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lylai/Downloads/"/>
    </mc:Choice>
  </mc:AlternateContent>
  <xr:revisionPtr revIDLastSave="0" documentId="13_ncr:1_{E9F7C2C0-A541-674F-B494-5AEB2AEA6D7C}" xr6:coauthVersionLast="47" xr6:coauthVersionMax="47" xr10:uidLastSave="{00000000-0000-0000-0000-000000000000}"/>
  <bookViews>
    <workbookView xWindow="0" yWindow="500" windowWidth="28800" windowHeight="15840" activeTab="1" xr2:uid="{CD9CF723-1BB2-4695-B6C6-6A195C491089}"/>
  </bookViews>
  <sheets>
    <sheet name="data" sheetId="10" r:id="rId1"/>
    <sheet name="data_TimeSeries" sheetId="11" r:id="rId2"/>
    <sheet name="summary" sheetId="9" r:id="rId3"/>
    <sheet name="^HSI" sheetId="4" r:id="rId4"/>
    <sheet name="中原城市指數" sheetId="5" r:id="rId5"/>
    <sheet name="CPI" sheetId="6" r:id="rId6"/>
    <sheet name="SnP" sheetId="7" r:id="rId7"/>
    <sheet name="HIBOR RATE" sheetId="3" r:id="rId8"/>
    <sheet name="prime rate" sheetId="8" r:id="rId9"/>
    <sheet name="Sheet1" sheetId="1" r:id="rId10"/>
    <sheet name="Sheet2" sheetId="2" r:id="rId11"/>
  </sheets>
  <definedNames>
    <definedName name="_xlnm._FilterDatabase" localSheetId="8" hidden="1">'prime rate'!$A$12:$B$369</definedName>
    <definedName name="_xlnm.Print_Area" localSheetId="7">'HIBOR RATE'!$A$377:$H$407</definedName>
    <definedName name="_xlnm.Print_Titles" localSheetId="7">'HIBOR RATE'!$A:$H,'HIBOR RATE'!$1:$15</definedName>
    <definedName name="_xlnm.Print_Titles" localSheetId="6">SnP!$3:$5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1" l="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F2" i="11"/>
  <c r="G2" i="11" s="1"/>
  <c r="F3" i="11"/>
  <c r="G3" i="11" s="1"/>
  <c r="F4" i="11"/>
  <c r="G4" i="11" s="1"/>
  <c r="F5" i="11"/>
  <c r="G5" i="11" s="1"/>
  <c r="F6" i="11"/>
  <c r="G6" i="11" s="1"/>
  <c r="F7" i="11"/>
  <c r="G7" i="11" s="1"/>
  <c r="F8" i="11"/>
  <c r="G8" i="11" s="1"/>
  <c r="F9" i="11"/>
  <c r="G9" i="11" s="1"/>
  <c r="F10" i="11"/>
  <c r="G10" i="11" s="1"/>
  <c r="F11" i="11"/>
  <c r="G11" i="11" s="1"/>
  <c r="F12" i="11"/>
  <c r="G12" i="11" s="1"/>
  <c r="F13" i="11"/>
  <c r="G13" i="11" s="1"/>
  <c r="F14" i="11"/>
  <c r="G14" i="11" s="1"/>
  <c r="F15" i="11"/>
  <c r="G15" i="11" s="1"/>
  <c r="F16" i="11"/>
  <c r="G16" i="11" s="1"/>
  <c r="F17" i="11"/>
  <c r="G17" i="11" s="1"/>
  <c r="F18" i="11"/>
  <c r="G18" i="11" s="1"/>
  <c r="F19" i="11"/>
  <c r="G19" i="11" s="1"/>
  <c r="F20" i="11"/>
  <c r="G20" i="11" s="1"/>
  <c r="F21" i="11"/>
  <c r="G21" i="11" s="1"/>
  <c r="F22" i="11"/>
  <c r="G22" i="11" s="1"/>
  <c r="F23" i="11"/>
  <c r="G23" i="11" s="1"/>
  <c r="F24" i="11"/>
  <c r="G24" i="11" s="1"/>
  <c r="F25" i="11"/>
  <c r="G25" i="11" s="1"/>
  <c r="F26" i="11"/>
  <c r="G26" i="11" s="1"/>
  <c r="F27" i="11"/>
  <c r="G27" i="11" s="1"/>
  <c r="F28" i="11"/>
  <c r="G28" i="11" s="1"/>
  <c r="F29" i="11"/>
  <c r="G29" i="11" s="1"/>
  <c r="F30" i="11"/>
  <c r="G30" i="11" s="1"/>
  <c r="F31" i="11"/>
  <c r="G31" i="11" s="1"/>
  <c r="F32" i="11"/>
  <c r="G32" i="11" s="1"/>
  <c r="F33" i="11"/>
  <c r="G33" i="11" s="1"/>
  <c r="F34" i="11"/>
  <c r="G34" i="11" s="1"/>
  <c r="F35" i="11"/>
  <c r="G35" i="11" s="1"/>
  <c r="F36" i="11"/>
  <c r="G36" i="11" s="1"/>
  <c r="F37" i="11"/>
  <c r="G37" i="11" s="1"/>
  <c r="F38" i="11"/>
  <c r="G38" i="11" s="1"/>
  <c r="F39" i="11"/>
  <c r="G39" i="11" s="1"/>
  <c r="F40" i="11"/>
  <c r="G40" i="11" s="1"/>
  <c r="F41" i="11"/>
  <c r="G41" i="11" s="1"/>
  <c r="F42" i="11"/>
  <c r="G42" i="11" s="1"/>
  <c r="F43" i="11"/>
  <c r="G43" i="11" s="1"/>
  <c r="F44" i="11"/>
  <c r="G44" i="11" s="1"/>
  <c r="F45" i="11"/>
  <c r="G45" i="11" s="1"/>
  <c r="F46" i="11"/>
  <c r="G46" i="11" s="1"/>
  <c r="F47" i="11"/>
  <c r="G47" i="11" s="1"/>
  <c r="F48" i="11"/>
  <c r="G48" i="11" s="1"/>
  <c r="F49" i="11"/>
  <c r="G49" i="11" s="1"/>
  <c r="F50" i="11"/>
  <c r="G50" i="11" s="1"/>
  <c r="F51" i="11"/>
  <c r="G51" i="11" s="1"/>
  <c r="F52" i="11"/>
  <c r="G52" i="11" s="1"/>
  <c r="F53" i="11"/>
  <c r="G53" i="11" s="1"/>
  <c r="F54" i="11"/>
  <c r="G54" i="11" s="1"/>
  <c r="F55" i="11"/>
  <c r="G55" i="11" s="1"/>
  <c r="F56" i="11"/>
  <c r="G56" i="11" s="1"/>
  <c r="F57" i="11"/>
  <c r="G57" i="11" s="1"/>
  <c r="F58" i="11"/>
  <c r="G58" i="11" s="1"/>
  <c r="F59" i="11"/>
  <c r="G59" i="11" s="1"/>
  <c r="F60" i="11"/>
  <c r="G60" i="11" s="1"/>
  <c r="F61" i="11"/>
  <c r="G61" i="11" s="1"/>
  <c r="F62" i="11"/>
  <c r="G62" i="11" s="1"/>
  <c r="F63" i="11"/>
  <c r="G63" i="11" s="1"/>
  <c r="F64" i="11"/>
  <c r="G64" i="11" s="1"/>
  <c r="F65" i="11"/>
  <c r="G65" i="11" s="1"/>
  <c r="F66" i="11"/>
  <c r="G66" i="11" s="1"/>
  <c r="F67" i="11"/>
  <c r="G67" i="11" s="1"/>
  <c r="F68" i="11"/>
  <c r="G68" i="11" s="1"/>
  <c r="F69" i="11"/>
  <c r="G69" i="11" s="1"/>
  <c r="F70" i="11"/>
  <c r="G70" i="11" s="1"/>
  <c r="F71" i="11"/>
  <c r="G71" i="11" s="1"/>
  <c r="F72" i="11"/>
  <c r="G72" i="11" s="1"/>
  <c r="F73" i="11"/>
  <c r="G73" i="11" s="1"/>
  <c r="F74" i="11"/>
  <c r="G74" i="11" s="1"/>
  <c r="F75" i="11"/>
  <c r="G75" i="11" s="1"/>
  <c r="F76" i="11"/>
  <c r="G76" i="11" s="1"/>
  <c r="F77" i="11"/>
  <c r="G77" i="11" s="1"/>
  <c r="F78" i="11"/>
  <c r="G78" i="11" s="1"/>
  <c r="F79" i="11"/>
  <c r="G79" i="11" s="1"/>
  <c r="F80" i="11"/>
  <c r="G80" i="11" s="1"/>
  <c r="F81" i="11"/>
  <c r="G81" i="11" s="1"/>
  <c r="F82" i="11"/>
  <c r="G82" i="11" s="1"/>
  <c r="F83" i="11"/>
  <c r="G83" i="11" s="1"/>
  <c r="F84" i="11"/>
  <c r="G84" i="11" s="1"/>
  <c r="F85" i="11"/>
  <c r="G85" i="11" s="1"/>
  <c r="F86" i="11"/>
  <c r="G86" i="11" s="1"/>
  <c r="F87" i="11"/>
  <c r="G87" i="11" s="1"/>
  <c r="F88" i="11"/>
  <c r="G88" i="11" s="1"/>
  <c r="F89" i="11"/>
  <c r="G89" i="11" s="1"/>
  <c r="F90" i="11"/>
  <c r="G90" i="11" s="1"/>
  <c r="F91" i="11"/>
  <c r="G91" i="11" s="1"/>
  <c r="F92" i="11"/>
  <c r="G92" i="11" s="1"/>
  <c r="F93" i="11"/>
  <c r="G93" i="11" s="1"/>
  <c r="F94" i="11"/>
  <c r="G94" i="11" s="1"/>
  <c r="F95" i="11"/>
  <c r="G95" i="11" s="1"/>
  <c r="F96" i="11"/>
  <c r="G96" i="11" s="1"/>
  <c r="F97" i="11"/>
  <c r="G97" i="11" s="1"/>
  <c r="F98" i="11"/>
  <c r="G98" i="11" s="1"/>
  <c r="F99" i="11"/>
  <c r="G99" i="11" s="1"/>
  <c r="F100" i="11"/>
  <c r="G100" i="11" s="1"/>
  <c r="F101" i="11"/>
  <c r="G101" i="11" s="1"/>
  <c r="F102" i="11"/>
  <c r="G102" i="11" s="1"/>
  <c r="F103" i="11"/>
  <c r="G103" i="11" s="1"/>
  <c r="F104" i="11"/>
  <c r="G104" i="11" s="1"/>
  <c r="F105" i="11"/>
  <c r="G105" i="11" s="1"/>
  <c r="F106" i="11"/>
  <c r="G106" i="11" s="1"/>
  <c r="F107" i="11"/>
  <c r="G107" i="11" s="1"/>
  <c r="F108" i="11"/>
  <c r="G108" i="11" s="1"/>
  <c r="F109" i="11"/>
  <c r="G109" i="11" s="1"/>
  <c r="F110" i="11"/>
  <c r="G110" i="11" s="1"/>
  <c r="F111" i="11"/>
  <c r="G111" i="11" s="1"/>
  <c r="F112" i="11"/>
  <c r="G112" i="11" s="1"/>
  <c r="F113" i="11"/>
  <c r="G113" i="11" s="1"/>
  <c r="F114" i="11"/>
  <c r="G114" i="11" s="1"/>
  <c r="F115" i="11"/>
  <c r="G115" i="11" s="1"/>
  <c r="F116" i="11"/>
  <c r="G116" i="11" s="1"/>
  <c r="F117" i="11"/>
  <c r="G117" i="11" s="1"/>
  <c r="F118" i="11"/>
  <c r="G118" i="11" s="1"/>
  <c r="F119" i="11"/>
  <c r="G119" i="11" s="1"/>
  <c r="F120" i="11"/>
  <c r="G120" i="11" s="1"/>
  <c r="F121" i="11"/>
  <c r="G121" i="11" s="1"/>
  <c r="F122" i="11"/>
  <c r="G122" i="11" s="1"/>
  <c r="F123" i="11"/>
  <c r="G123" i="11" s="1"/>
  <c r="F124" i="11"/>
  <c r="G124" i="11" s="1"/>
  <c r="F125" i="11"/>
  <c r="G125" i="11" s="1"/>
  <c r="F126" i="11"/>
  <c r="G126" i="11" s="1"/>
  <c r="F127" i="11"/>
  <c r="G127" i="11" s="1"/>
  <c r="F128" i="11"/>
  <c r="G128" i="11" s="1"/>
  <c r="F129" i="11"/>
  <c r="G129" i="11" s="1"/>
  <c r="F130" i="11"/>
  <c r="G130" i="11" s="1"/>
  <c r="F131" i="11"/>
  <c r="G131" i="11" s="1"/>
  <c r="F132" i="11"/>
  <c r="G132" i="11" s="1"/>
  <c r="F133" i="11"/>
  <c r="G133" i="11" s="1"/>
  <c r="F134" i="11"/>
  <c r="G134" i="11" s="1"/>
  <c r="F135" i="11"/>
  <c r="G135" i="11" s="1"/>
  <c r="F136" i="11"/>
  <c r="G136" i="11" s="1"/>
  <c r="F137" i="11"/>
  <c r="G137" i="11" s="1"/>
  <c r="F138" i="11"/>
  <c r="G138" i="11" s="1"/>
  <c r="F139" i="11"/>
  <c r="G139" i="11" s="1"/>
  <c r="F140" i="11"/>
  <c r="G140" i="11" s="1"/>
  <c r="F141" i="11"/>
  <c r="G141" i="11" s="1"/>
  <c r="F142" i="11"/>
  <c r="G142" i="11" s="1"/>
  <c r="F143" i="11"/>
  <c r="G143" i="11" s="1"/>
  <c r="F144" i="11"/>
  <c r="G144" i="11" s="1"/>
  <c r="F145" i="11"/>
  <c r="G145" i="11" s="1"/>
  <c r="F146" i="11"/>
  <c r="G146" i="11" s="1"/>
  <c r="F147" i="11"/>
  <c r="G147" i="11" s="1"/>
  <c r="F148" i="11"/>
  <c r="G148" i="11" s="1"/>
  <c r="F149" i="11"/>
  <c r="G149" i="11" s="1"/>
  <c r="F150" i="11"/>
  <c r="G150" i="11" s="1"/>
  <c r="F151" i="11"/>
  <c r="G151" i="11" s="1"/>
  <c r="F152" i="11"/>
  <c r="G152" i="11" s="1"/>
  <c r="F153" i="11"/>
  <c r="G153" i="11" s="1"/>
  <c r="F154" i="11"/>
  <c r="G154" i="11" s="1"/>
  <c r="F155" i="11"/>
  <c r="G155" i="11" s="1"/>
  <c r="F156" i="11"/>
  <c r="G156" i="11" s="1"/>
  <c r="F157" i="11"/>
  <c r="G157" i="11" s="1"/>
  <c r="F158" i="11"/>
  <c r="G158" i="11" s="1"/>
  <c r="F159" i="11"/>
  <c r="G159" i="11" s="1"/>
  <c r="F160" i="11"/>
  <c r="G160" i="11" s="1"/>
  <c r="F161" i="11"/>
  <c r="G161" i="11" s="1"/>
  <c r="F162" i="11"/>
  <c r="G162" i="11" s="1"/>
  <c r="F163" i="11"/>
  <c r="G163" i="11" s="1"/>
  <c r="F164" i="11"/>
  <c r="G164" i="11" s="1"/>
  <c r="F165" i="11"/>
  <c r="G165" i="11" s="1"/>
  <c r="F166" i="11"/>
  <c r="G166" i="11" s="1"/>
  <c r="F167" i="11"/>
  <c r="G167" i="11" s="1"/>
  <c r="F168" i="11"/>
  <c r="G168" i="11" s="1"/>
  <c r="F169" i="11"/>
  <c r="G169" i="11" s="1"/>
  <c r="F170" i="11"/>
  <c r="G170" i="11" s="1"/>
  <c r="F171" i="11"/>
  <c r="G171" i="11" s="1"/>
  <c r="F172" i="11"/>
  <c r="G172" i="11" s="1"/>
  <c r="F173" i="11"/>
  <c r="G173" i="11" s="1"/>
  <c r="F174" i="11"/>
  <c r="G174" i="11" s="1"/>
  <c r="F175" i="11"/>
  <c r="G175" i="11" s="1"/>
  <c r="F176" i="11"/>
  <c r="G176" i="11" s="1"/>
  <c r="F177" i="11"/>
  <c r="G177" i="11" s="1"/>
  <c r="F178" i="11"/>
  <c r="G178" i="11" s="1"/>
  <c r="F179" i="11"/>
  <c r="G179" i="11" s="1"/>
  <c r="F180" i="11"/>
  <c r="G180" i="11" s="1"/>
  <c r="F181" i="11"/>
  <c r="G181" i="11" s="1"/>
  <c r="F182" i="11"/>
  <c r="G182" i="11" s="1"/>
  <c r="F183" i="11"/>
  <c r="G183" i="11" s="1"/>
  <c r="F184" i="11"/>
  <c r="G184" i="11" s="1"/>
  <c r="F185" i="11"/>
  <c r="G185" i="11" s="1"/>
  <c r="F186" i="11"/>
  <c r="G186" i="11" s="1"/>
  <c r="F187" i="11"/>
  <c r="G187" i="11" s="1"/>
  <c r="F188" i="11"/>
  <c r="G188" i="11" s="1"/>
  <c r="F189" i="11"/>
  <c r="G189" i="11" s="1"/>
  <c r="F190" i="11"/>
  <c r="G190" i="11" s="1"/>
  <c r="F191" i="11"/>
  <c r="G191" i="11" s="1"/>
  <c r="F192" i="11"/>
  <c r="G192" i="11" s="1"/>
  <c r="F193" i="11"/>
  <c r="G193" i="11" s="1"/>
  <c r="F194" i="11"/>
  <c r="G194" i="11" s="1"/>
  <c r="F195" i="11"/>
  <c r="G195" i="11" s="1"/>
  <c r="F196" i="11"/>
  <c r="G196" i="11" s="1"/>
  <c r="F197" i="11"/>
  <c r="G197" i="11" s="1"/>
  <c r="F198" i="11"/>
  <c r="G198" i="11" s="1"/>
  <c r="F199" i="11"/>
  <c r="G199" i="11" s="1"/>
  <c r="F200" i="11"/>
  <c r="G200" i="11" s="1"/>
  <c r="F201" i="11"/>
  <c r="G201" i="11" s="1"/>
  <c r="F202" i="11"/>
  <c r="G202" i="11" s="1"/>
  <c r="F203" i="11"/>
  <c r="G203" i="11" s="1"/>
  <c r="F204" i="11"/>
  <c r="G204" i="11" s="1"/>
  <c r="F205" i="11"/>
  <c r="G205" i="11" s="1"/>
  <c r="F206" i="11"/>
  <c r="G206" i="11" s="1"/>
  <c r="F207" i="11"/>
  <c r="G207" i="11" s="1"/>
  <c r="F208" i="11"/>
  <c r="G208" i="11" s="1"/>
  <c r="F209" i="11"/>
  <c r="G209" i="11" s="1"/>
  <c r="F210" i="11"/>
  <c r="G210" i="11" s="1"/>
  <c r="F211" i="11"/>
  <c r="G211" i="11" s="1"/>
  <c r="F212" i="11"/>
  <c r="G212" i="11" s="1"/>
  <c r="F213" i="11"/>
  <c r="G213" i="11" s="1"/>
  <c r="F214" i="11"/>
  <c r="G214" i="11" s="1"/>
  <c r="F215" i="11"/>
  <c r="G215" i="11" s="1"/>
  <c r="F216" i="11"/>
  <c r="G216" i="11" s="1"/>
  <c r="F217" i="11"/>
  <c r="G217" i="11" s="1"/>
  <c r="F218" i="11"/>
  <c r="G218" i="11" s="1"/>
  <c r="F219" i="11"/>
  <c r="G219" i="11" s="1"/>
  <c r="F220" i="11"/>
  <c r="G220" i="11" s="1"/>
  <c r="F221" i="11"/>
  <c r="G221" i="11" s="1"/>
  <c r="F222" i="11"/>
  <c r="G222" i="11" s="1"/>
  <c r="F223" i="11"/>
  <c r="G223" i="11" s="1"/>
  <c r="F224" i="11"/>
  <c r="G224" i="11" s="1"/>
  <c r="F225" i="11"/>
  <c r="G225" i="11" s="1"/>
  <c r="F226" i="11"/>
  <c r="G226" i="11" s="1"/>
  <c r="F227" i="11"/>
  <c r="G227" i="11" s="1"/>
  <c r="F228" i="11"/>
  <c r="G228" i="11" s="1"/>
  <c r="F229" i="11"/>
  <c r="G229" i="11" s="1"/>
  <c r="F230" i="11"/>
  <c r="G230" i="11" s="1"/>
  <c r="F231" i="11"/>
  <c r="G231" i="11" s="1"/>
  <c r="F232" i="11"/>
  <c r="G232" i="11" s="1"/>
  <c r="F233" i="11"/>
  <c r="G233" i="11" s="1"/>
  <c r="F234" i="11"/>
  <c r="G234" i="11" s="1"/>
  <c r="F235" i="11"/>
  <c r="G235" i="11" s="1"/>
  <c r="F236" i="11"/>
  <c r="G236" i="11" s="1"/>
  <c r="F237" i="11"/>
  <c r="G237" i="11" s="1"/>
  <c r="F238" i="11"/>
  <c r="G238" i="11" s="1"/>
  <c r="F239" i="11"/>
  <c r="G239" i="11" s="1"/>
  <c r="F240" i="11"/>
  <c r="G240" i="11" s="1"/>
  <c r="F241" i="11"/>
  <c r="G241" i="11" s="1"/>
  <c r="F242" i="11"/>
  <c r="G242" i="11" s="1"/>
  <c r="F243" i="11"/>
  <c r="G243" i="11" s="1"/>
  <c r="F244" i="11"/>
  <c r="G244" i="11" s="1"/>
  <c r="F245" i="11"/>
  <c r="G245" i="11" s="1"/>
  <c r="F246" i="11"/>
  <c r="G246" i="11" s="1"/>
  <c r="F247" i="11"/>
  <c r="G247" i="11" s="1"/>
  <c r="F248" i="11"/>
  <c r="G248" i="11" s="1"/>
  <c r="F249" i="11"/>
  <c r="G249" i="11" s="1"/>
  <c r="F250" i="11"/>
  <c r="G250" i="11" s="1"/>
  <c r="F251" i="11"/>
  <c r="G251" i="11" s="1"/>
  <c r="F252" i="11"/>
  <c r="G252" i="11" s="1"/>
  <c r="F253" i="11"/>
  <c r="G253" i="11" s="1"/>
  <c r="F254" i="11"/>
  <c r="G254" i="11" s="1"/>
  <c r="F255" i="11"/>
  <c r="G255" i="11" s="1"/>
  <c r="F256" i="11"/>
  <c r="G256" i="11" s="1"/>
  <c r="F257" i="11"/>
  <c r="G257" i="11" s="1"/>
  <c r="F258" i="11"/>
  <c r="G258" i="11" s="1"/>
  <c r="F259" i="11"/>
  <c r="G259" i="11" s="1"/>
  <c r="F260" i="11"/>
  <c r="G260" i="11" s="1"/>
  <c r="F261" i="11"/>
  <c r="G261" i="11" s="1"/>
  <c r="F262" i="11"/>
  <c r="G262" i="11" s="1"/>
  <c r="F263" i="11"/>
  <c r="G263" i="11" s="1"/>
  <c r="F264" i="11"/>
  <c r="G264" i="11" s="1"/>
  <c r="F265" i="11"/>
  <c r="G265" i="11" s="1"/>
  <c r="F266" i="11"/>
  <c r="G266" i="11" s="1"/>
  <c r="F267" i="11"/>
  <c r="G267" i="11" s="1"/>
  <c r="F268" i="11"/>
  <c r="G268" i="11" s="1"/>
  <c r="F269" i="11"/>
  <c r="G269" i="11" s="1"/>
  <c r="F270" i="11"/>
  <c r="G270" i="11" s="1"/>
  <c r="F271" i="11"/>
  <c r="G271" i="11" s="1"/>
  <c r="F272" i="11"/>
  <c r="G272" i="11" s="1"/>
  <c r="F273" i="11"/>
  <c r="G273" i="11" s="1"/>
  <c r="F274" i="11"/>
  <c r="G274" i="11" s="1"/>
  <c r="F275" i="11"/>
  <c r="G275" i="11" s="1"/>
  <c r="F276" i="11"/>
  <c r="G276" i="11" s="1"/>
  <c r="F277" i="11"/>
  <c r="G277" i="11" s="1"/>
  <c r="F278" i="11"/>
  <c r="G278" i="11" s="1"/>
  <c r="F279" i="11"/>
  <c r="G279" i="11" s="1"/>
  <c r="F280" i="11"/>
  <c r="G280" i="11" s="1"/>
  <c r="F281" i="11"/>
  <c r="G281" i="11" s="1"/>
  <c r="F282" i="11"/>
  <c r="G282" i="11" s="1"/>
  <c r="F283" i="11"/>
  <c r="G283" i="11" s="1"/>
  <c r="F284" i="11"/>
  <c r="G284" i="11" s="1"/>
  <c r="F285" i="11"/>
  <c r="G285" i="11" s="1"/>
  <c r="F286" i="11"/>
  <c r="G286" i="11" s="1"/>
  <c r="F287" i="11"/>
  <c r="G287" i="11" s="1"/>
  <c r="F288" i="11"/>
  <c r="G288" i="11" s="1"/>
  <c r="F289" i="11"/>
  <c r="G289" i="11" s="1"/>
  <c r="F290" i="11"/>
  <c r="G290" i="11" s="1"/>
  <c r="F291" i="11"/>
  <c r="G291" i="11" s="1"/>
  <c r="F292" i="11"/>
  <c r="G292" i="11" s="1"/>
  <c r="F293" i="11"/>
  <c r="G293" i="11" s="1"/>
  <c r="F294" i="11"/>
  <c r="G294" i="11" s="1"/>
  <c r="F295" i="11"/>
  <c r="G295" i="11" s="1"/>
  <c r="F296" i="11"/>
  <c r="G296" i="11" s="1"/>
  <c r="F297" i="11"/>
  <c r="G297" i="11" s="1"/>
  <c r="F298" i="11"/>
  <c r="G298" i="11" s="1"/>
  <c r="F299" i="11"/>
  <c r="G299" i="11" s="1"/>
  <c r="F300" i="11"/>
  <c r="G300" i="11" s="1"/>
  <c r="F301" i="11"/>
  <c r="G301" i="11" s="1"/>
  <c r="F302" i="11"/>
  <c r="G302" i="11" s="1"/>
  <c r="F303" i="11"/>
  <c r="G303" i="11" s="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 i="9"/>
  <c r="G25" i="9"/>
  <c r="G363" i="9"/>
  <c r="G4" i="9"/>
  <c r="G5" i="9"/>
  <c r="G6" i="9"/>
  <c r="G7" i="9"/>
  <c r="G8" i="9"/>
  <c r="G9" i="9"/>
  <c r="G10" i="9"/>
  <c r="G11" i="9"/>
  <c r="G12" i="9"/>
  <c r="G13" i="9"/>
  <c r="G14" i="9"/>
  <c r="G15" i="9"/>
  <c r="G16" i="9"/>
  <c r="G17" i="9"/>
  <c r="G18" i="9"/>
  <c r="G19" i="9"/>
  <c r="G20" i="9"/>
  <c r="G21" i="9"/>
  <c r="G22" i="9"/>
  <c r="G23" i="9"/>
  <c r="G24"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67" i="9"/>
  <c r="G268" i="9"/>
  <c r="G269" i="9"/>
  <c r="G270" i="9"/>
  <c r="G271" i="9"/>
  <c r="G272" i="9"/>
  <c r="G273" i="9"/>
  <c r="G274" i="9"/>
  <c r="G275" i="9"/>
  <c r="G276" i="9"/>
  <c r="G277" i="9"/>
  <c r="G278" i="9"/>
  <c r="G279" i="9"/>
  <c r="G280" i="9"/>
  <c r="G281" i="9"/>
  <c r="G282" i="9"/>
  <c r="G283" i="9"/>
  <c r="G284" i="9"/>
  <c r="G285" i="9"/>
  <c r="G286" i="9"/>
  <c r="G287" i="9"/>
  <c r="G288" i="9"/>
  <c r="G289" i="9"/>
  <c r="G290" i="9"/>
  <c r="G291" i="9"/>
  <c r="G292" i="9"/>
  <c r="G293" i="9"/>
  <c r="G294" i="9"/>
  <c r="G295" i="9"/>
  <c r="G296" i="9"/>
  <c r="G297" i="9"/>
  <c r="G298" i="9"/>
  <c r="G299" i="9"/>
  <c r="G300" i="9"/>
  <c r="G301" i="9"/>
  <c r="G302" i="9"/>
  <c r="G303" i="9"/>
  <c r="G304" i="9"/>
  <c r="G305" i="9"/>
  <c r="G306" i="9"/>
  <c r="G307" i="9"/>
  <c r="G308" i="9"/>
  <c r="G309" i="9"/>
  <c r="G310" i="9"/>
  <c r="G311" i="9"/>
  <c r="G312" i="9"/>
  <c r="G313" i="9"/>
  <c r="G314" i="9"/>
  <c r="G315" i="9"/>
  <c r="G316" i="9"/>
  <c r="G317" i="9"/>
  <c r="G318" i="9"/>
  <c r="G319" i="9"/>
  <c r="G320" i="9"/>
  <c r="G321" i="9"/>
  <c r="G322" i="9"/>
  <c r="G323" i="9"/>
  <c r="G324" i="9"/>
  <c r="G325" i="9"/>
  <c r="G326" i="9"/>
  <c r="G327" i="9"/>
  <c r="G328" i="9"/>
  <c r="G329" i="9"/>
  <c r="G330" i="9"/>
  <c r="G331" i="9"/>
  <c r="G332" i="9"/>
  <c r="G333" i="9"/>
  <c r="G334" i="9"/>
  <c r="G335" i="9"/>
  <c r="G336" i="9"/>
  <c r="G337" i="9"/>
  <c r="G338" i="9"/>
  <c r="G339" i="9"/>
  <c r="G340" i="9"/>
  <c r="G341" i="9"/>
  <c r="G342" i="9"/>
  <c r="G343" i="9"/>
  <c r="G344" i="9"/>
  <c r="G345" i="9"/>
  <c r="G346" i="9"/>
  <c r="G347" i="9"/>
  <c r="G348" i="9"/>
  <c r="G349" i="9"/>
  <c r="G350" i="9"/>
  <c r="G351" i="9"/>
  <c r="G352" i="9"/>
  <c r="G353" i="9"/>
  <c r="G354" i="9"/>
  <c r="G355" i="9"/>
  <c r="G356" i="9"/>
  <c r="G357" i="9"/>
  <c r="G358" i="9"/>
  <c r="G359" i="9"/>
  <c r="G360" i="9"/>
  <c r="G361" i="9"/>
  <c r="G362" i="9"/>
  <c r="G3" i="9"/>
  <c r="C15" i="9"/>
  <c r="C14" i="9"/>
  <c r="C13" i="9"/>
  <c r="C12" i="9"/>
  <c r="C11" i="9"/>
  <c r="C10" i="9"/>
  <c r="C9" i="9"/>
  <c r="C8" i="9"/>
  <c r="C7" i="9"/>
  <c r="C6" i="9"/>
  <c r="C5" i="9"/>
  <c r="C4"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 i="9"/>
  <c r="O27" i="9"/>
  <c r="O28" i="9" s="1"/>
  <c r="O29" i="9" s="1"/>
  <c r="O30" i="9" s="1"/>
  <c r="O31" i="9" s="1"/>
  <c r="O32" i="9" s="1"/>
  <c r="O33" i="9" s="1"/>
  <c r="O34" i="9" s="1"/>
  <c r="O35" i="9" s="1"/>
  <c r="O36" i="9" s="1"/>
  <c r="O37" i="9" s="1"/>
  <c r="O38" i="9" s="1"/>
  <c r="O39" i="9" s="1"/>
  <c r="O40" i="9" s="1"/>
  <c r="O41" i="9" s="1"/>
  <c r="O42" i="9" s="1"/>
  <c r="O43" i="9" s="1"/>
  <c r="O44" i="9" s="1"/>
  <c r="O45" i="9" s="1"/>
  <c r="O46" i="9" s="1"/>
  <c r="O47" i="9" s="1"/>
  <c r="O48" i="9" s="1"/>
  <c r="O49" i="9" s="1"/>
  <c r="O50" i="9" s="1"/>
  <c r="O51" i="9" s="1"/>
  <c r="O52" i="9" s="1"/>
  <c r="O53" i="9" s="1"/>
  <c r="O54" i="9" s="1"/>
  <c r="O55" i="9" s="1"/>
  <c r="O56" i="9" s="1"/>
  <c r="O57" i="9" s="1"/>
  <c r="O58" i="9" s="1"/>
  <c r="O59" i="9" s="1"/>
  <c r="O60" i="9" s="1"/>
  <c r="O61" i="9" s="1"/>
  <c r="O62" i="9" s="1"/>
  <c r="O63" i="9" s="1"/>
  <c r="O64" i="9" s="1"/>
  <c r="O65" i="9" s="1"/>
  <c r="O66" i="9" s="1"/>
  <c r="O67" i="9" s="1"/>
  <c r="O68" i="9" s="1"/>
  <c r="O69" i="9" s="1"/>
  <c r="O70" i="9" s="1"/>
  <c r="O71" i="9" s="1"/>
  <c r="O72" i="9" s="1"/>
  <c r="O73" i="9" s="1"/>
  <c r="O74" i="9" s="1"/>
  <c r="O75" i="9" s="1"/>
  <c r="O76" i="9" s="1"/>
  <c r="O77" i="9" s="1"/>
  <c r="O78" i="9" s="1"/>
  <c r="O79" i="9" s="1"/>
  <c r="O80" i="9" s="1"/>
  <c r="O81" i="9" s="1"/>
  <c r="O82" i="9" s="1"/>
  <c r="O83" i="9" s="1"/>
  <c r="O84" i="9" s="1"/>
  <c r="O85" i="9" s="1"/>
  <c r="O86" i="9" s="1"/>
  <c r="O87" i="9" s="1"/>
  <c r="O88" i="9" s="1"/>
  <c r="O89" i="9" s="1"/>
  <c r="O90" i="9" s="1"/>
  <c r="O91" i="9" s="1"/>
  <c r="O92" i="9" s="1"/>
  <c r="O93" i="9" s="1"/>
  <c r="O94" i="9" s="1"/>
  <c r="O95" i="9" s="1"/>
  <c r="O96" i="9" s="1"/>
  <c r="O97" i="9" s="1"/>
  <c r="O98" i="9" s="1"/>
  <c r="O99" i="9" s="1"/>
  <c r="O100" i="9" s="1"/>
  <c r="O101" i="9" s="1"/>
  <c r="O102" i="9" s="1"/>
  <c r="O103" i="9" s="1"/>
  <c r="O104" i="9" s="1"/>
  <c r="O105" i="9" s="1"/>
  <c r="O106" i="9" s="1"/>
  <c r="O107" i="9" s="1"/>
  <c r="O108" i="9" s="1"/>
  <c r="O109" i="9" s="1"/>
  <c r="O110" i="9" s="1"/>
  <c r="O111" i="9" s="1"/>
  <c r="O112" i="9" s="1"/>
  <c r="O113" i="9" s="1"/>
  <c r="O114" i="9" s="1"/>
  <c r="O115" i="9" s="1"/>
  <c r="O116" i="9" s="1"/>
  <c r="O117" i="9" s="1"/>
  <c r="O118" i="9" s="1"/>
  <c r="O119" i="9" s="1"/>
  <c r="O120" i="9" s="1"/>
  <c r="O121" i="9" s="1"/>
  <c r="O122" i="9" s="1"/>
  <c r="O123" i="9" s="1"/>
  <c r="O124" i="9" s="1"/>
  <c r="O125" i="9" s="1"/>
  <c r="O126" i="9" s="1"/>
  <c r="O127" i="9" s="1"/>
  <c r="O128" i="9" s="1"/>
  <c r="O129" i="9" s="1"/>
  <c r="O130" i="9" s="1"/>
  <c r="O131" i="9" s="1"/>
  <c r="O132" i="9" s="1"/>
  <c r="O133" i="9" s="1"/>
  <c r="O134" i="9" s="1"/>
  <c r="O135" i="9" s="1"/>
  <c r="O136" i="9" s="1"/>
  <c r="O137" i="9" s="1"/>
  <c r="O138" i="9" s="1"/>
  <c r="O139" i="9" s="1"/>
  <c r="O140" i="9" s="1"/>
  <c r="O141" i="9" s="1"/>
  <c r="O142" i="9" s="1"/>
  <c r="O143" i="9" s="1"/>
  <c r="O144" i="9" s="1"/>
  <c r="O145" i="9" s="1"/>
  <c r="O146" i="9" s="1"/>
  <c r="O147" i="9" s="1"/>
  <c r="O148" i="9" s="1"/>
  <c r="O149" i="9" s="1"/>
  <c r="O150" i="9" s="1"/>
  <c r="O151" i="9" s="1"/>
  <c r="O152" i="9" s="1"/>
  <c r="O153" i="9" s="1"/>
  <c r="O154" i="9" s="1"/>
  <c r="O155" i="9" s="1"/>
  <c r="O156" i="9" s="1"/>
  <c r="O157" i="9" s="1"/>
  <c r="O158" i="9" s="1"/>
  <c r="O159" i="9" s="1"/>
  <c r="O160" i="9" s="1"/>
  <c r="O161" i="9" s="1"/>
  <c r="O162" i="9" s="1"/>
  <c r="O163" i="9" s="1"/>
  <c r="O164" i="9" s="1"/>
  <c r="O165" i="9" s="1"/>
  <c r="O166" i="9" s="1"/>
  <c r="O167" i="9" s="1"/>
  <c r="O168" i="9" s="1"/>
  <c r="O169" i="9" s="1"/>
  <c r="O170" i="9" s="1"/>
  <c r="O171" i="9" s="1"/>
  <c r="O172" i="9" s="1"/>
  <c r="O173" i="9" s="1"/>
  <c r="O174" i="9" s="1"/>
  <c r="O175" i="9" s="1"/>
  <c r="O176" i="9" s="1"/>
  <c r="O177" i="9" s="1"/>
  <c r="O178" i="9" s="1"/>
  <c r="O179" i="9" s="1"/>
  <c r="O180" i="9" s="1"/>
  <c r="O181" i="9" s="1"/>
  <c r="O182" i="9" s="1"/>
  <c r="O183" i="9" s="1"/>
  <c r="O184" i="9" s="1"/>
  <c r="O185" i="9" s="1"/>
  <c r="O186" i="9" s="1"/>
  <c r="O187" i="9" s="1"/>
  <c r="O188" i="9" s="1"/>
  <c r="O189" i="9" s="1"/>
  <c r="O190" i="9" s="1"/>
  <c r="O191" i="9" s="1"/>
  <c r="O192" i="9" s="1"/>
  <c r="O193" i="9" s="1"/>
  <c r="O194" i="9" s="1"/>
  <c r="O195" i="9" s="1"/>
  <c r="O196" i="9" s="1"/>
  <c r="O197" i="9" s="1"/>
  <c r="O198" i="9" s="1"/>
  <c r="O199" i="9" s="1"/>
  <c r="O200" i="9" s="1"/>
  <c r="O201" i="9" s="1"/>
  <c r="O202" i="9" s="1"/>
  <c r="O203" i="9" s="1"/>
  <c r="O204" i="9" s="1"/>
  <c r="O205" i="9" s="1"/>
  <c r="O206" i="9" s="1"/>
  <c r="O207" i="9" s="1"/>
  <c r="O208" i="9" s="1"/>
  <c r="O209" i="9" s="1"/>
  <c r="O210" i="9" s="1"/>
  <c r="O211" i="9" s="1"/>
  <c r="O212" i="9" s="1"/>
  <c r="O213" i="9" s="1"/>
  <c r="O214" i="9" s="1"/>
  <c r="O215" i="9" s="1"/>
  <c r="O216" i="9" s="1"/>
  <c r="O217" i="9" s="1"/>
  <c r="O218" i="9" s="1"/>
  <c r="O219" i="9" s="1"/>
  <c r="O220" i="9" s="1"/>
  <c r="O221" i="9" s="1"/>
  <c r="O222" i="9" s="1"/>
  <c r="O223" i="9" s="1"/>
  <c r="O224" i="9" s="1"/>
  <c r="O225" i="9" s="1"/>
  <c r="O226" i="9" s="1"/>
  <c r="O227" i="9" s="1"/>
  <c r="O228" i="9" s="1"/>
  <c r="O229" i="9" s="1"/>
  <c r="O230" i="9" s="1"/>
  <c r="O231" i="9" s="1"/>
  <c r="O232" i="9" s="1"/>
  <c r="O233" i="9" s="1"/>
  <c r="O234" i="9" s="1"/>
  <c r="O235" i="9" s="1"/>
  <c r="O236" i="9" s="1"/>
  <c r="O237" i="9" s="1"/>
  <c r="O238" i="9" s="1"/>
  <c r="O239" i="9" s="1"/>
  <c r="O240" i="9" s="1"/>
  <c r="O241" i="9" s="1"/>
  <c r="O242" i="9" s="1"/>
  <c r="O243" i="9" s="1"/>
  <c r="O244" i="9" s="1"/>
  <c r="O245" i="9" s="1"/>
  <c r="O246" i="9" s="1"/>
  <c r="O247" i="9" s="1"/>
  <c r="O248" i="9" s="1"/>
  <c r="O249" i="9" s="1"/>
  <c r="O250" i="9" s="1"/>
  <c r="O251" i="9" s="1"/>
  <c r="O252" i="9" s="1"/>
  <c r="O253" i="9" s="1"/>
  <c r="O254" i="9" s="1"/>
  <c r="O255" i="9" s="1"/>
  <c r="O256" i="9" s="1"/>
  <c r="O257" i="9" s="1"/>
  <c r="O258" i="9" s="1"/>
  <c r="O259" i="9" s="1"/>
  <c r="O260" i="9" s="1"/>
  <c r="O261" i="9" s="1"/>
  <c r="O262" i="9" s="1"/>
  <c r="O263" i="9" s="1"/>
  <c r="O264" i="9" s="1"/>
  <c r="O265" i="9" s="1"/>
  <c r="O266" i="9" s="1"/>
  <c r="O267" i="9" s="1"/>
  <c r="O268" i="9" s="1"/>
  <c r="O269" i="9" s="1"/>
  <c r="O270" i="9" s="1"/>
  <c r="O271" i="9" s="1"/>
  <c r="O272" i="9" s="1"/>
  <c r="O273" i="9" s="1"/>
  <c r="O274" i="9" s="1"/>
  <c r="O275" i="9" s="1"/>
  <c r="O276" i="9" s="1"/>
  <c r="O277" i="9" s="1"/>
  <c r="O278" i="9" s="1"/>
  <c r="O279" i="9" s="1"/>
  <c r="O280" i="9" s="1"/>
  <c r="O281" i="9" s="1"/>
  <c r="O282" i="9" s="1"/>
  <c r="O283" i="9" s="1"/>
  <c r="O284" i="9" s="1"/>
  <c r="O285" i="9" s="1"/>
  <c r="O286" i="9" s="1"/>
  <c r="O287" i="9" s="1"/>
  <c r="O288" i="9" s="1"/>
  <c r="O289" i="9" s="1"/>
  <c r="O290" i="9" s="1"/>
  <c r="O291" i="9" s="1"/>
  <c r="O292" i="9" s="1"/>
  <c r="O293" i="9" s="1"/>
  <c r="O294" i="9" s="1"/>
  <c r="O295" i="9" s="1"/>
  <c r="O296" i="9" s="1"/>
  <c r="O297" i="9" s="1"/>
  <c r="O298" i="9" s="1"/>
  <c r="O299" i="9" s="1"/>
  <c r="O300" i="9" s="1"/>
  <c r="O301" i="9" s="1"/>
  <c r="O302" i="9" s="1"/>
  <c r="O303" i="9" s="1"/>
  <c r="O304" i="9" s="1"/>
  <c r="O305" i="9" s="1"/>
  <c r="O306" i="9" s="1"/>
  <c r="O307" i="9" s="1"/>
  <c r="O308" i="9" s="1"/>
  <c r="O309" i="9" s="1"/>
  <c r="O310" i="9" s="1"/>
  <c r="O311" i="9" s="1"/>
  <c r="O312" i="9" s="1"/>
  <c r="O313" i="9" s="1"/>
  <c r="O314" i="9" s="1"/>
  <c r="O315" i="9" s="1"/>
  <c r="O316" i="9" s="1"/>
  <c r="O317" i="9" s="1"/>
  <c r="O318" i="9" s="1"/>
  <c r="O319" i="9" s="1"/>
  <c r="O320" i="9" s="1"/>
  <c r="O321" i="9" s="1"/>
  <c r="O322" i="9" s="1"/>
  <c r="O323" i="9" s="1"/>
  <c r="O324" i="9" s="1"/>
  <c r="O325" i="9" s="1"/>
  <c r="O326" i="9" s="1"/>
  <c r="O327" i="9" s="1"/>
  <c r="O328" i="9" s="1"/>
  <c r="O329" i="9" s="1"/>
  <c r="O330" i="9" s="1"/>
  <c r="O331" i="9" s="1"/>
  <c r="O332" i="9" s="1"/>
  <c r="O333" i="9" s="1"/>
  <c r="O334" i="9" s="1"/>
  <c r="O335" i="9" s="1"/>
  <c r="O336" i="9" s="1"/>
  <c r="O337" i="9" s="1"/>
  <c r="O338" i="9" s="1"/>
  <c r="O339" i="9" s="1"/>
  <c r="O340" i="9" s="1"/>
  <c r="O341" i="9" s="1"/>
  <c r="O342" i="9" s="1"/>
  <c r="O343" i="9" s="1"/>
  <c r="O344" i="9" s="1"/>
  <c r="O345" i="9" s="1"/>
  <c r="O346" i="9" s="1"/>
  <c r="O347" i="9" s="1"/>
  <c r="O348" i="9" s="1"/>
  <c r="O349" i="9" s="1"/>
  <c r="O350" i="9" s="1"/>
  <c r="O351" i="9" s="1"/>
  <c r="O352" i="9" s="1"/>
  <c r="O353" i="9" s="1"/>
  <c r="O354" i="9" s="1"/>
  <c r="O355" i="9" s="1"/>
  <c r="O356" i="9" s="1"/>
  <c r="O357" i="9" s="1"/>
  <c r="O358" i="9" s="1"/>
  <c r="O359" i="9" s="1"/>
  <c r="O360" i="9" s="1"/>
  <c r="O361" i="9" s="1"/>
  <c r="O362" i="9" s="1"/>
  <c r="O363" i="9" s="1"/>
  <c r="N13" i="9"/>
  <c r="N14" i="9" s="1"/>
  <c r="N15" i="9" s="1"/>
  <c r="N16" i="9" s="1"/>
  <c r="N17" i="9" s="1"/>
  <c r="N18" i="9" s="1"/>
  <c r="N19" i="9" s="1"/>
  <c r="N20" i="9" s="1"/>
  <c r="N21" i="9" s="1"/>
  <c r="N22" i="9" s="1"/>
  <c r="N23" i="9" s="1"/>
  <c r="N24" i="9" s="1"/>
  <c r="N25" i="9" s="1"/>
  <c r="N26" i="9" s="1"/>
  <c r="N27" i="9" s="1"/>
  <c r="L6" i="7"/>
  <c r="M6" i="7"/>
  <c r="X6" i="7"/>
  <c r="Z6" i="7" s="1"/>
  <c r="Y6" i="7"/>
  <c r="AA6" i="7" s="1"/>
  <c r="L7" i="7"/>
  <c r="M7" i="7"/>
  <c r="AA7" i="7" s="1"/>
  <c r="X7" i="7"/>
  <c r="Y7" i="7"/>
  <c r="L8" i="7"/>
  <c r="M8" i="7"/>
  <c r="X8" i="7"/>
  <c r="Z8" i="7" s="1"/>
  <c r="Y8" i="7"/>
  <c r="AA8" i="7" s="1"/>
  <c r="L9" i="7"/>
  <c r="M9" i="7"/>
  <c r="X9" i="7"/>
  <c r="Y9" i="7"/>
  <c r="L10" i="7"/>
  <c r="M10" i="7"/>
  <c r="X10" i="7"/>
  <c r="Y10" i="7"/>
  <c r="L11" i="7"/>
  <c r="M11" i="7"/>
  <c r="X11" i="7"/>
  <c r="Y11" i="7"/>
  <c r="L12" i="7"/>
  <c r="Z12" i="7" s="1"/>
  <c r="M12" i="7"/>
  <c r="AA12" i="7" s="1"/>
  <c r="X12" i="7"/>
  <c r="Y12" i="7"/>
  <c r="L13" i="7"/>
  <c r="M13" i="7"/>
  <c r="AA13" i="7" s="1"/>
  <c r="X13" i="7"/>
  <c r="Y13" i="7"/>
  <c r="L14" i="7"/>
  <c r="Z14" i="7" s="1"/>
  <c r="M14" i="7"/>
  <c r="AA14" i="7" s="1"/>
  <c r="X14" i="7"/>
  <c r="Y14" i="7"/>
  <c r="L15" i="7"/>
  <c r="Z15" i="7" s="1"/>
  <c r="M15" i="7"/>
  <c r="AA15" i="7" s="1"/>
  <c r="X15" i="7"/>
  <c r="Y15" i="7"/>
  <c r="L16" i="7"/>
  <c r="M16" i="7"/>
  <c r="AA16" i="7" s="1"/>
  <c r="X16" i="7"/>
  <c r="Y16" i="7"/>
  <c r="L17" i="7"/>
  <c r="Z17" i="7" s="1"/>
  <c r="M17" i="7"/>
  <c r="AA17" i="7" s="1"/>
  <c r="X17" i="7"/>
  <c r="Y17" i="7"/>
  <c r="L18" i="7"/>
  <c r="Z18" i="7" s="1"/>
  <c r="M18" i="7"/>
  <c r="AA18" i="7" s="1"/>
  <c r="X18" i="7"/>
  <c r="Y18" i="7"/>
  <c r="L19" i="7"/>
  <c r="M19" i="7"/>
  <c r="AA19" i="7" s="1"/>
  <c r="X19" i="7"/>
  <c r="Y19" i="7"/>
  <c r="L20" i="7"/>
  <c r="Z20" i="7" s="1"/>
  <c r="M20" i="7"/>
  <c r="AA20" i="7" s="1"/>
  <c r="X20" i="7"/>
  <c r="Y20" i="7"/>
  <c r="L21" i="7"/>
  <c r="Z21" i="7" s="1"/>
  <c r="M21" i="7"/>
  <c r="AA21" i="7" s="1"/>
  <c r="X21" i="7"/>
  <c r="Y21" i="7"/>
  <c r="L22" i="7"/>
  <c r="M22" i="7"/>
  <c r="AA22" i="7" s="1"/>
  <c r="X22" i="7"/>
  <c r="Y22" i="7"/>
  <c r="L23" i="7"/>
  <c r="Z23" i="7" s="1"/>
  <c r="M23" i="7"/>
  <c r="AA23" i="7" s="1"/>
  <c r="X23" i="7"/>
  <c r="Y23" i="7"/>
  <c r="L24" i="7"/>
  <c r="Z24" i="7" s="1"/>
  <c r="M24" i="7"/>
  <c r="AA24" i="7" s="1"/>
  <c r="X24" i="7"/>
  <c r="Y24" i="7"/>
  <c r="L25" i="7"/>
  <c r="Z25" i="7" s="1"/>
  <c r="M25" i="7"/>
  <c r="X25" i="7"/>
  <c r="Y25" i="7"/>
  <c r="AA25" i="7"/>
  <c r="L26" i="7"/>
  <c r="M26" i="7"/>
  <c r="X26" i="7"/>
  <c r="Y26" i="7"/>
  <c r="L27" i="7"/>
  <c r="M27" i="7"/>
  <c r="X27" i="7"/>
  <c r="Y27" i="7"/>
  <c r="AA27" i="7" s="1"/>
  <c r="Z27" i="7"/>
  <c r="L28" i="7"/>
  <c r="M28" i="7"/>
  <c r="AA28" i="7" s="1"/>
  <c r="X28" i="7"/>
  <c r="Y28" i="7"/>
  <c r="L29" i="7"/>
  <c r="Z29" i="7" s="1"/>
  <c r="M29" i="7"/>
  <c r="AA29" i="7" s="1"/>
  <c r="X29" i="7"/>
  <c r="Y29" i="7"/>
  <c r="L30" i="7"/>
  <c r="Z30" i="7" s="1"/>
  <c r="M30" i="7"/>
  <c r="X30" i="7"/>
  <c r="Y30" i="7"/>
  <c r="L31" i="7"/>
  <c r="Z31" i="7" s="1"/>
  <c r="M31" i="7"/>
  <c r="AA31" i="7" s="1"/>
  <c r="X31" i="7"/>
  <c r="Y31" i="7"/>
  <c r="L32" i="7"/>
  <c r="M32" i="7"/>
  <c r="AA32" i="7" s="1"/>
  <c r="X32" i="7"/>
  <c r="Y32" i="7"/>
  <c r="L33" i="7"/>
  <c r="M33" i="7"/>
  <c r="X33" i="7"/>
  <c r="Y33" i="7"/>
  <c r="Z33" i="7"/>
  <c r="AA33" i="7"/>
  <c r="L34" i="7"/>
  <c r="M34" i="7"/>
  <c r="X34" i="7"/>
  <c r="Y34" i="7"/>
  <c r="L35" i="7"/>
  <c r="Z35" i="7" s="1"/>
  <c r="M35" i="7"/>
  <c r="X35" i="7"/>
  <c r="Y35" i="7"/>
  <c r="AA35" i="7" s="1"/>
  <c r="L36" i="7"/>
  <c r="Z36" i="7" s="1"/>
  <c r="M36" i="7"/>
  <c r="AA36" i="7" s="1"/>
  <c r="X36" i="7"/>
  <c r="Y36" i="7"/>
  <c r="L37" i="7"/>
  <c r="M37" i="7"/>
  <c r="X37" i="7"/>
  <c r="Z37" i="7" s="1"/>
  <c r="Y37" i="7"/>
  <c r="L38" i="7"/>
  <c r="M38" i="7"/>
  <c r="AA38" i="7" s="1"/>
  <c r="X38" i="7"/>
  <c r="Y38" i="7"/>
  <c r="L39" i="7"/>
  <c r="M39" i="7"/>
  <c r="X39" i="7"/>
  <c r="Y39" i="7"/>
  <c r="L40" i="7"/>
  <c r="M40" i="7"/>
  <c r="AA40" i="7" s="1"/>
  <c r="X40" i="7"/>
  <c r="Y40" i="7"/>
  <c r="L41" i="7"/>
  <c r="M41" i="7"/>
  <c r="X41" i="7"/>
  <c r="Z41" i="7" s="1"/>
  <c r="Y41" i="7"/>
  <c r="L42" i="7"/>
  <c r="Z42" i="7" s="1"/>
  <c r="M42" i="7"/>
  <c r="AA42" i="7" s="1"/>
  <c r="X42" i="7"/>
  <c r="Y42" i="7"/>
  <c r="L43" i="7"/>
  <c r="M43" i="7"/>
  <c r="X43" i="7"/>
  <c r="Z43" i="7" s="1"/>
  <c r="Y43" i="7"/>
  <c r="L44" i="7"/>
  <c r="M44" i="7"/>
  <c r="AA44" i="7" s="1"/>
  <c r="X44" i="7"/>
  <c r="Y44" i="7"/>
  <c r="L45" i="7"/>
  <c r="M45" i="7"/>
  <c r="X45" i="7"/>
  <c r="Y45" i="7"/>
  <c r="L46" i="7"/>
  <c r="M46" i="7"/>
  <c r="AA46" i="7" s="1"/>
  <c r="X46" i="7"/>
  <c r="Y46" i="7"/>
  <c r="L47" i="7"/>
  <c r="M47" i="7"/>
  <c r="X47" i="7"/>
  <c r="Z47" i="7" s="1"/>
  <c r="Y47" i="7"/>
  <c r="L48" i="7"/>
  <c r="Z48" i="7" s="1"/>
  <c r="M48" i="7"/>
  <c r="AA48" i="7" s="1"/>
  <c r="X48" i="7"/>
  <c r="Y48" i="7"/>
  <c r="L49" i="7"/>
  <c r="Z49" i="7" s="1"/>
  <c r="M49" i="7"/>
  <c r="AA49" i="7" s="1"/>
  <c r="X49" i="7"/>
  <c r="Y49" i="7"/>
  <c r="L50" i="7"/>
  <c r="M50" i="7"/>
  <c r="AA50" i="7" s="1"/>
  <c r="X50" i="7"/>
  <c r="Y50" i="7"/>
  <c r="L51" i="7"/>
  <c r="Z51" i="7" s="1"/>
  <c r="M51" i="7"/>
  <c r="AA51" i="7" s="1"/>
  <c r="X51" i="7"/>
  <c r="Y51" i="7"/>
  <c r="L52" i="7"/>
  <c r="Z52" i="7" s="1"/>
  <c r="M52" i="7"/>
  <c r="AA52" i="7" s="1"/>
  <c r="X52" i="7"/>
  <c r="Y52" i="7"/>
  <c r="L53" i="7"/>
  <c r="M53" i="7"/>
  <c r="AA53" i="7" s="1"/>
  <c r="X53" i="7"/>
  <c r="Y53" i="7"/>
  <c r="L54" i="7"/>
  <c r="Z54" i="7" s="1"/>
  <c r="M54" i="7"/>
  <c r="AA54" i="7" s="1"/>
  <c r="X54" i="7"/>
  <c r="Y54" i="7"/>
  <c r="L55" i="7"/>
  <c r="Z55" i="7" s="1"/>
  <c r="M55" i="7"/>
  <c r="AA55" i="7" s="1"/>
  <c r="X55" i="7"/>
  <c r="Y55" i="7"/>
  <c r="L56" i="7"/>
  <c r="M56" i="7"/>
  <c r="AA56" i="7" s="1"/>
  <c r="X56" i="7"/>
  <c r="Y56" i="7"/>
  <c r="L57" i="7"/>
  <c r="Z57" i="7" s="1"/>
  <c r="M57" i="7"/>
  <c r="AA57" i="7" s="1"/>
  <c r="X57" i="7"/>
  <c r="Y57" i="7"/>
  <c r="L58" i="7"/>
  <c r="Z58" i="7" s="1"/>
  <c r="M58" i="7"/>
  <c r="AA58" i="7" s="1"/>
  <c r="X58" i="7"/>
  <c r="Y58" i="7"/>
  <c r="L59" i="7"/>
  <c r="M59" i="7"/>
  <c r="AA59" i="7" s="1"/>
  <c r="X59" i="7"/>
  <c r="Y59" i="7"/>
  <c r="L60" i="7"/>
  <c r="Z60" i="7" s="1"/>
  <c r="M60" i="7"/>
  <c r="AA60" i="7" s="1"/>
  <c r="X60" i="7"/>
  <c r="Y60" i="7"/>
  <c r="L61" i="7"/>
  <c r="Z61" i="7" s="1"/>
  <c r="M61" i="7"/>
  <c r="X61" i="7"/>
  <c r="Y61" i="7"/>
  <c r="L62" i="7"/>
  <c r="Z62" i="7" s="1"/>
  <c r="M62" i="7"/>
  <c r="X62" i="7"/>
  <c r="Y62" i="7"/>
  <c r="AA62" i="7" s="1"/>
  <c r="L63" i="7"/>
  <c r="Z63" i="7" s="1"/>
  <c r="M63" i="7"/>
  <c r="AA63" i="7" s="1"/>
  <c r="X63" i="7"/>
  <c r="Y63" i="7"/>
  <c r="L64" i="7"/>
  <c r="M64" i="7"/>
  <c r="X64" i="7"/>
  <c r="Y64" i="7"/>
  <c r="Z64" i="7"/>
  <c r="AA64" i="7"/>
  <c r="L65" i="7"/>
  <c r="M65" i="7"/>
  <c r="X65" i="7"/>
  <c r="Y65" i="7"/>
  <c r="L66" i="7"/>
  <c r="Z66" i="7" s="1"/>
  <c r="M66" i="7"/>
  <c r="X66" i="7"/>
  <c r="Y66" i="7"/>
  <c r="AA66" i="7" s="1"/>
  <c r="L67" i="7"/>
  <c r="Z67" i="7" s="1"/>
  <c r="M67" i="7"/>
  <c r="AA67" i="7" s="1"/>
  <c r="X67" i="7"/>
  <c r="Y67" i="7"/>
  <c r="L68" i="7"/>
  <c r="Z68" i="7" s="1"/>
  <c r="M68" i="7"/>
  <c r="X68" i="7"/>
  <c r="Y68" i="7"/>
  <c r="AA68" i="7"/>
  <c r="L69" i="7"/>
  <c r="M69" i="7"/>
  <c r="X69" i="7"/>
  <c r="Y69" i="7"/>
  <c r="L70" i="7"/>
  <c r="M70" i="7"/>
  <c r="AA70" i="7" s="1"/>
  <c r="X70" i="7"/>
  <c r="Z70" i="7" s="1"/>
  <c r="Y70" i="7"/>
  <c r="L71" i="7"/>
  <c r="M71" i="7"/>
  <c r="AA71" i="7" s="1"/>
  <c r="X71" i="7"/>
  <c r="Y71" i="7"/>
  <c r="L72" i="7"/>
  <c r="M72" i="7"/>
  <c r="X72" i="7"/>
  <c r="Y72" i="7"/>
  <c r="L73" i="7"/>
  <c r="Z73" i="7" s="1"/>
  <c r="M73" i="7"/>
  <c r="AA73" i="7" s="1"/>
  <c r="X73" i="7"/>
  <c r="Y73" i="7"/>
  <c r="L74" i="7"/>
  <c r="M74" i="7"/>
  <c r="X74" i="7"/>
  <c r="Z74" i="7" s="1"/>
  <c r="Y74" i="7"/>
  <c r="L75" i="7"/>
  <c r="Z75" i="7" s="1"/>
  <c r="M75" i="7"/>
  <c r="AA75" i="7" s="1"/>
  <c r="X75" i="7"/>
  <c r="Y75" i="7"/>
  <c r="L76" i="7"/>
  <c r="M76" i="7"/>
  <c r="X76" i="7"/>
  <c r="Y76" i="7"/>
  <c r="L77" i="7"/>
  <c r="M77" i="7"/>
  <c r="AA77" i="7" s="1"/>
  <c r="X77" i="7"/>
  <c r="Y77" i="7"/>
  <c r="L78" i="7"/>
  <c r="M78" i="7"/>
  <c r="X78" i="7"/>
  <c r="Y78" i="7"/>
  <c r="L79" i="7"/>
  <c r="Z79" i="7" s="1"/>
  <c r="M79" i="7"/>
  <c r="AA79" i="7" s="1"/>
  <c r="X79" i="7"/>
  <c r="Y79" i="7"/>
  <c r="L80" i="7"/>
  <c r="M80" i="7"/>
  <c r="X80" i="7"/>
  <c r="Z80" i="7" s="1"/>
  <c r="Y80" i="7"/>
  <c r="L81" i="7"/>
  <c r="Z81" i="7" s="1"/>
  <c r="M81" i="7"/>
  <c r="AA81" i="7" s="1"/>
  <c r="X81" i="7"/>
  <c r="Y81" i="7"/>
  <c r="L82" i="7"/>
  <c r="M82" i="7"/>
  <c r="X82" i="7"/>
  <c r="Y82" i="7"/>
  <c r="L83" i="7"/>
  <c r="M83" i="7"/>
  <c r="AA83" i="7" s="1"/>
  <c r="X83" i="7"/>
  <c r="Y83" i="7"/>
  <c r="L84" i="7"/>
  <c r="Z84" i="7" s="1"/>
  <c r="M84" i="7"/>
  <c r="AA84" i="7" s="1"/>
  <c r="X84" i="7"/>
  <c r="Y84" i="7"/>
  <c r="L85" i="7"/>
  <c r="Z85" i="7" s="1"/>
  <c r="M85" i="7"/>
  <c r="AA85" i="7" s="1"/>
  <c r="X85" i="7"/>
  <c r="Y85" i="7"/>
  <c r="L86" i="7"/>
  <c r="M86" i="7"/>
  <c r="AA86" i="7" s="1"/>
  <c r="X86" i="7"/>
  <c r="Y86" i="7"/>
  <c r="L87" i="7"/>
  <c r="Z87" i="7" s="1"/>
  <c r="M87" i="7"/>
  <c r="AA87" i="7" s="1"/>
  <c r="X87" i="7"/>
  <c r="Y87" i="7"/>
  <c r="L88" i="7"/>
  <c r="Z88" i="7" s="1"/>
  <c r="M88" i="7"/>
  <c r="AA88" i="7" s="1"/>
  <c r="X88" i="7"/>
  <c r="Y88" i="7"/>
  <c r="L89" i="7"/>
  <c r="M89" i="7"/>
  <c r="AA89" i="7" s="1"/>
  <c r="X89" i="7"/>
  <c r="Y89" i="7"/>
  <c r="L90" i="7"/>
  <c r="Z90" i="7" s="1"/>
  <c r="M90" i="7"/>
  <c r="AA90" i="7" s="1"/>
  <c r="X90" i="7"/>
  <c r="Y90" i="7"/>
  <c r="L91" i="7"/>
  <c r="Z91" i="7" s="1"/>
  <c r="M91" i="7"/>
  <c r="AA91" i="7" s="1"/>
  <c r="X91" i="7"/>
  <c r="Y91" i="7"/>
  <c r="L92" i="7"/>
  <c r="M92" i="7"/>
  <c r="AA92" i="7" s="1"/>
  <c r="X92" i="7"/>
  <c r="Y92" i="7"/>
  <c r="L93" i="7"/>
  <c r="Z93" i="7" s="1"/>
  <c r="M93" i="7"/>
  <c r="AA93" i="7" s="1"/>
  <c r="X93" i="7"/>
  <c r="Y93" i="7"/>
  <c r="L94" i="7"/>
  <c r="Z94" i="7" s="1"/>
  <c r="M94" i="7"/>
  <c r="AA94" i="7" s="1"/>
  <c r="X94" i="7"/>
  <c r="Y94" i="7"/>
  <c r="L95" i="7"/>
  <c r="M95" i="7"/>
  <c r="AA95" i="7" s="1"/>
  <c r="X95" i="7"/>
  <c r="Y95" i="7"/>
  <c r="L96" i="7"/>
  <c r="Z96" i="7" s="1"/>
  <c r="M96" i="7"/>
  <c r="AA96" i="7" s="1"/>
  <c r="X96" i="7"/>
  <c r="Y96" i="7"/>
  <c r="L97" i="7"/>
  <c r="Z97" i="7" s="1"/>
  <c r="M97" i="7"/>
  <c r="X97" i="7"/>
  <c r="Y97" i="7"/>
  <c r="AA97" i="7"/>
  <c r="L98" i="7"/>
  <c r="M98" i="7"/>
  <c r="X98" i="7"/>
  <c r="Y98" i="7"/>
  <c r="L99" i="7"/>
  <c r="M99" i="7"/>
  <c r="AA99" i="7" s="1"/>
  <c r="X99" i="7"/>
  <c r="Z99" i="7" s="1"/>
  <c r="Y99" i="7"/>
  <c r="L100" i="7"/>
  <c r="M100" i="7"/>
  <c r="AA100" i="7" s="1"/>
  <c r="X100" i="7"/>
  <c r="Y100" i="7"/>
  <c r="L101" i="7"/>
  <c r="Z101" i="7" s="1"/>
  <c r="M101" i="7"/>
  <c r="AA101" i="7" s="1"/>
  <c r="X101" i="7"/>
  <c r="Y101" i="7"/>
  <c r="L102" i="7"/>
  <c r="Z102" i="7" s="1"/>
  <c r="M102" i="7"/>
  <c r="X102" i="7"/>
  <c r="Y102" i="7"/>
  <c r="L103" i="7"/>
  <c r="Z103" i="7" s="1"/>
  <c r="M103" i="7"/>
  <c r="X103" i="7"/>
  <c r="Y103" i="7"/>
  <c r="AA103" i="7" s="1"/>
  <c r="L104" i="7"/>
  <c r="Z104" i="7" s="1"/>
  <c r="M104" i="7"/>
  <c r="AA104" i="7" s="1"/>
  <c r="X104" i="7"/>
  <c r="Y104" i="7"/>
  <c r="L105" i="7"/>
  <c r="M105" i="7"/>
  <c r="X105" i="7"/>
  <c r="Y105" i="7"/>
  <c r="Z105" i="7"/>
  <c r="AA105" i="7"/>
  <c r="L106" i="7"/>
  <c r="M106" i="7"/>
  <c r="X106" i="7"/>
  <c r="Y106" i="7"/>
  <c r="L107" i="7"/>
  <c r="Z107" i="7" s="1"/>
  <c r="M107" i="7"/>
  <c r="X107" i="7"/>
  <c r="Y107" i="7"/>
  <c r="AA107" i="7" s="1"/>
  <c r="L108" i="7"/>
  <c r="Z108" i="7" s="1"/>
  <c r="M108" i="7"/>
  <c r="AA108" i="7" s="1"/>
  <c r="X108" i="7"/>
  <c r="Y108" i="7"/>
  <c r="L109" i="7"/>
  <c r="M109" i="7"/>
  <c r="X109" i="7"/>
  <c r="Y109" i="7"/>
  <c r="L110" i="7"/>
  <c r="M110" i="7"/>
  <c r="AA110" i="7" s="1"/>
  <c r="X110" i="7"/>
  <c r="Y110" i="7"/>
  <c r="L111" i="7"/>
  <c r="M111" i="7"/>
  <c r="X111" i="7"/>
  <c r="Y111" i="7"/>
  <c r="L112" i="7"/>
  <c r="Z112" i="7" s="1"/>
  <c r="M112" i="7"/>
  <c r="AA112" i="7" s="1"/>
  <c r="X112" i="7"/>
  <c r="Y112" i="7"/>
  <c r="L113" i="7"/>
  <c r="M113" i="7"/>
  <c r="X113" i="7"/>
  <c r="Z113" i="7" s="1"/>
  <c r="Y113" i="7"/>
  <c r="L114" i="7"/>
  <c r="Z114" i="7" s="1"/>
  <c r="M114" i="7"/>
  <c r="AA114" i="7" s="1"/>
  <c r="X114" i="7"/>
  <c r="Y114" i="7"/>
  <c r="L115" i="7"/>
  <c r="M115" i="7"/>
  <c r="X115" i="7"/>
  <c r="Y115" i="7"/>
  <c r="L116" i="7"/>
  <c r="M116" i="7"/>
  <c r="AA116" i="7" s="1"/>
  <c r="X116" i="7"/>
  <c r="Y116" i="7"/>
  <c r="L117" i="7"/>
  <c r="M117" i="7"/>
  <c r="X117" i="7"/>
  <c r="Y117" i="7"/>
  <c r="L118" i="7"/>
  <c r="Z118" i="7" s="1"/>
  <c r="M118" i="7"/>
  <c r="AA118" i="7" s="1"/>
  <c r="X118" i="7"/>
  <c r="Y118" i="7"/>
  <c r="L119" i="7"/>
  <c r="M119" i="7"/>
  <c r="X119" i="7"/>
  <c r="Z119" i="7" s="1"/>
  <c r="Y119" i="7"/>
  <c r="L120" i="7"/>
  <c r="Z120" i="7" s="1"/>
  <c r="M120" i="7"/>
  <c r="AA120" i="7" s="1"/>
  <c r="X120" i="7"/>
  <c r="Y120" i="7"/>
  <c r="L121" i="7"/>
  <c r="Z121" i="7" s="1"/>
  <c r="M121" i="7"/>
  <c r="AA121" i="7" s="1"/>
  <c r="X121" i="7"/>
  <c r="Y121" i="7"/>
  <c r="L122" i="7"/>
  <c r="M122" i="7"/>
  <c r="AA122" i="7" s="1"/>
  <c r="X122" i="7"/>
  <c r="Y122" i="7"/>
  <c r="L123" i="7"/>
  <c r="Z123" i="7" s="1"/>
  <c r="M123" i="7"/>
  <c r="AA123" i="7" s="1"/>
  <c r="X123" i="7"/>
  <c r="Y123" i="7"/>
  <c r="L124" i="7"/>
  <c r="Z124" i="7" s="1"/>
  <c r="M124" i="7"/>
  <c r="AA124" i="7" s="1"/>
  <c r="X124" i="7"/>
  <c r="Y124" i="7"/>
  <c r="L125" i="7"/>
  <c r="M125" i="7"/>
  <c r="AA125" i="7" s="1"/>
  <c r="X125" i="7"/>
  <c r="Y125" i="7"/>
  <c r="L126" i="7"/>
  <c r="Z126" i="7" s="1"/>
  <c r="M126" i="7"/>
  <c r="AA126" i="7" s="1"/>
  <c r="X126" i="7"/>
  <c r="Y126" i="7"/>
  <c r="L127" i="7"/>
  <c r="Z127" i="7" s="1"/>
  <c r="M127" i="7"/>
  <c r="AA127" i="7" s="1"/>
  <c r="X127" i="7"/>
  <c r="Y127" i="7"/>
  <c r="L128" i="7"/>
  <c r="M128" i="7"/>
  <c r="AA128" i="7" s="1"/>
  <c r="X128" i="7"/>
  <c r="Y128" i="7"/>
  <c r="L129" i="7"/>
  <c r="Z129" i="7" s="1"/>
  <c r="M129" i="7"/>
  <c r="AA129" i="7" s="1"/>
  <c r="X129" i="7"/>
  <c r="Y129" i="7"/>
  <c r="L130" i="7"/>
  <c r="Z130" i="7" s="1"/>
  <c r="M130" i="7"/>
  <c r="AA130" i="7" s="1"/>
  <c r="X130" i="7"/>
  <c r="Y130" i="7"/>
  <c r="L131" i="7"/>
  <c r="M131" i="7"/>
  <c r="AA131" i="7" s="1"/>
  <c r="X131" i="7"/>
  <c r="Y131" i="7"/>
  <c r="L132" i="7"/>
  <c r="M132" i="7"/>
  <c r="AA132" i="7" s="1"/>
  <c r="X132" i="7"/>
  <c r="Y132" i="7"/>
  <c r="Z132" i="7"/>
  <c r="L133" i="7"/>
  <c r="Z133" i="7" s="1"/>
  <c r="M133" i="7"/>
  <c r="X133" i="7"/>
  <c r="Y133" i="7"/>
  <c r="L134" i="7"/>
  <c r="Z134" i="7" s="1"/>
  <c r="M134" i="7"/>
  <c r="X134" i="7"/>
  <c r="Y134" i="7"/>
  <c r="AA134" i="7" s="1"/>
  <c r="L135" i="7"/>
  <c r="Z135" i="7" s="1"/>
  <c r="M135" i="7"/>
  <c r="AA135" i="7" s="1"/>
  <c r="X135" i="7"/>
  <c r="Y135" i="7"/>
  <c r="L136" i="7"/>
  <c r="M136" i="7"/>
  <c r="X136" i="7"/>
  <c r="Y136" i="7"/>
  <c r="Z136" i="7"/>
  <c r="AA136" i="7"/>
  <c r="L137" i="7"/>
  <c r="M137" i="7"/>
  <c r="X137" i="7"/>
  <c r="Y137" i="7"/>
  <c r="L138" i="7"/>
  <c r="Z138" i="7" s="1"/>
  <c r="M138" i="7"/>
  <c r="X138" i="7"/>
  <c r="Y138" i="7"/>
  <c r="AA138" i="7" s="1"/>
  <c r="L139" i="7"/>
  <c r="Z139" i="7" s="1"/>
  <c r="M139" i="7"/>
  <c r="AA139" i="7" s="1"/>
  <c r="X139" i="7"/>
  <c r="Y139" i="7"/>
  <c r="L140" i="7"/>
  <c r="Z140" i="7" s="1"/>
  <c r="M140" i="7"/>
  <c r="X140" i="7"/>
  <c r="Y140" i="7"/>
  <c r="AA140" i="7"/>
  <c r="L141" i="7"/>
  <c r="M141" i="7"/>
  <c r="X141" i="7"/>
  <c r="Y141" i="7"/>
  <c r="L142" i="7"/>
  <c r="M142" i="7"/>
  <c r="AA142" i="7" s="1"/>
  <c r="X142" i="7"/>
  <c r="Z142" i="7" s="1"/>
  <c r="Y142" i="7"/>
  <c r="L143" i="7"/>
  <c r="M143" i="7"/>
  <c r="AA143" i="7" s="1"/>
  <c r="X143" i="7"/>
  <c r="Y143" i="7"/>
  <c r="L144" i="7"/>
  <c r="M144" i="7"/>
  <c r="X144" i="7"/>
  <c r="Y144" i="7"/>
  <c r="L145" i="7"/>
  <c r="Z145" i="7" s="1"/>
  <c r="M145" i="7"/>
  <c r="AA145" i="7" s="1"/>
  <c r="X145" i="7"/>
  <c r="Y145" i="7"/>
  <c r="L146" i="7"/>
  <c r="M146" i="7"/>
  <c r="X146" i="7"/>
  <c r="Z146" i="7" s="1"/>
  <c r="Y146" i="7"/>
  <c r="L147" i="7"/>
  <c r="Z147" i="7" s="1"/>
  <c r="M147" i="7"/>
  <c r="AA147" i="7" s="1"/>
  <c r="X147" i="7"/>
  <c r="Y147" i="7"/>
  <c r="L148" i="7"/>
  <c r="M148" i="7"/>
  <c r="X148" i="7"/>
  <c r="Y148" i="7"/>
  <c r="L149" i="7"/>
  <c r="M149" i="7"/>
  <c r="AA149" i="7" s="1"/>
  <c r="X149" i="7"/>
  <c r="Y149" i="7"/>
  <c r="L150" i="7"/>
  <c r="M150" i="7"/>
  <c r="X150" i="7"/>
  <c r="Y150" i="7"/>
  <c r="L151" i="7"/>
  <c r="Z151" i="7" s="1"/>
  <c r="M151" i="7"/>
  <c r="AA151" i="7" s="1"/>
  <c r="X151" i="7"/>
  <c r="Y151" i="7"/>
  <c r="L152" i="7"/>
  <c r="M152" i="7"/>
  <c r="X152" i="7"/>
  <c r="Z152" i="7" s="1"/>
  <c r="Y152" i="7"/>
  <c r="L153" i="7"/>
  <c r="Z153" i="7" s="1"/>
  <c r="M153" i="7"/>
  <c r="AA153" i="7" s="1"/>
  <c r="X153" i="7"/>
  <c r="Y153" i="7"/>
  <c r="L154" i="7"/>
  <c r="M154" i="7"/>
  <c r="X154" i="7"/>
  <c r="Y154" i="7"/>
  <c r="L155" i="7"/>
  <c r="M155" i="7"/>
  <c r="AA155" i="7" s="1"/>
  <c r="X155" i="7"/>
  <c r="Y155" i="7"/>
  <c r="L156" i="7"/>
  <c r="Z156" i="7" s="1"/>
  <c r="M156" i="7"/>
  <c r="AA156" i="7" s="1"/>
  <c r="X156" i="7"/>
  <c r="Y156" i="7"/>
  <c r="L157" i="7"/>
  <c r="Z157" i="7" s="1"/>
  <c r="M157" i="7"/>
  <c r="AA157" i="7" s="1"/>
  <c r="X157" i="7"/>
  <c r="Y157" i="7"/>
  <c r="L158" i="7"/>
  <c r="M158" i="7"/>
  <c r="AA158" i="7" s="1"/>
  <c r="X158" i="7"/>
  <c r="Y158" i="7"/>
  <c r="L159" i="7"/>
  <c r="Z159" i="7" s="1"/>
  <c r="M159" i="7"/>
  <c r="AA159" i="7" s="1"/>
  <c r="X159" i="7"/>
  <c r="Y159" i="7"/>
  <c r="L160" i="7"/>
  <c r="Z160" i="7" s="1"/>
  <c r="M160" i="7"/>
  <c r="AA160" i="7" s="1"/>
  <c r="X160" i="7"/>
  <c r="Y160" i="7"/>
  <c r="L161" i="7"/>
  <c r="M161" i="7"/>
  <c r="AA161" i="7" s="1"/>
  <c r="X161" i="7"/>
  <c r="Y161" i="7"/>
  <c r="L162" i="7"/>
  <c r="Z162" i="7" s="1"/>
  <c r="M162" i="7"/>
  <c r="AA162" i="7" s="1"/>
  <c r="X162" i="7"/>
  <c r="Y162" i="7"/>
  <c r="L163" i="7"/>
  <c r="Z163" i="7" s="1"/>
  <c r="M163" i="7"/>
  <c r="AA163" i="7" s="1"/>
  <c r="X163" i="7"/>
  <c r="Y163" i="7"/>
  <c r="L164" i="7"/>
  <c r="M164" i="7"/>
  <c r="AA164" i="7" s="1"/>
  <c r="X164" i="7"/>
  <c r="Y164" i="7"/>
  <c r="L165" i="7"/>
  <c r="Z165" i="7" s="1"/>
  <c r="M165" i="7"/>
  <c r="AA165" i="7" s="1"/>
  <c r="X165" i="7"/>
  <c r="Y165" i="7"/>
  <c r="L166" i="7"/>
  <c r="Z166" i="7" s="1"/>
  <c r="M166" i="7"/>
  <c r="AA166" i="7" s="1"/>
  <c r="X166" i="7"/>
  <c r="Y166" i="7"/>
  <c r="L167" i="7"/>
  <c r="M167" i="7"/>
  <c r="AA167" i="7" s="1"/>
  <c r="X167" i="7"/>
  <c r="Y167" i="7"/>
  <c r="L168" i="7"/>
  <c r="Z168" i="7" s="1"/>
  <c r="M168" i="7"/>
  <c r="AA168" i="7" s="1"/>
  <c r="X168" i="7"/>
  <c r="Y168" i="7"/>
  <c r="L169" i="7"/>
  <c r="Z169" i="7" s="1"/>
  <c r="M169" i="7"/>
  <c r="X169" i="7"/>
  <c r="Y169" i="7"/>
  <c r="AA169" i="7"/>
  <c r="L170" i="7"/>
  <c r="M170" i="7"/>
  <c r="X170" i="7"/>
  <c r="Y170" i="7"/>
  <c r="L171" i="7"/>
  <c r="M171" i="7"/>
  <c r="AA171" i="7" s="1"/>
  <c r="X171" i="7"/>
  <c r="Z171" i="7" s="1"/>
  <c r="Y171" i="7"/>
  <c r="L172" i="7"/>
  <c r="M172" i="7"/>
  <c r="AA172" i="7" s="1"/>
  <c r="X172" i="7"/>
  <c r="Y172" i="7"/>
  <c r="L173" i="7"/>
  <c r="M173" i="7"/>
  <c r="AA173" i="7" s="1"/>
  <c r="X173" i="7"/>
  <c r="Y173" i="7"/>
  <c r="Z173" i="7"/>
  <c r="L174" i="7"/>
  <c r="Z174" i="7" s="1"/>
  <c r="M174" i="7"/>
  <c r="X174" i="7"/>
  <c r="Y174" i="7"/>
  <c r="L175" i="7"/>
  <c r="Z175" i="7" s="1"/>
  <c r="M175" i="7"/>
  <c r="X175" i="7"/>
  <c r="Y175" i="7"/>
  <c r="AA175" i="7" s="1"/>
  <c r="L176" i="7"/>
  <c r="Z176" i="7" s="1"/>
  <c r="M176" i="7"/>
  <c r="AA176" i="7" s="1"/>
  <c r="X176" i="7"/>
  <c r="Y176" i="7"/>
  <c r="L177" i="7"/>
  <c r="M177" i="7"/>
  <c r="X177" i="7"/>
  <c r="Y177" i="7"/>
  <c r="Z177" i="7"/>
  <c r="AA177" i="7"/>
  <c r="L178" i="7"/>
  <c r="M178" i="7"/>
  <c r="X178" i="7"/>
  <c r="Y178" i="7"/>
  <c r="L179" i="7"/>
  <c r="Z179" i="7" s="1"/>
  <c r="M179" i="7"/>
  <c r="X179" i="7"/>
  <c r="Y179" i="7"/>
  <c r="AA179" i="7" s="1"/>
  <c r="L180" i="7"/>
  <c r="Z180" i="7" s="1"/>
  <c r="M180" i="7"/>
  <c r="AA180" i="7" s="1"/>
  <c r="X180" i="7"/>
  <c r="Y180" i="7"/>
  <c r="L181" i="7"/>
  <c r="M181" i="7"/>
  <c r="X181" i="7"/>
  <c r="Y181" i="7"/>
  <c r="L182" i="7"/>
  <c r="M182" i="7"/>
  <c r="AA182" i="7" s="1"/>
  <c r="X182" i="7"/>
  <c r="Y182" i="7"/>
  <c r="L183" i="7"/>
  <c r="M183" i="7"/>
  <c r="X183" i="7"/>
  <c r="Y183" i="7"/>
  <c r="L184" i="7"/>
  <c r="Z184" i="7" s="1"/>
  <c r="M184" i="7"/>
  <c r="AA184" i="7" s="1"/>
  <c r="X184" i="7"/>
  <c r="Y184" i="7"/>
  <c r="L185" i="7"/>
  <c r="M185" i="7"/>
  <c r="X185" i="7"/>
  <c r="Z185" i="7" s="1"/>
  <c r="Y185" i="7"/>
  <c r="L186" i="7"/>
  <c r="Z186" i="7" s="1"/>
  <c r="M186" i="7"/>
  <c r="AA186" i="7" s="1"/>
  <c r="X186" i="7"/>
  <c r="Y186" i="7"/>
  <c r="L187" i="7"/>
  <c r="M187" i="7"/>
  <c r="X187" i="7"/>
  <c r="Y187" i="7"/>
  <c r="L188" i="7"/>
  <c r="M188" i="7"/>
  <c r="AA188" i="7" s="1"/>
  <c r="X188" i="7"/>
  <c r="Y188" i="7"/>
  <c r="L189" i="7"/>
  <c r="M189" i="7"/>
  <c r="X189" i="7"/>
  <c r="Y189" i="7"/>
  <c r="L190" i="7"/>
  <c r="Z190" i="7" s="1"/>
  <c r="M190" i="7"/>
  <c r="AA190" i="7" s="1"/>
  <c r="X190" i="7"/>
  <c r="Y190" i="7"/>
  <c r="L191" i="7"/>
  <c r="M191" i="7"/>
  <c r="X191" i="7"/>
  <c r="Z191" i="7" s="1"/>
  <c r="Y191" i="7"/>
  <c r="L192" i="7"/>
  <c r="Z192" i="7" s="1"/>
  <c r="M192" i="7"/>
  <c r="AA192" i="7" s="1"/>
  <c r="X192" i="7"/>
  <c r="Y192" i="7"/>
  <c r="L193" i="7"/>
  <c r="Z193" i="7" s="1"/>
  <c r="M193" i="7"/>
  <c r="AA193" i="7" s="1"/>
  <c r="X193" i="7"/>
  <c r="Y193" i="7"/>
  <c r="L194" i="7"/>
  <c r="M194" i="7"/>
  <c r="AA194" i="7" s="1"/>
  <c r="X194" i="7"/>
  <c r="Y194" i="7"/>
  <c r="L195" i="7"/>
  <c r="Z195" i="7" s="1"/>
  <c r="M195" i="7"/>
  <c r="AA195" i="7" s="1"/>
  <c r="X195" i="7"/>
  <c r="Y195" i="7"/>
  <c r="L196" i="7"/>
  <c r="Z196" i="7" s="1"/>
  <c r="M196" i="7"/>
  <c r="AA196" i="7" s="1"/>
  <c r="X196" i="7"/>
  <c r="Y196" i="7"/>
  <c r="L197" i="7"/>
  <c r="M197" i="7"/>
  <c r="AA197" i="7" s="1"/>
  <c r="X197" i="7"/>
  <c r="Y197" i="7"/>
  <c r="L198" i="7"/>
  <c r="Z198" i="7" s="1"/>
  <c r="M198" i="7"/>
  <c r="AA198" i="7" s="1"/>
  <c r="X198" i="7"/>
  <c r="Y198" i="7"/>
  <c r="L199" i="7"/>
  <c r="Z199" i="7" s="1"/>
  <c r="M199" i="7"/>
  <c r="AA199" i="7" s="1"/>
  <c r="X199" i="7"/>
  <c r="Y199" i="7"/>
  <c r="L200" i="7"/>
  <c r="M200" i="7"/>
  <c r="AA200" i="7" s="1"/>
  <c r="X200" i="7"/>
  <c r="Y200" i="7"/>
  <c r="L201" i="7"/>
  <c r="Z201" i="7" s="1"/>
  <c r="M201" i="7"/>
  <c r="AA201" i="7" s="1"/>
  <c r="X201" i="7"/>
  <c r="Y201" i="7"/>
  <c r="L202" i="7"/>
  <c r="Z202" i="7" s="1"/>
  <c r="M202" i="7"/>
  <c r="AA202" i="7" s="1"/>
  <c r="X202" i="7"/>
  <c r="Y202" i="7"/>
  <c r="L203" i="7"/>
  <c r="M203" i="7"/>
  <c r="AA203" i="7" s="1"/>
  <c r="X203" i="7"/>
  <c r="Y203" i="7"/>
  <c r="I204" i="7"/>
  <c r="M204" i="7" s="1"/>
  <c r="L204" i="7"/>
  <c r="U204" i="7"/>
  <c r="X204" i="7"/>
  <c r="Y204" i="7"/>
  <c r="L205" i="7"/>
  <c r="Z205" i="7" s="1"/>
  <c r="M205" i="7"/>
  <c r="X205" i="7"/>
  <c r="Y205" i="7"/>
  <c r="L206" i="7"/>
  <c r="M206" i="7"/>
  <c r="X206" i="7"/>
  <c r="Z206" i="7" s="1"/>
  <c r="Y206" i="7"/>
  <c r="AA206" i="7" s="1"/>
  <c r="L207" i="7"/>
  <c r="M207" i="7"/>
  <c r="X207" i="7"/>
  <c r="Y207" i="7"/>
  <c r="L208" i="7"/>
  <c r="M208" i="7"/>
  <c r="X208" i="7"/>
  <c r="Y208" i="7"/>
  <c r="AA208" i="7" s="1"/>
  <c r="L209" i="7"/>
  <c r="M209" i="7"/>
  <c r="X209" i="7"/>
  <c r="Y209" i="7"/>
  <c r="L210" i="7"/>
  <c r="M210" i="7"/>
  <c r="X210" i="7"/>
  <c r="Z210" i="7" s="1"/>
  <c r="Y210" i="7"/>
  <c r="AA210" i="7" s="1"/>
  <c r="L211" i="7"/>
  <c r="Z211" i="7" s="1"/>
  <c r="M211" i="7"/>
  <c r="X211" i="7"/>
  <c r="Y211" i="7"/>
  <c r="L212" i="7"/>
  <c r="M212" i="7"/>
  <c r="X212" i="7"/>
  <c r="Z212" i="7" s="1"/>
  <c r="Y212" i="7"/>
  <c r="AA212" i="7" s="1"/>
  <c r="L213" i="7"/>
  <c r="M213" i="7"/>
  <c r="X213" i="7"/>
  <c r="Y213" i="7"/>
  <c r="L214" i="7"/>
  <c r="M214" i="7"/>
  <c r="X214" i="7"/>
  <c r="Y214" i="7"/>
  <c r="AA214" i="7" s="1"/>
  <c r="L215" i="7"/>
  <c r="M215" i="7"/>
  <c r="X215" i="7"/>
  <c r="Y215" i="7"/>
  <c r="L216" i="7"/>
  <c r="M216" i="7"/>
  <c r="X216" i="7"/>
  <c r="Y216" i="7"/>
  <c r="L217" i="7"/>
  <c r="Z217" i="7" s="1"/>
  <c r="M217" i="7"/>
  <c r="X217" i="7"/>
  <c r="Y217" i="7"/>
  <c r="L218" i="7"/>
  <c r="M218" i="7"/>
  <c r="X218" i="7"/>
  <c r="Y218" i="7"/>
  <c r="L219" i="7"/>
  <c r="M219" i="7"/>
  <c r="X219" i="7"/>
  <c r="Y219" i="7"/>
  <c r="L220" i="7"/>
  <c r="Z220" i="7" s="1"/>
  <c r="M220" i="7"/>
  <c r="X220" i="7"/>
  <c r="Y220" i="7"/>
  <c r="L221" i="7"/>
  <c r="M221" i="7"/>
  <c r="X221" i="7"/>
  <c r="Y221" i="7"/>
  <c r="L222" i="7"/>
  <c r="M222" i="7"/>
  <c r="X222" i="7"/>
  <c r="Y222" i="7"/>
  <c r="L223" i="7"/>
  <c r="Z223" i="7" s="1"/>
  <c r="M223" i="7"/>
  <c r="X223" i="7"/>
  <c r="Y223" i="7"/>
  <c r="L224" i="7"/>
  <c r="M224" i="7"/>
  <c r="X224" i="7"/>
  <c r="Y224" i="7"/>
  <c r="L225" i="7"/>
  <c r="M225" i="7"/>
  <c r="X225" i="7"/>
  <c r="Y225" i="7"/>
  <c r="L226" i="7"/>
  <c r="Z226" i="7" s="1"/>
  <c r="M226" i="7"/>
  <c r="X226" i="7"/>
  <c r="Y226" i="7"/>
  <c r="L227" i="7"/>
  <c r="M227" i="7"/>
  <c r="X227" i="7"/>
  <c r="Y227" i="7"/>
  <c r="L228" i="7"/>
  <c r="M228" i="7"/>
  <c r="X228" i="7"/>
  <c r="Y228" i="7"/>
  <c r="L229" i="7"/>
  <c r="Z229" i="7" s="1"/>
  <c r="M229" i="7"/>
  <c r="AA229" i="7" s="1"/>
  <c r="X229" i="7"/>
  <c r="Y229" i="7"/>
  <c r="L230" i="7"/>
  <c r="Z230" i="7" s="1"/>
  <c r="M230" i="7"/>
  <c r="AA230" i="7" s="1"/>
  <c r="X230" i="7"/>
  <c r="Y230" i="7"/>
  <c r="L231" i="7"/>
  <c r="Z231" i="7" s="1"/>
  <c r="M231" i="7"/>
  <c r="X231" i="7"/>
  <c r="Y231" i="7"/>
  <c r="AA231" i="7"/>
  <c r="L232" i="7"/>
  <c r="M232" i="7"/>
  <c r="X232" i="7"/>
  <c r="Y232" i="7"/>
  <c r="L233" i="7"/>
  <c r="M233" i="7"/>
  <c r="X233" i="7"/>
  <c r="Z233" i="7" s="1"/>
  <c r="Y233" i="7"/>
  <c r="AA233" i="7" s="1"/>
  <c r="L234" i="7"/>
  <c r="M234" i="7"/>
  <c r="AA234" i="7" s="1"/>
  <c r="X234" i="7"/>
  <c r="Y234" i="7"/>
  <c r="L235" i="7"/>
  <c r="M235" i="7"/>
  <c r="AA235" i="7" s="1"/>
  <c r="X235" i="7"/>
  <c r="Y235" i="7"/>
  <c r="Z235" i="7"/>
  <c r="L236" i="7"/>
  <c r="Z236" i="7" s="1"/>
  <c r="M236" i="7"/>
  <c r="X236" i="7"/>
  <c r="Y236" i="7"/>
  <c r="L237" i="7"/>
  <c r="Z237" i="7" s="1"/>
  <c r="M237" i="7"/>
  <c r="AA237" i="7" s="1"/>
  <c r="X237" i="7"/>
  <c r="Y237" i="7"/>
  <c r="L238" i="7"/>
  <c r="Z238" i="7" s="1"/>
  <c r="M238" i="7"/>
  <c r="AA238" i="7" s="1"/>
  <c r="X238" i="7"/>
  <c r="Y238" i="7"/>
  <c r="L239" i="7"/>
  <c r="M239" i="7"/>
  <c r="X239" i="7"/>
  <c r="Y239" i="7"/>
  <c r="Z239" i="7"/>
  <c r="AA239" i="7"/>
  <c r="L240" i="7"/>
  <c r="M240" i="7"/>
  <c r="X240" i="7"/>
  <c r="Y240" i="7"/>
  <c r="L241" i="7"/>
  <c r="M241" i="7"/>
  <c r="X241" i="7"/>
  <c r="Y241" i="7"/>
  <c r="AA241" i="7" s="1"/>
  <c r="L242" i="7"/>
  <c r="M242" i="7"/>
  <c r="X242" i="7"/>
  <c r="Y242" i="7"/>
  <c r="L243" i="7"/>
  <c r="M243" i="7"/>
  <c r="X243" i="7"/>
  <c r="Z243" i="7" s="1"/>
  <c r="Y243" i="7"/>
  <c r="AA243" i="7" s="1"/>
  <c r="L244" i="7"/>
  <c r="Z244" i="7" s="1"/>
  <c r="M244" i="7"/>
  <c r="X244" i="7"/>
  <c r="Y244" i="7"/>
  <c r="L245" i="7"/>
  <c r="M245" i="7"/>
  <c r="X245" i="7"/>
  <c r="Z245" i="7" s="1"/>
  <c r="Y245" i="7"/>
  <c r="AA245" i="7" s="1"/>
  <c r="L246" i="7"/>
  <c r="M246" i="7"/>
  <c r="X246" i="7"/>
  <c r="Y246" i="7"/>
  <c r="L247" i="7"/>
  <c r="M247" i="7"/>
  <c r="X247" i="7"/>
  <c r="Y247" i="7"/>
  <c r="AA247" i="7" s="1"/>
  <c r="L248" i="7"/>
  <c r="M248" i="7"/>
  <c r="X248" i="7"/>
  <c r="Y248" i="7"/>
  <c r="L249" i="7"/>
  <c r="M249" i="7"/>
  <c r="X249" i="7"/>
  <c r="Z249" i="7" s="1"/>
  <c r="Y249" i="7"/>
  <c r="AA249" i="7" s="1"/>
  <c r="L250" i="7"/>
  <c r="Z250" i="7" s="1"/>
  <c r="M250" i="7"/>
  <c r="X250" i="7"/>
  <c r="Y250" i="7"/>
  <c r="L251" i="7"/>
  <c r="M251" i="7"/>
  <c r="X251" i="7"/>
  <c r="Z251" i="7" s="1"/>
  <c r="Y251" i="7"/>
  <c r="AA251" i="7" s="1"/>
  <c r="L252" i="7"/>
  <c r="M252" i="7"/>
  <c r="X252" i="7"/>
  <c r="Y252" i="7"/>
  <c r="L253" i="7"/>
  <c r="Z253" i="7" s="1"/>
  <c r="M253" i="7"/>
  <c r="X253" i="7"/>
  <c r="Y253" i="7"/>
  <c r="L254" i="7"/>
  <c r="M254" i="7"/>
  <c r="X254" i="7"/>
  <c r="Y254" i="7"/>
  <c r="L255" i="7"/>
  <c r="M255" i="7"/>
  <c r="X255" i="7"/>
  <c r="Y255" i="7"/>
  <c r="L256" i="7"/>
  <c r="Z256" i="7" s="1"/>
  <c r="M256" i="7"/>
  <c r="X256" i="7"/>
  <c r="Y256" i="7"/>
  <c r="L257" i="7"/>
  <c r="M257" i="7"/>
  <c r="X257" i="7"/>
  <c r="Y257" i="7"/>
  <c r="L258" i="7"/>
  <c r="M258" i="7"/>
  <c r="X258" i="7"/>
  <c r="Y258" i="7"/>
  <c r="L259" i="7"/>
  <c r="Z259" i="7" s="1"/>
  <c r="M259" i="7"/>
  <c r="X259" i="7"/>
  <c r="Y259" i="7"/>
  <c r="L260" i="7"/>
  <c r="M260" i="7"/>
  <c r="X260" i="7"/>
  <c r="Y260" i="7"/>
  <c r="L261" i="7"/>
  <c r="M261" i="7"/>
  <c r="X261" i="7"/>
  <c r="Y261" i="7"/>
  <c r="L262" i="7"/>
  <c r="Z262" i="7" s="1"/>
  <c r="M262" i="7"/>
  <c r="X262" i="7"/>
  <c r="Y262" i="7"/>
  <c r="L263" i="7"/>
  <c r="M263" i="7"/>
  <c r="X263" i="7"/>
  <c r="Y263" i="7"/>
  <c r="L264" i="7"/>
  <c r="M264" i="7"/>
  <c r="X264" i="7"/>
  <c r="Z264" i="7" s="1"/>
  <c r="Y264" i="7"/>
  <c r="AA264" i="7" s="1"/>
  <c r="L265" i="7"/>
  <c r="M265" i="7"/>
  <c r="AA265" i="7" s="1"/>
  <c r="X265" i="7"/>
  <c r="Y265" i="7"/>
  <c r="L266" i="7"/>
  <c r="M266" i="7"/>
  <c r="AA266" i="7" s="1"/>
  <c r="X266" i="7"/>
  <c r="Y266" i="7"/>
  <c r="Z266" i="7"/>
  <c r="L267" i="7"/>
  <c r="Z267" i="7" s="1"/>
  <c r="M267" i="7"/>
  <c r="X267" i="7"/>
  <c r="Y267" i="7"/>
  <c r="L268" i="7"/>
  <c r="Z268" i="7" s="1"/>
  <c r="M268" i="7"/>
  <c r="X268" i="7"/>
  <c r="Y268" i="7"/>
  <c r="AA268" i="7" s="1"/>
  <c r="L269" i="7"/>
  <c r="Z269" i="7" s="1"/>
  <c r="M269" i="7"/>
  <c r="AA269" i="7" s="1"/>
  <c r="X269" i="7"/>
  <c r="Y269" i="7"/>
  <c r="L270" i="7"/>
  <c r="M270" i="7"/>
  <c r="X270" i="7"/>
  <c r="Y270" i="7"/>
  <c r="Z270" i="7"/>
  <c r="AA270" i="7"/>
  <c r="L271" i="7"/>
  <c r="M271" i="7"/>
  <c r="X271" i="7"/>
  <c r="Y271" i="7"/>
  <c r="L272" i="7"/>
  <c r="Z272" i="7" s="1"/>
  <c r="M272" i="7"/>
  <c r="AA272" i="7" s="1"/>
  <c r="X272" i="7"/>
  <c r="Y272" i="7"/>
  <c r="L273" i="7"/>
  <c r="Z273" i="7" s="1"/>
  <c r="M273" i="7"/>
  <c r="AA273" i="7" s="1"/>
  <c r="X273" i="7"/>
  <c r="Y273" i="7"/>
  <c r="L274" i="7"/>
  <c r="Z274" i="7" s="1"/>
  <c r="M274" i="7"/>
  <c r="X274" i="7"/>
  <c r="Y274" i="7"/>
  <c r="AA274" i="7"/>
  <c r="L275" i="7"/>
  <c r="M275" i="7"/>
  <c r="X275" i="7"/>
  <c r="Y275" i="7"/>
  <c r="L276" i="7"/>
  <c r="M276" i="7"/>
  <c r="X276" i="7"/>
  <c r="Z276" i="7" s="1"/>
  <c r="Y276" i="7"/>
  <c r="AA276" i="7" s="1"/>
  <c r="L277" i="7"/>
  <c r="Z277" i="7" s="1"/>
  <c r="M277" i="7"/>
  <c r="X277" i="7"/>
  <c r="Y277" i="7"/>
  <c r="L278" i="7"/>
  <c r="M278" i="7"/>
  <c r="X278" i="7"/>
  <c r="Z278" i="7" s="1"/>
  <c r="Y278" i="7"/>
  <c r="AA278" i="7" s="1"/>
  <c r="L279" i="7"/>
  <c r="M279" i="7"/>
  <c r="X279" i="7"/>
  <c r="Y279" i="7"/>
  <c r="L280" i="7"/>
  <c r="M280" i="7"/>
  <c r="X280" i="7"/>
  <c r="Y280" i="7"/>
  <c r="AA280" i="7" s="1"/>
  <c r="L281" i="7"/>
  <c r="M281" i="7"/>
  <c r="X281" i="7"/>
  <c r="Y281" i="7"/>
  <c r="L282" i="7"/>
  <c r="M282" i="7"/>
  <c r="X282" i="7"/>
  <c r="Z282" i="7" s="1"/>
  <c r="Y282" i="7"/>
  <c r="AA282" i="7" s="1"/>
  <c r="L283" i="7"/>
  <c r="Z283" i="7" s="1"/>
  <c r="M283" i="7"/>
  <c r="X283" i="7"/>
  <c r="Y283" i="7"/>
  <c r="L284" i="7"/>
  <c r="M284" i="7"/>
  <c r="X284" i="7"/>
  <c r="Z284" i="7" s="1"/>
  <c r="Y284" i="7"/>
  <c r="AA284" i="7" s="1"/>
  <c r="L285" i="7"/>
  <c r="M285" i="7"/>
  <c r="X285" i="7"/>
  <c r="Y285" i="7"/>
  <c r="L286" i="7"/>
  <c r="M286" i="7"/>
  <c r="X286" i="7"/>
  <c r="Y286" i="7"/>
  <c r="L287" i="7"/>
  <c r="M287" i="7"/>
  <c r="X287" i="7"/>
  <c r="Y287" i="7"/>
  <c r="L288" i="7"/>
  <c r="M288" i="7"/>
  <c r="X288" i="7"/>
  <c r="Y288" i="7"/>
  <c r="L289" i="7"/>
  <c r="Z289" i="7" s="1"/>
  <c r="M289" i="7"/>
  <c r="X289" i="7"/>
  <c r="Y289" i="7"/>
  <c r="L290" i="7"/>
  <c r="M290" i="7"/>
  <c r="X290" i="7"/>
  <c r="Y290" i="7"/>
  <c r="L291" i="7"/>
  <c r="M291" i="7"/>
  <c r="X291" i="7"/>
  <c r="Y291" i="7"/>
  <c r="L292" i="7"/>
  <c r="Z292" i="7" s="1"/>
  <c r="M292" i="7"/>
  <c r="X292" i="7"/>
  <c r="Y292" i="7"/>
  <c r="L293" i="7"/>
  <c r="M293" i="7"/>
  <c r="X293" i="7"/>
  <c r="Y293" i="7"/>
  <c r="L294" i="7"/>
  <c r="M294" i="7"/>
  <c r="X294" i="7"/>
  <c r="Y294" i="7"/>
  <c r="L295" i="7"/>
  <c r="Z295" i="7" s="1"/>
  <c r="M295" i="7"/>
  <c r="X295" i="7"/>
  <c r="Y295" i="7"/>
  <c r="L296" i="7"/>
  <c r="M296" i="7"/>
  <c r="X296" i="7"/>
  <c r="Y296" i="7"/>
  <c r="L297" i="7"/>
  <c r="M297" i="7"/>
  <c r="X297" i="7"/>
  <c r="Y297" i="7"/>
  <c r="L298" i="7"/>
  <c r="Z298" i="7" s="1"/>
  <c r="M298" i="7"/>
  <c r="X298" i="7"/>
  <c r="Y298" i="7"/>
  <c r="L299" i="7"/>
  <c r="M299" i="7"/>
  <c r="X299" i="7"/>
  <c r="Y299" i="7"/>
  <c r="L300" i="7"/>
  <c r="M300" i="7"/>
  <c r="X300" i="7"/>
  <c r="Y300" i="7"/>
  <c r="L301" i="7"/>
  <c r="Z301" i="7" s="1"/>
  <c r="M301" i="7"/>
  <c r="AA301" i="7" s="1"/>
  <c r="X301" i="7"/>
  <c r="Y301" i="7"/>
  <c r="L302" i="7"/>
  <c r="Z302" i="7" s="1"/>
  <c r="M302" i="7"/>
  <c r="AA302" i="7" s="1"/>
  <c r="X302" i="7"/>
  <c r="Y302" i="7"/>
  <c r="L303" i="7"/>
  <c r="Z303" i="7" s="1"/>
  <c r="M303" i="7"/>
  <c r="X303" i="7"/>
  <c r="Y303" i="7"/>
  <c r="AA303" i="7"/>
  <c r="L304" i="7"/>
  <c r="M304" i="7"/>
  <c r="X304" i="7"/>
  <c r="Y304" i="7"/>
  <c r="L305" i="7"/>
  <c r="M305" i="7"/>
  <c r="X305" i="7"/>
  <c r="Z305" i="7" s="1"/>
  <c r="Y305" i="7"/>
  <c r="AA305" i="7" s="1"/>
  <c r="L306" i="7"/>
  <c r="M306" i="7"/>
  <c r="AA306" i="7" s="1"/>
  <c r="X306" i="7"/>
  <c r="Y306" i="7"/>
  <c r="L307" i="7"/>
  <c r="M307" i="7"/>
  <c r="AA307" i="7" s="1"/>
  <c r="X307" i="7"/>
  <c r="Y307" i="7"/>
  <c r="Z307" i="7"/>
  <c r="L308" i="7"/>
  <c r="Z308" i="7" s="1"/>
  <c r="M308" i="7"/>
  <c r="X308" i="7"/>
  <c r="Y308" i="7"/>
  <c r="L309" i="7"/>
  <c r="Z309" i="7" s="1"/>
  <c r="M309" i="7"/>
  <c r="X309" i="7"/>
  <c r="Y309" i="7"/>
  <c r="AA309" i="7" s="1"/>
  <c r="L310" i="7"/>
  <c r="Z310" i="7" s="1"/>
  <c r="M310" i="7"/>
  <c r="AA310" i="7" s="1"/>
  <c r="X310" i="7"/>
  <c r="Y310" i="7"/>
  <c r="L311" i="7"/>
  <c r="M311" i="7"/>
  <c r="X311" i="7"/>
  <c r="Y311" i="7"/>
  <c r="Z311" i="7"/>
  <c r="AA311" i="7"/>
  <c r="L312" i="7"/>
  <c r="M312" i="7"/>
  <c r="X312" i="7"/>
  <c r="Y312" i="7"/>
  <c r="L313" i="7"/>
  <c r="Z313" i="7" s="1"/>
  <c r="M313" i="7"/>
  <c r="X313" i="7"/>
  <c r="Y313" i="7"/>
  <c r="AA313" i="7" s="1"/>
  <c r="L314" i="7"/>
  <c r="M314" i="7"/>
  <c r="AA314" i="7" s="1"/>
  <c r="X314" i="7"/>
  <c r="Y314" i="7"/>
  <c r="L315" i="7"/>
  <c r="M315" i="7"/>
  <c r="X315" i="7"/>
  <c r="Z315" i="7" s="1"/>
  <c r="Y315" i="7"/>
  <c r="L316" i="7"/>
  <c r="M316" i="7"/>
  <c r="AA316" i="7" s="1"/>
  <c r="X316" i="7"/>
  <c r="Y316" i="7"/>
  <c r="L317" i="7"/>
  <c r="M317" i="7"/>
  <c r="X317" i="7"/>
  <c r="Y317" i="7"/>
  <c r="Z317" i="7"/>
  <c r="L318" i="7"/>
  <c r="Z318" i="7" s="1"/>
  <c r="M318" i="7"/>
  <c r="AA318" i="7" s="1"/>
  <c r="X318" i="7"/>
  <c r="Y318" i="7"/>
  <c r="L319" i="7"/>
  <c r="M319" i="7"/>
  <c r="X319" i="7"/>
  <c r="Y319" i="7"/>
  <c r="AA319" i="7" s="1"/>
  <c r="Z319" i="7"/>
  <c r="L320" i="7"/>
  <c r="M320" i="7"/>
  <c r="X320" i="7"/>
  <c r="Y320" i="7"/>
  <c r="L321" i="7"/>
  <c r="Z321" i="7" s="1"/>
  <c r="M321" i="7"/>
  <c r="X321" i="7"/>
  <c r="Y321" i="7"/>
  <c r="AA321" i="7" s="1"/>
  <c r="L322" i="7"/>
  <c r="M322" i="7"/>
  <c r="AA322" i="7" s="1"/>
  <c r="X322" i="7"/>
  <c r="Y322" i="7"/>
  <c r="L323" i="7"/>
  <c r="M323" i="7"/>
  <c r="X323" i="7"/>
  <c r="Z323" i="7" s="1"/>
  <c r="Y323" i="7"/>
  <c r="L324" i="7"/>
  <c r="M324" i="7"/>
  <c r="AA324" i="7" s="1"/>
  <c r="X324" i="7"/>
  <c r="Y324" i="7"/>
  <c r="L325" i="7"/>
  <c r="Z325" i="7" s="1"/>
  <c r="M325" i="7"/>
  <c r="AA325" i="7" s="1"/>
  <c r="X325" i="7"/>
  <c r="Y325" i="7"/>
  <c r="L326" i="7"/>
  <c r="Z326" i="7" s="1"/>
  <c r="M326" i="7"/>
  <c r="AA326" i="7" s="1"/>
  <c r="X326" i="7"/>
  <c r="Y326" i="7"/>
  <c r="L327" i="7"/>
  <c r="M327" i="7"/>
  <c r="AA327" i="7" s="1"/>
  <c r="X327" i="7"/>
  <c r="Y327" i="7"/>
  <c r="L328" i="7"/>
  <c r="Z328" i="7" s="1"/>
  <c r="M328" i="7"/>
  <c r="AA328" i="7" s="1"/>
  <c r="X328" i="7"/>
  <c r="Y328" i="7"/>
  <c r="L329" i="7"/>
  <c r="Z329" i="7" s="1"/>
  <c r="M329" i="7"/>
  <c r="AA329" i="7" s="1"/>
  <c r="X329" i="7"/>
  <c r="Y329" i="7"/>
  <c r="L330" i="7"/>
  <c r="M330" i="7"/>
  <c r="AA330" i="7" s="1"/>
  <c r="X330" i="7"/>
  <c r="Y330" i="7"/>
  <c r="L331" i="7"/>
  <c r="Z331" i="7" s="1"/>
  <c r="M331" i="7"/>
  <c r="AA331" i="7" s="1"/>
  <c r="X331" i="7"/>
  <c r="Y331" i="7"/>
  <c r="L332" i="7"/>
  <c r="Z332" i="7" s="1"/>
  <c r="M332" i="7"/>
  <c r="AA332" i="7" s="1"/>
  <c r="X332" i="7"/>
  <c r="Y332" i="7"/>
  <c r="L333" i="7"/>
  <c r="M333" i="7"/>
  <c r="AA333" i="7" s="1"/>
  <c r="X333" i="7"/>
  <c r="Y333" i="7"/>
  <c r="L334" i="7"/>
  <c r="Z334" i="7" s="1"/>
  <c r="M334" i="7"/>
  <c r="AA334" i="7" s="1"/>
  <c r="X334" i="7"/>
  <c r="Y334" i="7"/>
  <c r="L335" i="7"/>
  <c r="Z335" i="7" s="1"/>
  <c r="M335" i="7"/>
  <c r="AA335" i="7" s="1"/>
  <c r="X335" i="7"/>
  <c r="Y335" i="7"/>
  <c r="L336" i="7"/>
  <c r="M336" i="7"/>
  <c r="X336" i="7"/>
  <c r="Y336" i="7"/>
  <c r="Z336" i="7"/>
  <c r="AA336" i="7"/>
  <c r="L337" i="7"/>
  <c r="M337" i="7"/>
  <c r="X337" i="7"/>
  <c r="Y337" i="7"/>
  <c r="L338" i="7"/>
  <c r="Z338" i="7" s="1"/>
  <c r="M338" i="7"/>
  <c r="AA338" i="7" s="1"/>
  <c r="X338" i="7"/>
  <c r="Y338" i="7"/>
  <c r="L339" i="7"/>
  <c r="Z339" i="7" s="1"/>
  <c r="M339" i="7"/>
  <c r="AA339" i="7" s="1"/>
  <c r="X339" i="7"/>
  <c r="Y339" i="7"/>
  <c r="L340" i="7"/>
  <c r="Z340" i="7" s="1"/>
  <c r="M340" i="7"/>
  <c r="X340" i="7"/>
  <c r="Y340" i="7"/>
  <c r="AA340" i="7"/>
  <c r="L341" i="7"/>
  <c r="M341" i="7"/>
  <c r="X341" i="7"/>
  <c r="Y341" i="7"/>
  <c r="L342" i="7"/>
  <c r="M342" i="7"/>
  <c r="X342" i="7"/>
  <c r="Z342" i="7" s="1"/>
  <c r="Y342" i="7"/>
  <c r="AA342" i="7" s="1"/>
  <c r="L343" i="7"/>
  <c r="M343" i="7"/>
  <c r="AA343" i="7" s="1"/>
  <c r="X343" i="7"/>
  <c r="Y343" i="7"/>
  <c r="L344" i="7"/>
  <c r="M344" i="7"/>
  <c r="AA344" i="7" s="1"/>
  <c r="X344" i="7"/>
  <c r="Y344" i="7"/>
  <c r="Z344" i="7"/>
  <c r="L345" i="7"/>
  <c r="Z345" i="7" s="1"/>
  <c r="M345" i="7"/>
  <c r="X345" i="7"/>
  <c r="Y345" i="7"/>
  <c r="L346" i="7"/>
  <c r="Z346" i="7" s="1"/>
  <c r="M346" i="7"/>
  <c r="AA346" i="7" s="1"/>
  <c r="X346" i="7"/>
  <c r="Y346" i="7"/>
  <c r="L347" i="7"/>
  <c r="Z347" i="7" s="1"/>
  <c r="M347" i="7"/>
  <c r="AA347" i="7" s="1"/>
  <c r="X347" i="7"/>
  <c r="Y347" i="7"/>
  <c r="L348" i="7"/>
  <c r="M348" i="7"/>
  <c r="X348" i="7"/>
  <c r="Y348" i="7"/>
  <c r="Z348" i="7"/>
  <c r="L349" i="7"/>
  <c r="Z349" i="7" s="1"/>
  <c r="M349" i="7"/>
  <c r="X349" i="7"/>
  <c r="Y349" i="7"/>
  <c r="L350" i="7"/>
  <c r="M350" i="7"/>
  <c r="X350" i="7"/>
  <c r="Y350" i="7"/>
  <c r="Z350" i="7"/>
  <c r="B351" i="7"/>
  <c r="L351" i="7" s="1"/>
  <c r="Z351" i="7" s="1"/>
  <c r="C351" i="7"/>
  <c r="D351" i="7"/>
  <c r="E351" i="7"/>
  <c r="F351" i="7"/>
  <c r="G351" i="7"/>
  <c r="H351" i="7"/>
  <c r="I351" i="7"/>
  <c r="J351" i="7"/>
  <c r="K351" i="7"/>
  <c r="N351" i="7"/>
  <c r="X351" i="7" s="1"/>
  <c r="O351" i="7"/>
  <c r="P351" i="7"/>
  <c r="Q351" i="7"/>
  <c r="R351" i="7"/>
  <c r="S351" i="7"/>
  <c r="T351" i="7"/>
  <c r="U351" i="7"/>
  <c r="V351" i="7"/>
  <c r="W351" i="7"/>
  <c r="G179" i="3"/>
  <c r="H149" i="3"/>
  <c r="H142" i="3"/>
  <c r="H140" i="3"/>
  <c r="H139" i="3"/>
  <c r="H138" i="3"/>
  <c r="H137" i="3"/>
  <c r="H134" i="3"/>
  <c r="H133" i="3"/>
  <c r="AT412" i="1"/>
  <c r="AS412" i="1"/>
  <c r="AH412" i="1"/>
  <c r="AV412" i="1" s="1"/>
  <c r="AG412" i="1"/>
  <c r="AU412" i="1" s="1"/>
  <c r="AT411" i="1"/>
  <c r="AS411" i="1"/>
  <c r="AH411" i="1"/>
  <c r="AV411" i="1" s="1"/>
  <c r="AG411" i="1"/>
  <c r="AU411" i="1" s="1"/>
  <c r="AT410" i="1"/>
  <c r="AS410" i="1"/>
  <c r="AH410" i="1"/>
  <c r="AV410" i="1" s="1"/>
  <c r="AG410" i="1"/>
  <c r="AU410" i="1" s="1"/>
  <c r="AT409" i="1"/>
  <c r="AS409" i="1"/>
  <c r="AH409" i="1"/>
  <c r="AV409" i="1" s="1"/>
  <c r="AG409" i="1"/>
  <c r="AU409" i="1" s="1"/>
  <c r="AT408" i="1"/>
  <c r="AS408" i="1"/>
  <c r="AH408" i="1"/>
  <c r="AV408" i="1" s="1"/>
  <c r="AG408" i="1"/>
  <c r="AU408" i="1" s="1"/>
  <c r="AT407" i="1"/>
  <c r="AS407" i="1"/>
  <c r="AH407" i="1"/>
  <c r="AV407" i="1" s="1"/>
  <c r="AG407" i="1"/>
  <c r="AU407" i="1" s="1"/>
  <c r="AT406" i="1"/>
  <c r="AS406" i="1"/>
  <c r="AH406" i="1"/>
  <c r="AV406" i="1" s="1"/>
  <c r="AG406" i="1"/>
  <c r="AU406" i="1" s="1"/>
  <c r="AT405" i="1"/>
  <c r="AS405" i="1"/>
  <c r="AH405" i="1"/>
  <c r="AV405" i="1" s="1"/>
  <c r="AG405" i="1"/>
  <c r="AU405" i="1" s="1"/>
  <c r="AT404" i="1"/>
  <c r="AS404" i="1"/>
  <c r="AH404" i="1"/>
  <c r="AV404" i="1" s="1"/>
  <c r="AG404" i="1"/>
  <c r="AU404" i="1" s="1"/>
  <c r="AT403" i="1"/>
  <c r="AS403" i="1"/>
  <c r="AH403" i="1"/>
  <c r="AV403" i="1" s="1"/>
  <c r="AG403" i="1"/>
  <c r="AU403" i="1" s="1"/>
  <c r="AT402" i="1"/>
  <c r="AS402" i="1"/>
  <c r="AH402" i="1"/>
  <c r="AV402" i="1" s="1"/>
  <c r="AG402" i="1"/>
  <c r="AU402" i="1" s="1"/>
  <c r="AT401" i="1"/>
  <c r="AS401" i="1"/>
  <c r="AH401" i="1"/>
  <c r="AV401" i="1" s="1"/>
  <c r="AG401" i="1"/>
  <c r="AU401" i="1" s="1"/>
  <c r="AT400" i="1"/>
  <c r="AS400" i="1"/>
  <c r="AH400" i="1"/>
  <c r="AV400" i="1" s="1"/>
  <c r="AG400" i="1"/>
  <c r="AU400" i="1" s="1"/>
  <c r="AT399" i="1"/>
  <c r="AS399" i="1"/>
  <c r="AH399" i="1"/>
  <c r="AV399" i="1" s="1"/>
  <c r="AG399" i="1"/>
  <c r="AU399" i="1" s="1"/>
  <c r="AT398" i="1"/>
  <c r="AS398" i="1"/>
  <c r="AH398" i="1"/>
  <c r="AV398" i="1" s="1"/>
  <c r="AG398" i="1"/>
  <c r="AU398" i="1" s="1"/>
  <c r="AT397" i="1"/>
  <c r="AS397" i="1"/>
  <c r="AH397" i="1"/>
  <c r="AV397" i="1" s="1"/>
  <c r="AG397" i="1"/>
  <c r="AU397" i="1" s="1"/>
  <c r="AT396" i="1"/>
  <c r="AS396" i="1"/>
  <c r="AH396" i="1"/>
  <c r="AV396" i="1" s="1"/>
  <c r="AG396" i="1"/>
  <c r="AU396" i="1" s="1"/>
  <c r="AT395" i="1"/>
  <c r="AS395" i="1"/>
  <c r="AH395" i="1"/>
  <c r="AV395" i="1" s="1"/>
  <c r="AG395" i="1"/>
  <c r="AU395" i="1" s="1"/>
  <c r="AT394" i="1"/>
  <c r="AS394" i="1"/>
  <c r="AH394" i="1"/>
  <c r="AV394" i="1" s="1"/>
  <c r="AG394" i="1"/>
  <c r="AU394" i="1" s="1"/>
  <c r="AT393" i="1"/>
  <c r="AS393" i="1"/>
  <c r="AH393" i="1"/>
  <c r="AV393" i="1" s="1"/>
  <c r="AG393" i="1"/>
  <c r="AU393" i="1" s="1"/>
  <c r="AT392" i="1"/>
  <c r="AS392" i="1"/>
  <c r="AH392" i="1"/>
  <c r="AV392" i="1" s="1"/>
  <c r="AG392" i="1"/>
  <c r="AU392" i="1" s="1"/>
  <c r="AT391" i="1"/>
  <c r="AS391" i="1"/>
  <c r="AH391" i="1"/>
  <c r="AV391" i="1" s="1"/>
  <c r="AG391" i="1"/>
  <c r="AU391" i="1" s="1"/>
  <c r="AT390" i="1"/>
  <c r="AS390" i="1"/>
  <c r="AH390" i="1"/>
  <c r="AV390" i="1" s="1"/>
  <c r="AG390" i="1"/>
  <c r="AU390" i="1" s="1"/>
  <c r="AT389" i="1"/>
  <c r="AS389" i="1"/>
  <c r="AH389" i="1"/>
  <c r="AV389" i="1" s="1"/>
  <c r="AG389" i="1"/>
  <c r="AU389" i="1" s="1"/>
  <c r="AT388" i="1"/>
  <c r="AS388" i="1"/>
  <c r="AH388" i="1"/>
  <c r="AV388" i="1" s="1"/>
  <c r="AG388" i="1"/>
  <c r="AU388" i="1" s="1"/>
  <c r="AT387" i="1"/>
  <c r="AS387" i="1"/>
  <c r="AH387" i="1"/>
  <c r="AV387" i="1" s="1"/>
  <c r="AG387" i="1"/>
  <c r="AU387" i="1" s="1"/>
  <c r="AT386" i="1"/>
  <c r="AS386" i="1"/>
  <c r="AH386" i="1"/>
  <c r="AV386" i="1" s="1"/>
  <c r="AG386" i="1"/>
  <c r="AU386" i="1" s="1"/>
  <c r="AT385" i="1"/>
  <c r="AS385" i="1"/>
  <c r="AH385" i="1"/>
  <c r="AV385" i="1" s="1"/>
  <c r="AG385" i="1"/>
  <c r="AU385" i="1" s="1"/>
  <c r="AT384" i="1"/>
  <c r="AS384" i="1"/>
  <c r="AH384" i="1"/>
  <c r="AV384" i="1" s="1"/>
  <c r="AG384" i="1"/>
  <c r="AU384" i="1" s="1"/>
  <c r="AT383" i="1"/>
  <c r="AS383" i="1"/>
  <c r="AH383" i="1"/>
  <c r="AV383" i="1" s="1"/>
  <c r="AG383" i="1"/>
  <c r="AU383" i="1" s="1"/>
  <c r="AT382" i="1"/>
  <c r="AS382" i="1"/>
  <c r="AH382" i="1"/>
  <c r="AV382" i="1" s="1"/>
  <c r="AG382" i="1"/>
  <c r="AU382" i="1" s="1"/>
  <c r="AT381" i="1"/>
  <c r="AS381" i="1"/>
  <c r="AH381" i="1"/>
  <c r="AV381" i="1" s="1"/>
  <c r="AG381" i="1"/>
  <c r="AU381" i="1" s="1"/>
  <c r="AT380" i="1"/>
  <c r="AS380" i="1"/>
  <c r="AH380" i="1"/>
  <c r="AV380" i="1" s="1"/>
  <c r="AG380" i="1"/>
  <c r="AU380" i="1" s="1"/>
  <c r="AT379" i="1"/>
  <c r="AS379" i="1"/>
  <c r="AH379" i="1"/>
  <c r="AV379" i="1" s="1"/>
  <c r="AG379" i="1"/>
  <c r="AU379" i="1" s="1"/>
  <c r="AT378" i="1"/>
  <c r="AS378" i="1"/>
  <c r="AH378" i="1"/>
  <c r="AV378" i="1" s="1"/>
  <c r="AG378" i="1"/>
  <c r="AU378" i="1" s="1"/>
  <c r="AT377" i="1"/>
  <c r="AS377" i="1"/>
  <c r="AH377" i="1"/>
  <c r="AV377" i="1" s="1"/>
  <c r="AG377" i="1"/>
  <c r="AU377" i="1" s="1"/>
  <c r="AT376" i="1"/>
  <c r="AS376" i="1"/>
  <c r="AH376" i="1"/>
  <c r="AV376" i="1" s="1"/>
  <c r="AG376" i="1"/>
  <c r="AU376" i="1" s="1"/>
  <c r="AT375" i="1"/>
  <c r="AS375" i="1"/>
  <c r="AH375" i="1"/>
  <c r="AV375" i="1" s="1"/>
  <c r="AG375" i="1"/>
  <c r="AU375" i="1" s="1"/>
  <c r="AT374" i="1"/>
  <c r="AS374" i="1"/>
  <c r="AH374" i="1"/>
  <c r="AV374" i="1" s="1"/>
  <c r="AG374" i="1"/>
  <c r="AU374" i="1" s="1"/>
  <c r="AT373" i="1"/>
  <c r="AS373" i="1"/>
  <c r="AH373" i="1"/>
  <c r="AV373" i="1" s="1"/>
  <c r="AG373" i="1"/>
  <c r="AU373" i="1" s="1"/>
  <c r="AT372" i="1"/>
  <c r="AS372" i="1"/>
  <c r="AH372" i="1"/>
  <c r="AV372" i="1" s="1"/>
  <c r="AG372" i="1"/>
  <c r="AU372" i="1" s="1"/>
  <c r="AT371" i="1"/>
  <c r="AS371" i="1"/>
  <c r="AH371" i="1"/>
  <c r="AV371" i="1" s="1"/>
  <c r="AG371" i="1"/>
  <c r="AU371" i="1" s="1"/>
  <c r="AT370" i="1"/>
  <c r="AS370" i="1"/>
  <c r="AH370" i="1"/>
  <c r="AV370" i="1" s="1"/>
  <c r="AG370" i="1"/>
  <c r="AU370" i="1" s="1"/>
  <c r="AT369" i="1"/>
  <c r="AS369" i="1"/>
  <c r="AH369" i="1"/>
  <c r="AV369" i="1" s="1"/>
  <c r="AG369" i="1"/>
  <c r="AU369" i="1" s="1"/>
  <c r="AT368" i="1"/>
  <c r="AS368" i="1"/>
  <c r="AH368" i="1"/>
  <c r="AV368" i="1" s="1"/>
  <c r="AG368" i="1"/>
  <c r="AU368" i="1" s="1"/>
  <c r="AT367" i="1"/>
  <c r="AS367" i="1"/>
  <c r="AH367" i="1"/>
  <c r="AV367" i="1" s="1"/>
  <c r="AG367" i="1"/>
  <c r="AU367" i="1" s="1"/>
  <c r="AT366" i="1"/>
  <c r="AS366" i="1"/>
  <c r="AH366" i="1"/>
  <c r="AV366" i="1" s="1"/>
  <c r="AG366" i="1"/>
  <c r="AU366" i="1" s="1"/>
  <c r="AT365" i="1"/>
  <c r="AS365" i="1"/>
  <c r="AH365" i="1"/>
  <c r="AV365" i="1" s="1"/>
  <c r="AG365" i="1"/>
  <c r="AU365" i="1" s="1"/>
  <c r="AT364" i="1"/>
  <c r="AS364" i="1"/>
  <c r="AH364" i="1"/>
  <c r="AV364" i="1" s="1"/>
  <c r="AG364" i="1"/>
  <c r="AU364" i="1" s="1"/>
  <c r="AT363" i="1"/>
  <c r="AS363" i="1"/>
  <c r="AH363" i="1"/>
  <c r="AV363" i="1" s="1"/>
  <c r="AG363" i="1"/>
  <c r="AU363" i="1" s="1"/>
  <c r="AT362" i="1"/>
  <c r="AS362" i="1"/>
  <c r="AH362" i="1"/>
  <c r="AV362" i="1" s="1"/>
  <c r="AG362" i="1"/>
  <c r="AU362" i="1" s="1"/>
  <c r="AT361" i="1"/>
  <c r="AS361" i="1"/>
  <c r="AH361" i="1"/>
  <c r="AV361" i="1" s="1"/>
  <c r="AG361" i="1"/>
  <c r="AU361" i="1" s="1"/>
  <c r="AT360" i="1"/>
  <c r="AS360" i="1"/>
  <c r="AH360" i="1"/>
  <c r="AV360" i="1" s="1"/>
  <c r="AG360" i="1"/>
  <c r="AU360" i="1" s="1"/>
  <c r="AT359" i="1"/>
  <c r="AS359" i="1"/>
  <c r="AH359" i="1"/>
  <c r="AV359" i="1" s="1"/>
  <c r="AG359" i="1"/>
  <c r="AU359" i="1" s="1"/>
  <c r="AT358" i="1"/>
  <c r="AS358" i="1"/>
  <c r="AH358" i="1"/>
  <c r="AV358" i="1" s="1"/>
  <c r="AG358" i="1"/>
  <c r="AU358" i="1" s="1"/>
  <c r="AT357" i="1"/>
  <c r="AS357" i="1"/>
  <c r="AH357" i="1"/>
  <c r="AV357" i="1" s="1"/>
  <c r="AG357" i="1"/>
  <c r="AU357" i="1" s="1"/>
  <c r="AT356" i="1"/>
  <c r="AS356" i="1"/>
  <c r="AH356" i="1"/>
  <c r="AV356" i="1" s="1"/>
  <c r="AG356" i="1"/>
  <c r="AU356" i="1" s="1"/>
  <c r="AT355" i="1"/>
  <c r="AS355" i="1"/>
  <c r="AH355" i="1"/>
  <c r="AV355" i="1" s="1"/>
  <c r="AG355" i="1"/>
  <c r="AU355" i="1" s="1"/>
  <c r="AT354" i="1"/>
  <c r="AS354" i="1"/>
  <c r="AH354" i="1"/>
  <c r="AV354" i="1" s="1"/>
  <c r="AG354" i="1"/>
  <c r="AU354" i="1" s="1"/>
  <c r="AT353" i="1"/>
  <c r="AS353" i="1"/>
  <c r="AH353" i="1"/>
  <c r="AV353" i="1" s="1"/>
  <c r="AG353" i="1"/>
  <c r="AU353" i="1" s="1"/>
  <c r="AT352" i="1"/>
  <c r="AS352" i="1"/>
  <c r="AH352" i="1"/>
  <c r="AV352" i="1" s="1"/>
  <c r="AG352" i="1"/>
  <c r="AU352" i="1" s="1"/>
  <c r="AT351" i="1"/>
  <c r="AS351" i="1"/>
  <c r="AH351" i="1"/>
  <c r="AV351" i="1" s="1"/>
  <c r="AG351" i="1"/>
  <c r="AU351" i="1" s="1"/>
  <c r="AT350" i="1"/>
  <c r="AS350" i="1"/>
  <c r="AH350" i="1"/>
  <c r="AV350" i="1" s="1"/>
  <c r="AG350" i="1"/>
  <c r="AU350" i="1" s="1"/>
  <c r="AT349" i="1"/>
  <c r="AS349" i="1"/>
  <c r="AH349" i="1"/>
  <c r="AV349" i="1" s="1"/>
  <c r="AG349" i="1"/>
  <c r="AU349" i="1" s="1"/>
  <c r="AT348" i="1"/>
  <c r="AS348" i="1"/>
  <c r="AH348" i="1"/>
  <c r="AG348" i="1"/>
  <c r="AT347" i="1"/>
  <c r="AS347" i="1"/>
  <c r="AH347" i="1"/>
  <c r="AV347" i="1" s="1"/>
  <c r="AG347" i="1"/>
  <c r="AU347" i="1" s="1"/>
  <c r="AT346" i="1"/>
  <c r="AS346" i="1"/>
  <c r="AH346" i="1"/>
  <c r="AV346" i="1" s="1"/>
  <c r="AG346" i="1"/>
  <c r="AU346" i="1" s="1"/>
  <c r="AT345" i="1"/>
  <c r="AS345" i="1"/>
  <c r="AH345" i="1"/>
  <c r="AV345" i="1" s="1"/>
  <c r="AG345" i="1"/>
  <c r="AU345" i="1" s="1"/>
  <c r="AT344" i="1"/>
  <c r="AS344" i="1"/>
  <c r="AH344" i="1"/>
  <c r="AV344" i="1" s="1"/>
  <c r="AG344" i="1"/>
  <c r="AU344" i="1" s="1"/>
  <c r="AT343" i="1"/>
  <c r="AS343" i="1"/>
  <c r="AH343" i="1"/>
  <c r="AV343" i="1" s="1"/>
  <c r="AG343" i="1"/>
  <c r="AU343" i="1" s="1"/>
  <c r="AT342" i="1"/>
  <c r="AS342" i="1"/>
  <c r="AH342" i="1"/>
  <c r="AV342" i="1" s="1"/>
  <c r="AG342" i="1"/>
  <c r="AU342" i="1" s="1"/>
  <c r="AT341" i="1"/>
  <c r="AS341" i="1"/>
  <c r="AH341" i="1"/>
  <c r="AV341" i="1" s="1"/>
  <c r="AG341" i="1"/>
  <c r="AU341" i="1" s="1"/>
  <c r="AT340" i="1"/>
  <c r="AS340" i="1"/>
  <c r="AH340" i="1"/>
  <c r="AV340" i="1" s="1"/>
  <c r="AG340" i="1"/>
  <c r="AU340" i="1" s="1"/>
  <c r="AT339" i="1"/>
  <c r="AS339" i="1"/>
  <c r="AH339" i="1"/>
  <c r="AV339" i="1" s="1"/>
  <c r="AG339" i="1"/>
  <c r="AU339" i="1" s="1"/>
  <c r="AT338" i="1"/>
  <c r="AS338" i="1"/>
  <c r="AH338" i="1"/>
  <c r="AV338" i="1" s="1"/>
  <c r="AG338" i="1"/>
  <c r="AU338" i="1" s="1"/>
  <c r="AT337" i="1"/>
  <c r="AS337" i="1"/>
  <c r="AH337" i="1"/>
  <c r="AV337" i="1" s="1"/>
  <c r="AG337" i="1"/>
  <c r="AU337" i="1" s="1"/>
  <c r="AT336" i="1"/>
  <c r="AS336" i="1"/>
  <c r="AH336" i="1"/>
  <c r="AV336" i="1" s="1"/>
  <c r="AG336" i="1"/>
  <c r="AU336" i="1" s="1"/>
  <c r="AT335" i="1"/>
  <c r="AS335" i="1"/>
  <c r="AH335" i="1"/>
  <c r="AV335" i="1" s="1"/>
  <c r="AG335" i="1"/>
  <c r="AU335" i="1" s="1"/>
  <c r="AT334" i="1"/>
  <c r="AS334" i="1"/>
  <c r="AH334" i="1"/>
  <c r="AV334" i="1" s="1"/>
  <c r="AG334" i="1"/>
  <c r="AU334" i="1" s="1"/>
  <c r="AT333" i="1"/>
  <c r="AS333" i="1"/>
  <c r="AH333" i="1"/>
  <c r="AV333" i="1" s="1"/>
  <c r="AG333" i="1"/>
  <c r="AU333" i="1" s="1"/>
  <c r="AT332" i="1"/>
  <c r="AS332" i="1"/>
  <c r="AH332" i="1"/>
  <c r="AV332" i="1" s="1"/>
  <c r="AG332" i="1"/>
  <c r="AU332" i="1" s="1"/>
  <c r="AT331" i="1"/>
  <c r="AS331" i="1"/>
  <c r="AH331" i="1"/>
  <c r="AV331" i="1" s="1"/>
  <c r="AG331" i="1"/>
  <c r="AU331" i="1" s="1"/>
  <c r="AT330" i="1"/>
  <c r="AS330" i="1"/>
  <c r="AH330" i="1"/>
  <c r="AV330" i="1" s="1"/>
  <c r="AG330" i="1"/>
  <c r="AU330" i="1" s="1"/>
  <c r="AT329" i="1"/>
  <c r="AS329" i="1"/>
  <c r="AH329" i="1"/>
  <c r="AV329" i="1" s="1"/>
  <c r="AG329" i="1"/>
  <c r="AU329" i="1" s="1"/>
  <c r="AT328" i="1"/>
  <c r="AS328" i="1"/>
  <c r="AH328" i="1"/>
  <c r="AV328" i="1" s="1"/>
  <c r="AG328" i="1"/>
  <c r="AU328" i="1" s="1"/>
  <c r="AT327" i="1"/>
  <c r="AS327" i="1"/>
  <c r="AH327" i="1"/>
  <c r="AV327" i="1" s="1"/>
  <c r="AG327" i="1"/>
  <c r="AU327" i="1" s="1"/>
  <c r="AT326" i="1"/>
  <c r="AS326" i="1"/>
  <c r="AH326" i="1"/>
  <c r="AV326" i="1" s="1"/>
  <c r="AG326" i="1"/>
  <c r="AU326" i="1" s="1"/>
  <c r="AT325" i="1"/>
  <c r="AS325" i="1"/>
  <c r="AH325" i="1"/>
  <c r="AV325" i="1" s="1"/>
  <c r="AG325" i="1"/>
  <c r="AU325" i="1" s="1"/>
  <c r="AT324" i="1"/>
  <c r="AS324" i="1"/>
  <c r="AH324" i="1"/>
  <c r="AV324" i="1" s="1"/>
  <c r="AG324" i="1"/>
  <c r="AU324" i="1" s="1"/>
  <c r="AT323" i="1"/>
  <c r="AS323" i="1"/>
  <c r="AH323" i="1"/>
  <c r="AV323" i="1" s="1"/>
  <c r="AG323" i="1"/>
  <c r="AU323" i="1" s="1"/>
  <c r="AT322" i="1"/>
  <c r="AS322" i="1"/>
  <c r="AH322" i="1"/>
  <c r="AV322" i="1" s="1"/>
  <c r="AG322" i="1"/>
  <c r="AU322" i="1" s="1"/>
  <c r="AT321" i="1"/>
  <c r="AS321" i="1"/>
  <c r="AH321" i="1"/>
  <c r="AV321" i="1" s="1"/>
  <c r="AG321" i="1"/>
  <c r="AU321" i="1" s="1"/>
  <c r="AT320" i="1"/>
  <c r="AS320" i="1"/>
  <c r="AH320" i="1"/>
  <c r="AV320" i="1" s="1"/>
  <c r="AG320" i="1"/>
  <c r="AU320" i="1" s="1"/>
  <c r="AT319" i="1"/>
  <c r="AS319" i="1"/>
  <c r="AH319" i="1"/>
  <c r="AV319" i="1" s="1"/>
  <c r="AG319" i="1"/>
  <c r="AU319" i="1" s="1"/>
  <c r="AT318" i="1"/>
  <c r="AS318" i="1"/>
  <c r="AH318" i="1"/>
  <c r="AV318" i="1" s="1"/>
  <c r="AG318" i="1"/>
  <c r="AU318" i="1" s="1"/>
  <c r="AT317" i="1"/>
  <c r="AS317" i="1"/>
  <c r="AH317" i="1"/>
  <c r="AV317" i="1" s="1"/>
  <c r="AG317" i="1"/>
  <c r="AU317" i="1" s="1"/>
  <c r="AT316" i="1"/>
  <c r="AS316" i="1"/>
  <c r="AH316" i="1"/>
  <c r="AV316" i="1" s="1"/>
  <c r="AG316" i="1"/>
  <c r="AU316" i="1" s="1"/>
  <c r="AT315" i="1"/>
  <c r="AS315" i="1"/>
  <c r="AH315" i="1"/>
  <c r="AV315" i="1" s="1"/>
  <c r="AG315" i="1"/>
  <c r="AU315" i="1" s="1"/>
  <c r="AT314" i="1"/>
  <c r="AS314" i="1"/>
  <c r="AH314" i="1"/>
  <c r="AV314" i="1" s="1"/>
  <c r="AG314" i="1"/>
  <c r="AU314" i="1" s="1"/>
  <c r="AT313" i="1"/>
  <c r="AS313" i="1"/>
  <c r="AH313" i="1"/>
  <c r="AV313" i="1" s="1"/>
  <c r="AG313" i="1"/>
  <c r="AU313" i="1" s="1"/>
  <c r="AT312" i="1"/>
  <c r="AS312" i="1"/>
  <c r="AH312" i="1"/>
  <c r="AV312" i="1" s="1"/>
  <c r="AG312" i="1"/>
  <c r="AU312" i="1" s="1"/>
  <c r="AT311" i="1"/>
  <c r="AS311" i="1"/>
  <c r="AH311" i="1"/>
  <c r="AV311" i="1" s="1"/>
  <c r="AG311" i="1"/>
  <c r="AU311" i="1" s="1"/>
  <c r="AT310" i="1"/>
  <c r="AS310" i="1"/>
  <c r="AH310" i="1"/>
  <c r="AV310" i="1" s="1"/>
  <c r="AG310" i="1"/>
  <c r="AU310" i="1" s="1"/>
  <c r="AT309" i="1"/>
  <c r="AS309" i="1"/>
  <c r="AH309" i="1"/>
  <c r="AV309" i="1" s="1"/>
  <c r="AG309" i="1"/>
  <c r="AU309" i="1" s="1"/>
  <c r="AT308" i="1"/>
  <c r="AS308" i="1"/>
  <c r="AH308" i="1"/>
  <c r="AV308" i="1" s="1"/>
  <c r="AG308" i="1"/>
  <c r="AU308" i="1" s="1"/>
  <c r="AT307" i="1"/>
  <c r="AS307" i="1"/>
  <c r="AH307" i="1"/>
  <c r="AV307" i="1" s="1"/>
  <c r="AG307" i="1"/>
  <c r="AU307" i="1" s="1"/>
  <c r="AT306" i="1"/>
  <c r="AS306" i="1"/>
  <c r="AH306" i="1"/>
  <c r="AV306" i="1" s="1"/>
  <c r="AG306" i="1"/>
  <c r="AU306" i="1" s="1"/>
  <c r="AT305" i="1"/>
  <c r="AS305" i="1"/>
  <c r="AH305" i="1"/>
  <c r="AV305" i="1" s="1"/>
  <c r="AG305" i="1"/>
  <c r="AU305" i="1" s="1"/>
  <c r="AT304" i="1"/>
  <c r="AS304" i="1"/>
  <c r="AH304" i="1"/>
  <c r="AV304" i="1" s="1"/>
  <c r="AG304" i="1"/>
  <c r="AU304" i="1" s="1"/>
  <c r="AT303" i="1"/>
  <c r="AS303" i="1"/>
  <c r="AH303" i="1"/>
  <c r="AV303" i="1" s="1"/>
  <c r="AG303" i="1"/>
  <c r="AU303" i="1" s="1"/>
  <c r="AT302" i="1"/>
  <c r="AS302" i="1"/>
  <c r="AH302" i="1"/>
  <c r="AV302" i="1" s="1"/>
  <c r="AG302" i="1"/>
  <c r="AU302" i="1" s="1"/>
  <c r="AT301" i="1"/>
  <c r="AS301" i="1"/>
  <c r="AH301" i="1"/>
  <c r="AV301" i="1" s="1"/>
  <c r="AG301" i="1"/>
  <c r="AU301" i="1" s="1"/>
  <c r="AT300" i="1"/>
  <c r="AS300" i="1"/>
  <c r="AH300" i="1"/>
  <c r="AV300" i="1" s="1"/>
  <c r="AG300" i="1"/>
  <c r="AU300" i="1" s="1"/>
  <c r="AT299" i="1"/>
  <c r="AS299" i="1"/>
  <c r="AH299" i="1"/>
  <c r="AV299" i="1" s="1"/>
  <c r="AG299" i="1"/>
  <c r="AU299" i="1" s="1"/>
  <c r="AT298" i="1"/>
  <c r="AS298" i="1"/>
  <c r="AH298" i="1"/>
  <c r="AV298" i="1" s="1"/>
  <c r="AG298" i="1"/>
  <c r="AU298" i="1" s="1"/>
  <c r="AT297" i="1"/>
  <c r="AS297" i="1"/>
  <c r="AH297" i="1"/>
  <c r="AV297" i="1" s="1"/>
  <c r="AG297" i="1"/>
  <c r="AU297" i="1" s="1"/>
  <c r="AT296" i="1"/>
  <c r="AS296" i="1"/>
  <c r="AH296" i="1"/>
  <c r="AV296" i="1" s="1"/>
  <c r="AG296" i="1"/>
  <c r="AU296" i="1" s="1"/>
  <c r="AT295" i="1"/>
  <c r="AS295" i="1"/>
  <c r="AH295" i="1"/>
  <c r="AV295" i="1" s="1"/>
  <c r="AG295" i="1"/>
  <c r="AU295" i="1" s="1"/>
  <c r="AT294" i="1"/>
  <c r="AS294" i="1"/>
  <c r="AH294" i="1"/>
  <c r="AV294" i="1" s="1"/>
  <c r="AG294" i="1"/>
  <c r="AU294" i="1" s="1"/>
  <c r="AT293" i="1"/>
  <c r="AS293" i="1"/>
  <c r="AH293" i="1"/>
  <c r="AV293" i="1" s="1"/>
  <c r="AG293" i="1"/>
  <c r="AU293" i="1" s="1"/>
  <c r="AT292" i="1"/>
  <c r="AS292" i="1"/>
  <c r="AH292" i="1"/>
  <c r="AV292" i="1" s="1"/>
  <c r="AG292" i="1"/>
  <c r="AU292" i="1" s="1"/>
  <c r="AT291" i="1"/>
  <c r="AS291" i="1"/>
  <c r="AH291" i="1"/>
  <c r="AV291" i="1" s="1"/>
  <c r="AG291" i="1"/>
  <c r="AU291" i="1" s="1"/>
  <c r="AT290" i="1"/>
  <c r="AS290" i="1"/>
  <c r="AH290" i="1"/>
  <c r="AV290" i="1" s="1"/>
  <c r="AG290" i="1"/>
  <c r="AU290" i="1" s="1"/>
  <c r="AT289" i="1"/>
  <c r="AS289" i="1"/>
  <c r="AH289" i="1"/>
  <c r="AV289" i="1" s="1"/>
  <c r="AG289" i="1"/>
  <c r="AU289" i="1" s="1"/>
  <c r="AT288" i="1"/>
  <c r="AS288" i="1"/>
  <c r="AH288" i="1"/>
  <c r="AV288" i="1" s="1"/>
  <c r="AG288" i="1"/>
  <c r="AU288" i="1" s="1"/>
  <c r="AT287" i="1"/>
  <c r="AS287" i="1"/>
  <c r="AH287" i="1"/>
  <c r="AV287" i="1" s="1"/>
  <c r="AG287" i="1"/>
  <c r="AU287" i="1" s="1"/>
  <c r="AT286" i="1"/>
  <c r="AS286" i="1"/>
  <c r="AH286" i="1"/>
  <c r="AV286" i="1" s="1"/>
  <c r="AG286" i="1"/>
  <c r="AU286" i="1" s="1"/>
  <c r="AT285" i="1"/>
  <c r="AS285" i="1"/>
  <c r="AH285" i="1"/>
  <c r="AV285" i="1" s="1"/>
  <c r="AG285" i="1"/>
  <c r="AU285" i="1" s="1"/>
  <c r="AT284" i="1"/>
  <c r="AS284" i="1"/>
  <c r="AH284" i="1"/>
  <c r="AV284" i="1" s="1"/>
  <c r="AG284" i="1"/>
  <c r="AU284" i="1" s="1"/>
  <c r="AT283" i="1"/>
  <c r="AS283" i="1"/>
  <c r="AH283" i="1"/>
  <c r="AV283" i="1" s="1"/>
  <c r="AG283" i="1"/>
  <c r="AU283" i="1" s="1"/>
  <c r="AT282" i="1"/>
  <c r="AS282" i="1"/>
  <c r="AH282" i="1"/>
  <c r="AV282" i="1" s="1"/>
  <c r="AG282" i="1"/>
  <c r="AU282" i="1" s="1"/>
  <c r="AT281" i="1"/>
  <c r="AS281" i="1"/>
  <c r="AH281" i="1"/>
  <c r="AV281" i="1" s="1"/>
  <c r="AG281" i="1"/>
  <c r="AU281" i="1" s="1"/>
  <c r="AT280" i="1"/>
  <c r="AS280" i="1"/>
  <c r="AH280" i="1"/>
  <c r="AV280" i="1" s="1"/>
  <c r="AG280" i="1"/>
  <c r="AU280" i="1" s="1"/>
  <c r="AT279" i="1"/>
  <c r="AS279" i="1"/>
  <c r="AH279" i="1"/>
  <c r="AV279" i="1" s="1"/>
  <c r="AG279" i="1"/>
  <c r="AU279" i="1" s="1"/>
  <c r="AT278" i="1"/>
  <c r="AS278" i="1"/>
  <c r="AH278" i="1"/>
  <c r="AV278" i="1" s="1"/>
  <c r="AG278" i="1"/>
  <c r="AU278" i="1" s="1"/>
  <c r="AT277" i="1"/>
  <c r="AS277" i="1"/>
  <c r="AH277" i="1"/>
  <c r="AV277" i="1" s="1"/>
  <c r="AG277" i="1"/>
  <c r="AU277" i="1" s="1"/>
  <c r="AT276" i="1"/>
  <c r="AS276" i="1"/>
  <c r="AH276" i="1"/>
  <c r="AV276" i="1" s="1"/>
  <c r="AG276" i="1"/>
  <c r="AU276" i="1" s="1"/>
  <c r="AT275" i="1"/>
  <c r="AS275" i="1"/>
  <c r="AH275" i="1"/>
  <c r="AV275" i="1" s="1"/>
  <c r="AG275" i="1"/>
  <c r="AU275" i="1" s="1"/>
  <c r="AT274" i="1"/>
  <c r="AS274" i="1"/>
  <c r="AH274" i="1"/>
  <c r="AV274" i="1" s="1"/>
  <c r="AG274" i="1"/>
  <c r="AU274" i="1" s="1"/>
  <c r="AT273" i="1"/>
  <c r="AS273" i="1"/>
  <c r="AH273" i="1"/>
  <c r="AV273" i="1" s="1"/>
  <c r="AG273" i="1"/>
  <c r="AU273" i="1" s="1"/>
  <c r="AT272" i="1"/>
  <c r="AS272" i="1"/>
  <c r="AH272" i="1"/>
  <c r="AV272" i="1" s="1"/>
  <c r="AG272" i="1"/>
  <c r="AU272" i="1" s="1"/>
  <c r="AT271" i="1"/>
  <c r="AS271" i="1"/>
  <c r="AH271" i="1"/>
  <c r="AV271" i="1" s="1"/>
  <c r="AG271" i="1"/>
  <c r="AU271" i="1" s="1"/>
  <c r="AT270" i="1"/>
  <c r="AS270" i="1"/>
  <c r="AH270" i="1"/>
  <c r="AV270" i="1" s="1"/>
  <c r="AG270" i="1"/>
  <c r="AU270" i="1" s="1"/>
  <c r="AT269" i="1"/>
  <c r="AS269" i="1"/>
  <c r="AH269" i="1"/>
  <c r="AV269" i="1" s="1"/>
  <c r="AG269" i="1"/>
  <c r="AU269" i="1" s="1"/>
  <c r="AT268" i="1"/>
  <c r="AS268" i="1"/>
  <c r="AH268" i="1"/>
  <c r="AV268" i="1" s="1"/>
  <c r="AG268" i="1"/>
  <c r="AU268" i="1" s="1"/>
  <c r="AT267" i="1"/>
  <c r="AS267" i="1"/>
  <c r="AH267" i="1"/>
  <c r="AV267" i="1" s="1"/>
  <c r="AG267" i="1"/>
  <c r="AU267" i="1" s="1"/>
  <c r="AS266" i="1"/>
  <c r="AP266" i="1"/>
  <c r="AT266" i="1" s="1"/>
  <c r="AH266" i="1"/>
  <c r="AV266" i="1" s="1"/>
  <c r="AG266" i="1"/>
  <c r="AU266" i="1" s="1"/>
  <c r="AD266" i="1"/>
  <c r="AT265" i="1"/>
  <c r="AV265" i="1" s="1"/>
  <c r="AS265" i="1"/>
  <c r="AU265" i="1" s="1"/>
  <c r="AH265" i="1"/>
  <c r="AG265" i="1"/>
  <c r="AT264" i="1"/>
  <c r="AV264" i="1" s="1"/>
  <c r="AS264" i="1"/>
  <c r="AU264" i="1" s="1"/>
  <c r="AH264" i="1"/>
  <c r="AG264" i="1"/>
  <c r="AT263" i="1"/>
  <c r="AV263" i="1" s="1"/>
  <c r="AS263" i="1"/>
  <c r="AU263" i="1" s="1"/>
  <c r="AH263" i="1"/>
  <c r="AG263" i="1"/>
  <c r="AT262" i="1"/>
  <c r="AV262" i="1" s="1"/>
  <c r="AS262" i="1"/>
  <c r="AU262" i="1" s="1"/>
  <c r="AH262" i="1"/>
  <c r="AG262" i="1"/>
  <c r="AT261" i="1"/>
  <c r="AV261" i="1" s="1"/>
  <c r="AS261" i="1"/>
  <c r="AU261" i="1" s="1"/>
  <c r="AH261" i="1"/>
  <c r="AG261" i="1"/>
  <c r="AT260" i="1"/>
  <c r="AV260" i="1" s="1"/>
  <c r="AS260" i="1"/>
  <c r="AU260" i="1" s="1"/>
  <c r="AH260" i="1"/>
  <c r="AG260" i="1"/>
  <c r="AT259" i="1"/>
  <c r="AV259" i="1" s="1"/>
  <c r="AS259" i="1"/>
  <c r="AU259" i="1" s="1"/>
  <c r="AH259" i="1"/>
  <c r="AG259" i="1"/>
  <c r="AT258" i="1"/>
  <c r="AS258" i="1"/>
  <c r="AH258" i="1"/>
  <c r="AV258" i="1" s="1"/>
  <c r="AG258" i="1"/>
  <c r="AU258" i="1" s="1"/>
  <c r="AT257" i="1"/>
  <c r="AV257" i="1" s="1"/>
  <c r="AS257" i="1"/>
  <c r="AU257" i="1" s="1"/>
  <c r="AH257" i="1"/>
  <c r="AG257" i="1"/>
  <c r="AT256" i="1"/>
  <c r="AS256" i="1"/>
  <c r="AH256" i="1"/>
  <c r="AV256" i="1" s="1"/>
  <c r="AG256" i="1"/>
  <c r="AU256" i="1" s="1"/>
  <c r="AT255" i="1"/>
  <c r="AS255" i="1"/>
  <c r="AH255" i="1"/>
  <c r="AV255" i="1" s="1"/>
  <c r="AG255" i="1"/>
  <c r="AT254" i="1"/>
  <c r="AS254" i="1"/>
  <c r="AH254" i="1"/>
  <c r="AV254" i="1" s="1"/>
  <c r="AG254" i="1"/>
  <c r="AU254" i="1" s="1"/>
  <c r="AT253" i="1"/>
  <c r="AS253" i="1"/>
  <c r="AH253" i="1"/>
  <c r="AV253" i="1" s="1"/>
  <c r="AG253" i="1"/>
  <c r="AT252" i="1"/>
  <c r="AS252" i="1"/>
  <c r="AH252" i="1"/>
  <c r="AV252" i="1" s="1"/>
  <c r="AG252" i="1"/>
  <c r="AU252" i="1" s="1"/>
  <c r="AT251" i="1"/>
  <c r="AS251" i="1"/>
  <c r="AH251" i="1"/>
  <c r="AV251" i="1" s="1"/>
  <c r="AG251" i="1"/>
  <c r="AT250" i="1"/>
  <c r="AS250" i="1"/>
  <c r="AH250" i="1"/>
  <c r="AV250" i="1" s="1"/>
  <c r="AG250" i="1"/>
  <c r="AU250" i="1" s="1"/>
  <c r="AT249" i="1"/>
  <c r="AS249" i="1"/>
  <c r="AH249" i="1"/>
  <c r="AV249" i="1" s="1"/>
  <c r="AG249" i="1"/>
  <c r="AT248" i="1"/>
  <c r="AS248" i="1"/>
  <c r="AH248" i="1"/>
  <c r="AV248" i="1" s="1"/>
  <c r="AG248" i="1"/>
  <c r="AU248" i="1" s="1"/>
  <c r="AT247" i="1"/>
  <c r="AS247" i="1"/>
  <c r="AH247" i="1"/>
  <c r="AV247" i="1" s="1"/>
  <c r="AG247" i="1"/>
  <c r="AT246" i="1"/>
  <c r="AS246" i="1"/>
  <c r="AH246" i="1"/>
  <c r="AV246" i="1" s="1"/>
  <c r="AG246" i="1"/>
  <c r="AU246" i="1" s="1"/>
  <c r="AT245" i="1"/>
  <c r="AS245" i="1"/>
  <c r="AH245" i="1"/>
  <c r="AV245" i="1" s="1"/>
  <c r="AG245" i="1"/>
  <c r="AT244" i="1"/>
  <c r="AS244" i="1"/>
  <c r="AH244" i="1"/>
  <c r="AV244" i="1" s="1"/>
  <c r="AG244" i="1"/>
  <c r="AU244" i="1" s="1"/>
  <c r="AT243" i="1"/>
  <c r="AS243" i="1"/>
  <c r="AH243" i="1"/>
  <c r="AV243" i="1" s="1"/>
  <c r="AG243" i="1"/>
  <c r="AT242" i="1"/>
  <c r="AS242" i="1"/>
  <c r="AH242" i="1"/>
  <c r="AV242" i="1" s="1"/>
  <c r="AG242" i="1"/>
  <c r="AU242" i="1" s="1"/>
  <c r="AT241" i="1"/>
  <c r="AS241" i="1"/>
  <c r="AH241" i="1"/>
  <c r="AV241" i="1" s="1"/>
  <c r="AG241" i="1"/>
  <c r="AT240" i="1"/>
  <c r="AS240" i="1"/>
  <c r="AH240" i="1"/>
  <c r="AV240" i="1" s="1"/>
  <c r="AG240" i="1"/>
  <c r="AU240" i="1" s="1"/>
  <c r="AT239" i="1"/>
  <c r="AS239" i="1"/>
  <c r="AH239" i="1"/>
  <c r="AV239" i="1" s="1"/>
  <c r="AG239" i="1"/>
  <c r="AT238" i="1"/>
  <c r="AS238" i="1"/>
  <c r="AH238" i="1"/>
  <c r="AV238" i="1" s="1"/>
  <c r="AG238" i="1"/>
  <c r="AU238" i="1" s="1"/>
  <c r="AT237" i="1"/>
  <c r="AS237" i="1"/>
  <c r="AH237" i="1"/>
  <c r="AV237" i="1" s="1"/>
  <c r="AG237" i="1"/>
  <c r="AT236" i="1"/>
  <c r="AS236" i="1"/>
  <c r="AH236" i="1"/>
  <c r="AV236" i="1" s="1"/>
  <c r="AG236" i="1"/>
  <c r="AU236" i="1" s="1"/>
  <c r="AT235" i="1"/>
  <c r="AS235" i="1"/>
  <c r="AH235" i="1"/>
  <c r="AV235" i="1" s="1"/>
  <c r="AG235" i="1"/>
  <c r="AT234" i="1"/>
  <c r="AS234" i="1"/>
  <c r="AH234" i="1"/>
  <c r="AV234" i="1" s="1"/>
  <c r="AG234" i="1"/>
  <c r="AU234" i="1" s="1"/>
  <c r="AT233" i="1"/>
  <c r="AS233" i="1"/>
  <c r="AH233" i="1"/>
  <c r="AV233" i="1" s="1"/>
  <c r="AG233" i="1"/>
  <c r="AT232" i="1"/>
  <c r="AS232" i="1"/>
  <c r="AH232" i="1"/>
  <c r="AV232" i="1" s="1"/>
  <c r="AG232" i="1"/>
  <c r="AU232" i="1" s="1"/>
  <c r="AT231" i="1"/>
  <c r="AS231" i="1"/>
  <c r="AH231" i="1"/>
  <c r="AV231" i="1" s="1"/>
  <c r="AG231" i="1"/>
  <c r="AT230" i="1"/>
  <c r="AS230" i="1"/>
  <c r="AH230" i="1"/>
  <c r="AV230" i="1" s="1"/>
  <c r="AG230" i="1"/>
  <c r="AU230" i="1" s="1"/>
  <c r="AT229" i="1"/>
  <c r="AS229" i="1"/>
  <c r="AH229" i="1"/>
  <c r="AV229" i="1" s="1"/>
  <c r="AG229" i="1"/>
  <c r="AT228" i="1"/>
  <c r="AS228" i="1"/>
  <c r="AH228" i="1"/>
  <c r="AV228" i="1" s="1"/>
  <c r="AG228" i="1"/>
  <c r="AU228" i="1" s="1"/>
  <c r="AT227" i="1"/>
  <c r="AS227" i="1"/>
  <c r="AH227" i="1"/>
  <c r="AV227" i="1" s="1"/>
  <c r="AG227" i="1"/>
  <c r="AT226" i="1"/>
  <c r="AS226" i="1"/>
  <c r="AH226" i="1"/>
  <c r="AV226" i="1" s="1"/>
  <c r="AG226" i="1"/>
  <c r="AU226" i="1" s="1"/>
  <c r="AT225" i="1"/>
  <c r="AS225" i="1"/>
  <c r="AH225" i="1"/>
  <c r="AV225" i="1" s="1"/>
  <c r="AG225" i="1"/>
  <c r="AT224" i="1"/>
  <c r="AS224" i="1"/>
  <c r="AH224" i="1"/>
  <c r="AV224" i="1" s="1"/>
  <c r="AG224" i="1"/>
  <c r="AU224" i="1" s="1"/>
  <c r="AT223" i="1"/>
  <c r="AS223" i="1"/>
  <c r="AH223" i="1"/>
  <c r="AV223" i="1" s="1"/>
  <c r="AG223" i="1"/>
  <c r="AT222" i="1"/>
  <c r="AS222" i="1"/>
  <c r="AH222" i="1"/>
  <c r="AV222" i="1" s="1"/>
  <c r="AG222" i="1"/>
  <c r="AU222" i="1" s="1"/>
  <c r="AT221" i="1"/>
  <c r="AS221" i="1"/>
  <c r="AH221" i="1"/>
  <c r="AV221" i="1" s="1"/>
  <c r="AG221" i="1"/>
  <c r="AT220" i="1"/>
  <c r="AS220" i="1"/>
  <c r="AH220" i="1"/>
  <c r="AV220" i="1" s="1"/>
  <c r="AG220" i="1"/>
  <c r="AU220" i="1" s="1"/>
  <c r="AT219" i="1"/>
  <c r="AS219" i="1"/>
  <c r="AH219" i="1"/>
  <c r="AV219" i="1" s="1"/>
  <c r="AG219" i="1"/>
  <c r="AT218" i="1"/>
  <c r="AS218" i="1"/>
  <c r="AH218" i="1"/>
  <c r="AV218" i="1" s="1"/>
  <c r="AG218" i="1"/>
  <c r="AU218" i="1" s="1"/>
  <c r="AT217" i="1"/>
  <c r="AS217" i="1"/>
  <c r="AH217" i="1"/>
  <c r="AV217" i="1" s="1"/>
  <c r="AG217" i="1"/>
  <c r="AT216" i="1"/>
  <c r="AS216" i="1"/>
  <c r="AH216" i="1"/>
  <c r="AV216" i="1" s="1"/>
  <c r="AG216" i="1"/>
  <c r="AU216" i="1" s="1"/>
  <c r="AT215" i="1"/>
  <c r="AS215" i="1"/>
  <c r="AH215" i="1"/>
  <c r="AV215" i="1" s="1"/>
  <c r="AG215" i="1"/>
  <c r="AT214" i="1"/>
  <c r="AS214" i="1"/>
  <c r="AH214" i="1"/>
  <c r="AV214" i="1" s="1"/>
  <c r="AG214" i="1"/>
  <c r="AU214" i="1" s="1"/>
  <c r="AT213" i="1"/>
  <c r="AS213" i="1"/>
  <c r="AH213" i="1"/>
  <c r="AV213" i="1" s="1"/>
  <c r="AG213" i="1"/>
  <c r="AT212" i="1"/>
  <c r="AS212" i="1"/>
  <c r="AH212" i="1"/>
  <c r="AV212" i="1" s="1"/>
  <c r="AG212" i="1"/>
  <c r="AU212" i="1" s="1"/>
  <c r="AT211" i="1"/>
  <c r="AS211" i="1"/>
  <c r="AH211" i="1"/>
  <c r="AV211" i="1" s="1"/>
  <c r="AG211" i="1"/>
  <c r="AT210" i="1"/>
  <c r="AS210" i="1"/>
  <c r="AH210" i="1"/>
  <c r="AV210" i="1" s="1"/>
  <c r="AG210" i="1"/>
  <c r="AU210" i="1" s="1"/>
  <c r="AT209" i="1"/>
  <c r="AS209" i="1"/>
  <c r="AH209" i="1"/>
  <c r="AV209" i="1" s="1"/>
  <c r="AG209" i="1"/>
  <c r="AT208" i="1"/>
  <c r="AS208" i="1"/>
  <c r="AH208" i="1"/>
  <c r="AV208" i="1" s="1"/>
  <c r="AG208" i="1"/>
  <c r="AU208" i="1" s="1"/>
  <c r="AT207" i="1"/>
  <c r="AS207" i="1"/>
  <c r="AH207" i="1"/>
  <c r="AV207" i="1" s="1"/>
  <c r="AG207" i="1"/>
  <c r="AT206" i="1"/>
  <c r="AS206" i="1"/>
  <c r="AH206" i="1"/>
  <c r="AV206" i="1" s="1"/>
  <c r="AG206" i="1"/>
  <c r="AU206" i="1" s="1"/>
  <c r="AT205" i="1"/>
  <c r="AS205" i="1"/>
  <c r="AH205" i="1"/>
  <c r="AV205" i="1" s="1"/>
  <c r="AG205" i="1"/>
  <c r="AT204" i="1"/>
  <c r="AS204" i="1"/>
  <c r="AH204" i="1"/>
  <c r="AV204" i="1" s="1"/>
  <c r="AG204" i="1"/>
  <c r="AU204" i="1" s="1"/>
  <c r="AT203" i="1"/>
  <c r="AS203" i="1"/>
  <c r="AH203" i="1"/>
  <c r="AV203" i="1" s="1"/>
  <c r="AG203" i="1"/>
  <c r="AT202" i="1"/>
  <c r="AS202" i="1"/>
  <c r="AH202" i="1"/>
  <c r="AV202" i="1" s="1"/>
  <c r="AG202" i="1"/>
  <c r="AU202" i="1" s="1"/>
  <c r="AT201" i="1"/>
  <c r="AS201" i="1"/>
  <c r="AH201" i="1"/>
  <c r="AV201" i="1" s="1"/>
  <c r="AG201" i="1"/>
  <c r="AT200" i="1"/>
  <c r="AS200" i="1"/>
  <c r="AH200" i="1"/>
  <c r="AV200" i="1" s="1"/>
  <c r="AG200" i="1"/>
  <c r="AU200" i="1" s="1"/>
  <c r="AT199" i="1"/>
  <c r="AS199" i="1"/>
  <c r="AH199" i="1"/>
  <c r="AV199" i="1" s="1"/>
  <c r="AG199" i="1"/>
  <c r="AT198" i="1"/>
  <c r="AS198" i="1"/>
  <c r="AH198" i="1"/>
  <c r="AV198" i="1" s="1"/>
  <c r="AG198" i="1"/>
  <c r="AU198" i="1" s="1"/>
  <c r="AT197" i="1"/>
  <c r="AS197" i="1"/>
  <c r="AH197" i="1"/>
  <c r="AV197" i="1" s="1"/>
  <c r="AG197" i="1"/>
  <c r="AT196" i="1"/>
  <c r="AS196" i="1"/>
  <c r="AH196" i="1"/>
  <c r="AV196" i="1" s="1"/>
  <c r="AG196" i="1"/>
  <c r="AU196" i="1" s="1"/>
  <c r="AT195" i="1"/>
  <c r="AS195" i="1"/>
  <c r="AH195" i="1"/>
  <c r="AV195" i="1" s="1"/>
  <c r="AG195" i="1"/>
  <c r="AT194" i="1"/>
  <c r="AS194" i="1"/>
  <c r="AH194" i="1"/>
  <c r="AV194" i="1" s="1"/>
  <c r="AG194" i="1"/>
  <c r="AU194" i="1" s="1"/>
  <c r="AT193" i="1"/>
  <c r="AS193" i="1"/>
  <c r="AH193" i="1"/>
  <c r="AV193" i="1" s="1"/>
  <c r="AG193" i="1"/>
  <c r="AT192" i="1"/>
  <c r="AS192" i="1"/>
  <c r="AH192" i="1"/>
  <c r="AV192" i="1" s="1"/>
  <c r="AG192" i="1"/>
  <c r="AU192" i="1" s="1"/>
  <c r="AT191" i="1"/>
  <c r="AV191" i="1" s="1"/>
  <c r="AS191" i="1"/>
  <c r="AH191" i="1"/>
  <c r="AG191" i="1"/>
  <c r="AT190" i="1"/>
  <c r="AS190" i="1"/>
  <c r="AH190" i="1"/>
  <c r="AV190" i="1" s="1"/>
  <c r="AG190" i="1"/>
  <c r="AU190" i="1" s="1"/>
  <c r="AT189" i="1"/>
  <c r="AV189" i="1" s="1"/>
  <c r="AS189" i="1"/>
  <c r="AH189" i="1"/>
  <c r="AG189" i="1"/>
  <c r="AT188" i="1"/>
  <c r="AS188" i="1"/>
  <c r="AH188" i="1"/>
  <c r="AV188" i="1" s="1"/>
  <c r="AG188" i="1"/>
  <c r="AU188" i="1" s="1"/>
  <c r="AT187" i="1"/>
  <c r="AV187" i="1" s="1"/>
  <c r="AS187" i="1"/>
  <c r="AH187" i="1"/>
  <c r="AG187" i="1"/>
  <c r="AT186" i="1"/>
  <c r="AS186" i="1"/>
  <c r="AH186" i="1"/>
  <c r="AV186" i="1" s="1"/>
  <c r="AG186" i="1"/>
  <c r="AU186" i="1" s="1"/>
  <c r="AT185" i="1"/>
  <c r="AV185" i="1" s="1"/>
  <c r="AS185" i="1"/>
  <c r="AH185" i="1"/>
  <c r="AG185" i="1"/>
  <c r="AT184" i="1"/>
  <c r="AS184" i="1"/>
  <c r="AH184" i="1"/>
  <c r="AV184" i="1" s="1"/>
  <c r="AG184" i="1"/>
  <c r="AU184" i="1" s="1"/>
  <c r="AT183" i="1"/>
  <c r="AV183" i="1" s="1"/>
  <c r="AS183" i="1"/>
  <c r="AH183" i="1"/>
  <c r="AG183" i="1"/>
  <c r="AT182" i="1"/>
  <c r="AS182" i="1"/>
  <c r="AH182" i="1"/>
  <c r="AV182" i="1" s="1"/>
  <c r="AG182" i="1"/>
  <c r="AU182" i="1" s="1"/>
  <c r="AT181" i="1"/>
  <c r="AV181" i="1" s="1"/>
  <c r="AS181" i="1"/>
  <c r="AH181" i="1"/>
  <c r="AG181" i="1"/>
  <c r="AT180" i="1"/>
  <c r="AS180" i="1"/>
  <c r="AH180" i="1"/>
  <c r="AV180" i="1" s="1"/>
  <c r="AG180" i="1"/>
  <c r="AU180" i="1" s="1"/>
  <c r="AT179" i="1"/>
  <c r="AV179" i="1" s="1"/>
  <c r="AS179" i="1"/>
  <c r="AH179" i="1"/>
  <c r="AG179" i="1"/>
  <c r="AT178" i="1"/>
  <c r="AS178" i="1"/>
  <c r="AH178" i="1"/>
  <c r="AV178" i="1" s="1"/>
  <c r="AG178" i="1"/>
  <c r="AU178" i="1" s="1"/>
  <c r="AT177" i="1"/>
  <c r="AV177" i="1" s="1"/>
  <c r="AS177" i="1"/>
  <c r="AH177" i="1"/>
  <c r="AG177" i="1"/>
  <c r="AT176" i="1"/>
  <c r="AS176" i="1"/>
  <c r="AH176" i="1"/>
  <c r="AV176" i="1" s="1"/>
  <c r="AG176" i="1"/>
  <c r="AU176" i="1" s="1"/>
  <c r="AT175" i="1"/>
  <c r="AV175" i="1" s="1"/>
  <c r="AS175" i="1"/>
  <c r="AH175" i="1"/>
  <c r="AG175" i="1"/>
  <c r="AT174" i="1"/>
  <c r="AS174" i="1"/>
  <c r="AH174" i="1"/>
  <c r="AV174" i="1" s="1"/>
  <c r="AG174" i="1"/>
  <c r="AU174" i="1" s="1"/>
  <c r="AT173" i="1"/>
  <c r="AV173" i="1" s="1"/>
  <c r="AS173" i="1"/>
  <c r="AH173" i="1"/>
  <c r="AG173" i="1"/>
  <c r="AT172" i="1"/>
  <c r="AS172" i="1"/>
  <c r="AH172" i="1"/>
  <c r="AV172" i="1" s="1"/>
  <c r="AG172" i="1"/>
  <c r="AU172" i="1" s="1"/>
  <c r="AT171" i="1"/>
  <c r="AV171" i="1" s="1"/>
  <c r="AS171" i="1"/>
  <c r="AH171" i="1"/>
  <c r="AG171" i="1"/>
  <c r="AT170" i="1"/>
  <c r="AS170" i="1"/>
  <c r="AH170" i="1"/>
  <c r="AV170" i="1" s="1"/>
  <c r="AG170" i="1"/>
  <c r="AU170" i="1" s="1"/>
  <c r="AT169" i="1"/>
  <c r="AV169" i="1" s="1"/>
  <c r="AS169" i="1"/>
  <c r="AH169" i="1"/>
  <c r="AG169" i="1"/>
  <c r="AT168" i="1"/>
  <c r="AS168" i="1"/>
  <c r="AH168" i="1"/>
  <c r="AV168" i="1" s="1"/>
  <c r="AG168" i="1"/>
  <c r="AU168" i="1" s="1"/>
  <c r="AT167" i="1"/>
  <c r="AV167" i="1" s="1"/>
  <c r="AS167" i="1"/>
  <c r="AH167" i="1"/>
  <c r="AG167" i="1"/>
  <c r="AT166" i="1"/>
  <c r="AS166" i="1"/>
  <c r="AH166" i="1"/>
  <c r="AV166" i="1" s="1"/>
  <c r="AG166" i="1"/>
  <c r="AU166" i="1" s="1"/>
  <c r="AT165" i="1"/>
  <c r="AV165" i="1" s="1"/>
  <c r="AS165" i="1"/>
  <c r="AH165" i="1"/>
  <c r="AG165" i="1"/>
  <c r="AT164" i="1"/>
  <c r="AS164" i="1"/>
  <c r="AH164" i="1"/>
  <c r="AV164" i="1" s="1"/>
  <c r="AG164" i="1"/>
  <c r="AU164" i="1" s="1"/>
  <c r="AT163" i="1"/>
  <c r="AS163" i="1"/>
  <c r="AH163" i="1"/>
  <c r="AV163" i="1" s="1"/>
  <c r="AG163" i="1"/>
  <c r="AT162" i="1"/>
  <c r="AS162" i="1"/>
  <c r="AH162" i="1"/>
  <c r="AV162" i="1" s="1"/>
  <c r="AG162" i="1"/>
  <c r="AU162" i="1" s="1"/>
  <c r="AT161" i="1"/>
  <c r="AS161" i="1"/>
  <c r="AH161" i="1"/>
  <c r="AV161" i="1" s="1"/>
  <c r="AG161" i="1"/>
  <c r="AT160" i="1"/>
  <c r="AS160" i="1"/>
  <c r="AH160" i="1"/>
  <c r="AV160" i="1" s="1"/>
  <c r="AG160" i="1"/>
  <c r="AU160" i="1" s="1"/>
  <c r="AT159" i="1"/>
  <c r="AS159" i="1"/>
  <c r="AH159" i="1"/>
  <c r="AV159" i="1" s="1"/>
  <c r="AG159" i="1"/>
  <c r="AT158" i="1"/>
  <c r="AS158" i="1"/>
  <c r="AH158" i="1"/>
  <c r="AV158" i="1" s="1"/>
  <c r="AG158" i="1"/>
  <c r="AU158" i="1" s="1"/>
  <c r="AT157" i="1"/>
  <c r="AS157" i="1"/>
  <c r="AH157" i="1"/>
  <c r="AV157" i="1" s="1"/>
  <c r="AG157" i="1"/>
  <c r="AT156" i="1"/>
  <c r="AS156" i="1"/>
  <c r="AH156" i="1"/>
  <c r="AV156" i="1" s="1"/>
  <c r="AG156" i="1"/>
  <c r="AU156" i="1" s="1"/>
  <c r="AT155" i="1"/>
  <c r="AS155" i="1"/>
  <c r="AH155" i="1"/>
  <c r="AV155" i="1" s="1"/>
  <c r="AG155" i="1"/>
  <c r="AT154" i="1"/>
  <c r="AS154" i="1"/>
  <c r="AH154" i="1"/>
  <c r="AV154" i="1" s="1"/>
  <c r="AG154" i="1"/>
  <c r="AU154" i="1" s="1"/>
  <c r="AT153" i="1"/>
  <c r="AS153" i="1"/>
  <c r="AH153" i="1"/>
  <c r="AV153" i="1" s="1"/>
  <c r="AG153" i="1"/>
  <c r="AT152" i="1"/>
  <c r="AS152" i="1"/>
  <c r="AH152" i="1"/>
  <c r="AV152" i="1" s="1"/>
  <c r="AG152" i="1"/>
  <c r="AU152" i="1" s="1"/>
  <c r="AT151" i="1"/>
  <c r="AS151" i="1"/>
  <c r="AH151" i="1"/>
  <c r="AV151" i="1" s="1"/>
  <c r="AG151" i="1"/>
  <c r="AT150" i="1"/>
  <c r="AS150" i="1"/>
  <c r="AH150" i="1"/>
  <c r="AV150" i="1" s="1"/>
  <c r="AG150" i="1"/>
  <c r="AU150" i="1" s="1"/>
  <c r="AT149" i="1"/>
  <c r="AS149" i="1"/>
  <c r="AH149" i="1"/>
  <c r="AV149" i="1" s="1"/>
  <c r="AG149" i="1"/>
  <c r="AT148" i="1"/>
  <c r="AS148" i="1"/>
  <c r="AH148" i="1"/>
  <c r="AV148" i="1" s="1"/>
  <c r="AG148" i="1"/>
  <c r="AU148" i="1" s="1"/>
  <c r="AT147" i="1"/>
  <c r="AS147" i="1"/>
  <c r="AH147" i="1"/>
  <c r="AV147" i="1" s="1"/>
  <c r="AG147" i="1"/>
  <c r="AT146" i="1"/>
  <c r="AS146" i="1"/>
  <c r="AH146" i="1"/>
  <c r="AV146" i="1" s="1"/>
  <c r="AG146" i="1"/>
  <c r="AU146" i="1" s="1"/>
  <c r="AT145" i="1"/>
  <c r="AS145" i="1"/>
  <c r="AH145" i="1"/>
  <c r="AV145" i="1" s="1"/>
  <c r="AG145" i="1"/>
  <c r="AT144" i="1"/>
  <c r="AS144" i="1"/>
  <c r="AH144" i="1"/>
  <c r="AV144" i="1" s="1"/>
  <c r="AG144" i="1"/>
  <c r="AU144" i="1" s="1"/>
  <c r="AT143" i="1"/>
  <c r="AS143" i="1"/>
  <c r="AH143" i="1"/>
  <c r="AV143" i="1" s="1"/>
  <c r="AG143" i="1"/>
  <c r="AT142" i="1"/>
  <c r="AS142" i="1"/>
  <c r="AH142" i="1"/>
  <c r="AV142" i="1" s="1"/>
  <c r="AG142" i="1"/>
  <c r="AU142" i="1" s="1"/>
  <c r="AT141" i="1"/>
  <c r="AS141" i="1"/>
  <c r="AH141" i="1"/>
  <c r="AV141" i="1" s="1"/>
  <c r="AG141" i="1"/>
  <c r="AT140" i="1"/>
  <c r="AS140" i="1"/>
  <c r="AH140" i="1"/>
  <c r="AV140" i="1" s="1"/>
  <c r="AG140" i="1"/>
  <c r="AU140" i="1" s="1"/>
  <c r="AT139" i="1"/>
  <c r="AS139" i="1"/>
  <c r="AH139" i="1"/>
  <c r="AV139" i="1" s="1"/>
  <c r="AG139" i="1"/>
  <c r="AT138" i="1"/>
  <c r="AS138" i="1"/>
  <c r="AH138" i="1"/>
  <c r="AV138" i="1" s="1"/>
  <c r="AG138" i="1"/>
  <c r="AU138" i="1" s="1"/>
  <c r="AT137" i="1"/>
  <c r="AS137" i="1"/>
  <c r="AH137" i="1"/>
  <c r="AV137" i="1" s="1"/>
  <c r="AG137" i="1"/>
  <c r="AT136" i="1"/>
  <c r="AS136" i="1"/>
  <c r="AH136" i="1"/>
  <c r="AV136" i="1" s="1"/>
  <c r="AG136" i="1"/>
  <c r="AU136" i="1" s="1"/>
  <c r="AT135" i="1"/>
  <c r="AS135" i="1"/>
  <c r="AH135" i="1"/>
  <c r="AV135" i="1" s="1"/>
  <c r="AG135" i="1"/>
  <c r="AT134" i="1"/>
  <c r="AS134" i="1"/>
  <c r="AH134" i="1"/>
  <c r="AV134" i="1" s="1"/>
  <c r="AG134" i="1"/>
  <c r="AU134" i="1" s="1"/>
  <c r="AT133" i="1"/>
  <c r="AS133" i="1"/>
  <c r="AH133" i="1"/>
  <c r="AV133" i="1" s="1"/>
  <c r="AG133" i="1"/>
  <c r="AT132" i="1"/>
  <c r="AS132" i="1"/>
  <c r="AH132" i="1"/>
  <c r="AV132" i="1" s="1"/>
  <c r="AG132" i="1"/>
  <c r="AU132" i="1" s="1"/>
  <c r="AT131" i="1"/>
  <c r="AS131" i="1"/>
  <c r="AH131" i="1"/>
  <c r="AV131" i="1" s="1"/>
  <c r="AG131" i="1"/>
  <c r="AT130" i="1"/>
  <c r="AS130" i="1"/>
  <c r="AH130" i="1"/>
  <c r="AV130" i="1" s="1"/>
  <c r="AG130" i="1"/>
  <c r="AU130" i="1" s="1"/>
  <c r="AT129" i="1"/>
  <c r="AS129" i="1"/>
  <c r="AH129" i="1"/>
  <c r="AV129" i="1" s="1"/>
  <c r="AG129" i="1"/>
  <c r="AT128" i="1"/>
  <c r="AS128" i="1"/>
  <c r="AH128" i="1"/>
  <c r="AV128" i="1" s="1"/>
  <c r="AG128" i="1"/>
  <c r="AU128" i="1" s="1"/>
  <c r="AT127" i="1"/>
  <c r="AS127" i="1"/>
  <c r="AH127" i="1"/>
  <c r="AV127" i="1" s="1"/>
  <c r="AG127" i="1"/>
  <c r="AT126" i="1"/>
  <c r="AS126" i="1"/>
  <c r="AH126" i="1"/>
  <c r="AV126" i="1" s="1"/>
  <c r="AG126" i="1"/>
  <c r="AU126" i="1" s="1"/>
  <c r="AT125" i="1"/>
  <c r="AS125" i="1"/>
  <c r="AH125" i="1"/>
  <c r="AV125" i="1" s="1"/>
  <c r="AG125" i="1"/>
  <c r="AT124" i="1"/>
  <c r="AS124" i="1"/>
  <c r="AH124" i="1"/>
  <c r="AV124" i="1" s="1"/>
  <c r="AG124" i="1"/>
  <c r="AU124" i="1" s="1"/>
  <c r="AT123" i="1"/>
  <c r="AS123" i="1"/>
  <c r="AH123" i="1"/>
  <c r="AV123" i="1" s="1"/>
  <c r="AG123" i="1"/>
  <c r="AT122" i="1"/>
  <c r="AS122" i="1"/>
  <c r="AH122" i="1"/>
  <c r="AV122" i="1" s="1"/>
  <c r="AG122" i="1"/>
  <c r="AU122" i="1" s="1"/>
  <c r="AT121" i="1"/>
  <c r="AS121" i="1"/>
  <c r="AH121" i="1"/>
  <c r="AV121" i="1" s="1"/>
  <c r="AG121" i="1"/>
  <c r="AT120" i="1"/>
  <c r="AS120" i="1"/>
  <c r="AH120" i="1"/>
  <c r="AV120" i="1" s="1"/>
  <c r="AG120" i="1"/>
  <c r="AU120" i="1" s="1"/>
  <c r="AT119" i="1"/>
  <c r="AS119" i="1"/>
  <c r="AH119" i="1"/>
  <c r="AV119" i="1" s="1"/>
  <c r="AG119" i="1"/>
  <c r="AT118" i="1"/>
  <c r="AS118" i="1"/>
  <c r="AH118" i="1"/>
  <c r="AV118" i="1" s="1"/>
  <c r="AG118" i="1"/>
  <c r="AU118" i="1" s="1"/>
  <c r="AT117" i="1"/>
  <c r="AS117" i="1"/>
  <c r="AH117" i="1"/>
  <c r="AV117" i="1" s="1"/>
  <c r="AG117" i="1"/>
  <c r="AT116" i="1"/>
  <c r="AS116" i="1"/>
  <c r="AH116" i="1"/>
  <c r="AV116" i="1" s="1"/>
  <c r="AG116" i="1"/>
  <c r="AU116" i="1" s="1"/>
  <c r="AT115" i="1"/>
  <c r="AS115" i="1"/>
  <c r="AH115" i="1"/>
  <c r="AV115" i="1" s="1"/>
  <c r="AG115" i="1"/>
  <c r="AT114" i="1"/>
  <c r="AS114" i="1"/>
  <c r="AH114" i="1"/>
  <c r="AV114" i="1" s="1"/>
  <c r="AG114" i="1"/>
  <c r="AU114" i="1" s="1"/>
  <c r="AT113" i="1"/>
  <c r="AS113" i="1"/>
  <c r="AH113" i="1"/>
  <c r="AV113" i="1" s="1"/>
  <c r="AG113" i="1"/>
  <c r="AT112" i="1"/>
  <c r="AS112" i="1"/>
  <c r="AH112" i="1"/>
  <c r="AV112" i="1" s="1"/>
  <c r="AG112" i="1"/>
  <c r="AU112" i="1" s="1"/>
  <c r="AT111" i="1"/>
  <c r="AS111" i="1"/>
  <c r="AH111" i="1"/>
  <c r="AV111" i="1" s="1"/>
  <c r="AG111" i="1"/>
  <c r="AT110" i="1"/>
  <c r="AS110" i="1"/>
  <c r="AH110" i="1"/>
  <c r="AV110" i="1" s="1"/>
  <c r="AG110" i="1"/>
  <c r="AU110" i="1" s="1"/>
  <c r="AT109" i="1"/>
  <c r="AS109" i="1"/>
  <c r="AH109" i="1"/>
  <c r="AV109" i="1" s="1"/>
  <c r="AG109" i="1"/>
  <c r="AT108" i="1"/>
  <c r="AS108" i="1"/>
  <c r="AH108" i="1"/>
  <c r="AV108" i="1" s="1"/>
  <c r="AG108" i="1"/>
  <c r="AU108" i="1" s="1"/>
  <c r="AT107" i="1"/>
  <c r="AS107" i="1"/>
  <c r="AH107" i="1"/>
  <c r="AV107" i="1" s="1"/>
  <c r="AG107" i="1"/>
  <c r="AT106" i="1"/>
  <c r="AS106" i="1"/>
  <c r="AH106" i="1"/>
  <c r="AV106" i="1" s="1"/>
  <c r="AG106" i="1"/>
  <c r="AU106" i="1" s="1"/>
  <c r="AT105" i="1"/>
  <c r="AS105" i="1"/>
  <c r="AH105" i="1"/>
  <c r="AV105" i="1" s="1"/>
  <c r="AG105" i="1"/>
  <c r="AT104" i="1"/>
  <c r="AS104" i="1"/>
  <c r="AH104" i="1"/>
  <c r="AV104" i="1" s="1"/>
  <c r="AG104" i="1"/>
  <c r="AU104" i="1" s="1"/>
  <c r="AT103" i="1"/>
  <c r="AS103" i="1"/>
  <c r="AH103" i="1"/>
  <c r="AV103" i="1" s="1"/>
  <c r="AG103" i="1"/>
  <c r="AT102" i="1"/>
  <c r="AS102" i="1"/>
  <c r="AH102" i="1"/>
  <c r="AV102" i="1" s="1"/>
  <c r="AG102" i="1"/>
  <c r="AU102" i="1" s="1"/>
  <c r="AT101" i="1"/>
  <c r="AS101" i="1"/>
  <c r="AH101" i="1"/>
  <c r="AV101" i="1" s="1"/>
  <c r="AG101" i="1"/>
  <c r="AT100" i="1"/>
  <c r="AS100" i="1"/>
  <c r="AH100" i="1"/>
  <c r="AV100" i="1" s="1"/>
  <c r="AG100" i="1"/>
  <c r="AU100" i="1" s="1"/>
  <c r="AT99" i="1"/>
  <c r="AS99" i="1"/>
  <c r="AH99" i="1"/>
  <c r="AV99" i="1" s="1"/>
  <c r="AG99" i="1"/>
  <c r="AT98" i="1"/>
  <c r="AS98" i="1"/>
  <c r="AH98" i="1"/>
  <c r="AV98" i="1" s="1"/>
  <c r="AG98" i="1"/>
  <c r="AT97" i="1"/>
  <c r="AS97" i="1"/>
  <c r="AH97" i="1"/>
  <c r="AV97" i="1" s="1"/>
  <c r="AG97" i="1"/>
  <c r="AT96" i="1"/>
  <c r="AS96" i="1"/>
  <c r="AH96" i="1"/>
  <c r="AV96" i="1" s="1"/>
  <c r="AG96" i="1"/>
  <c r="AV95" i="1"/>
  <c r="AU95" i="1"/>
  <c r="AT95" i="1"/>
  <c r="AS95" i="1"/>
  <c r="AH95" i="1"/>
  <c r="AG95" i="1"/>
  <c r="AT94" i="1"/>
  <c r="AV94" i="1" s="1"/>
  <c r="AS94" i="1"/>
  <c r="AH94" i="1"/>
  <c r="AG94" i="1"/>
  <c r="AU94" i="1" s="1"/>
  <c r="AV93" i="1"/>
  <c r="AU93" i="1"/>
  <c r="AT93" i="1"/>
  <c r="AS93" i="1"/>
  <c r="AH93" i="1"/>
  <c r="AG93" i="1"/>
  <c r="AT92" i="1"/>
  <c r="AV92" i="1" s="1"/>
  <c r="AS92" i="1"/>
  <c r="AH92" i="1"/>
  <c r="AG92" i="1"/>
  <c r="AU92" i="1" s="1"/>
  <c r="AV91" i="1"/>
  <c r="AU91" i="1"/>
  <c r="AT91" i="1"/>
  <c r="AS91" i="1"/>
  <c r="AH91" i="1"/>
  <c r="AG91" i="1"/>
  <c r="AT90" i="1"/>
  <c r="AV90" i="1" s="1"/>
  <c r="AS90" i="1"/>
  <c r="AH90" i="1"/>
  <c r="AG90" i="1"/>
  <c r="AU90" i="1" s="1"/>
  <c r="AV89" i="1"/>
  <c r="AU89" i="1"/>
  <c r="AT89" i="1"/>
  <c r="AS89" i="1"/>
  <c r="AH89" i="1"/>
  <c r="AG89" i="1"/>
  <c r="AT88" i="1"/>
  <c r="AV88" i="1" s="1"/>
  <c r="AS88" i="1"/>
  <c r="AH88" i="1"/>
  <c r="AG88" i="1"/>
  <c r="AU88" i="1" s="1"/>
  <c r="AV87" i="1"/>
  <c r="AU87" i="1"/>
  <c r="AT87" i="1"/>
  <c r="AS87" i="1"/>
  <c r="AH87" i="1"/>
  <c r="AG87" i="1"/>
  <c r="AT86" i="1"/>
  <c r="AV86" i="1" s="1"/>
  <c r="AS86" i="1"/>
  <c r="AH86" i="1"/>
  <c r="AG86" i="1"/>
  <c r="AU86" i="1" s="1"/>
  <c r="AV85" i="1"/>
  <c r="AU85" i="1"/>
  <c r="AT85" i="1"/>
  <c r="AS85" i="1"/>
  <c r="AH85" i="1"/>
  <c r="AG85" i="1"/>
  <c r="AT84" i="1"/>
  <c r="AV84" i="1" s="1"/>
  <c r="AS84" i="1"/>
  <c r="AH84" i="1"/>
  <c r="AG84" i="1"/>
  <c r="AU84" i="1" s="1"/>
  <c r="AV83" i="1"/>
  <c r="AU83" i="1"/>
  <c r="AT83" i="1"/>
  <c r="AS83" i="1"/>
  <c r="AH83" i="1"/>
  <c r="AG83" i="1"/>
  <c r="AT82" i="1"/>
  <c r="AV82" i="1" s="1"/>
  <c r="AS82" i="1"/>
  <c r="AH82" i="1"/>
  <c r="AG82" i="1"/>
  <c r="AU82" i="1" s="1"/>
  <c r="AV81" i="1"/>
  <c r="AU81" i="1"/>
  <c r="AT81" i="1"/>
  <c r="AS81" i="1"/>
  <c r="AH81" i="1"/>
  <c r="AG81" i="1"/>
  <c r="AT80" i="1"/>
  <c r="AV80" i="1" s="1"/>
  <c r="AS80" i="1"/>
  <c r="AH80" i="1"/>
  <c r="AG80" i="1"/>
  <c r="AU80" i="1" s="1"/>
  <c r="AV79" i="1"/>
  <c r="AU79" i="1"/>
  <c r="AT79" i="1"/>
  <c r="AS79" i="1"/>
  <c r="AH79" i="1"/>
  <c r="AG79" i="1"/>
  <c r="AT78" i="1"/>
  <c r="AV78" i="1" s="1"/>
  <c r="AS78" i="1"/>
  <c r="AH78" i="1"/>
  <c r="AG78" i="1"/>
  <c r="AU78" i="1" s="1"/>
  <c r="AV77" i="1"/>
  <c r="AU77" i="1"/>
  <c r="AT77" i="1"/>
  <c r="AS77" i="1"/>
  <c r="AH77" i="1"/>
  <c r="AG77" i="1"/>
  <c r="AT76" i="1"/>
  <c r="AV76" i="1" s="1"/>
  <c r="AS76" i="1"/>
  <c r="AH76" i="1"/>
  <c r="AG76" i="1"/>
  <c r="AU76" i="1" s="1"/>
  <c r="AV75" i="1"/>
  <c r="AU75" i="1"/>
  <c r="AT75" i="1"/>
  <c r="AS75" i="1"/>
  <c r="AH75" i="1"/>
  <c r="AG75" i="1"/>
  <c r="AT74" i="1"/>
  <c r="AV74" i="1" s="1"/>
  <c r="AS74" i="1"/>
  <c r="AH74" i="1"/>
  <c r="AG74" i="1"/>
  <c r="AU74" i="1" s="1"/>
  <c r="AV73" i="1"/>
  <c r="AU73" i="1"/>
  <c r="AT73" i="1"/>
  <c r="AS73" i="1"/>
  <c r="AH73" i="1"/>
  <c r="AG73" i="1"/>
  <c r="AT72" i="1"/>
  <c r="AV72" i="1" s="1"/>
  <c r="AS72" i="1"/>
  <c r="AH72" i="1"/>
  <c r="AG72" i="1"/>
  <c r="AU72" i="1" s="1"/>
  <c r="AV71" i="1"/>
  <c r="AU71" i="1"/>
  <c r="AT71" i="1"/>
  <c r="AS71" i="1"/>
  <c r="AH71" i="1"/>
  <c r="AG71" i="1"/>
  <c r="AT70" i="1"/>
  <c r="AV70" i="1" s="1"/>
  <c r="AS70" i="1"/>
  <c r="AH70" i="1"/>
  <c r="AG70" i="1"/>
  <c r="AU70" i="1" s="1"/>
  <c r="AV69" i="1"/>
  <c r="AU69" i="1"/>
  <c r="AT69" i="1"/>
  <c r="AS69" i="1"/>
  <c r="AH69" i="1"/>
  <c r="AG69" i="1"/>
  <c r="AT68" i="1"/>
  <c r="AV68" i="1" s="1"/>
  <c r="AS68" i="1"/>
  <c r="AH68" i="1"/>
  <c r="AG68" i="1"/>
  <c r="AU68" i="1" s="1"/>
  <c r="M10" i="2"/>
  <c r="Y345" i="2"/>
  <c r="X345" i="2"/>
  <c r="M345" i="2"/>
  <c r="AA345" i="2" s="1"/>
  <c r="L345" i="2"/>
  <c r="Z345" i="2" s="1"/>
  <c r="Y344" i="2"/>
  <c r="X344" i="2"/>
  <c r="M344" i="2"/>
  <c r="AA344" i="2" s="1"/>
  <c r="L344" i="2"/>
  <c r="Z344" i="2" s="1"/>
  <c r="Y343" i="2"/>
  <c r="X343" i="2"/>
  <c r="M343" i="2"/>
  <c r="L343" i="2"/>
  <c r="Z343" i="2" s="1"/>
  <c r="Y342" i="2"/>
  <c r="X342" i="2"/>
  <c r="M342" i="2"/>
  <c r="AA342" i="2" s="1"/>
  <c r="L342" i="2"/>
  <c r="Z342" i="2" s="1"/>
  <c r="Y341" i="2"/>
  <c r="X341" i="2"/>
  <c r="M341" i="2"/>
  <c r="L341" i="2"/>
  <c r="Y340" i="2"/>
  <c r="X340" i="2"/>
  <c r="M340" i="2"/>
  <c r="L340" i="2"/>
  <c r="Z340" i="2" s="1"/>
  <c r="Y339" i="2"/>
  <c r="X339" i="2"/>
  <c r="M339" i="2"/>
  <c r="AA339" i="2" s="1"/>
  <c r="L339" i="2"/>
  <c r="Y338" i="2"/>
  <c r="X338" i="2"/>
  <c r="M338" i="2"/>
  <c r="AA338" i="2" s="1"/>
  <c r="L338" i="2"/>
  <c r="Z338" i="2" s="1"/>
  <c r="Y337" i="2"/>
  <c r="X337" i="2"/>
  <c r="M337" i="2"/>
  <c r="L337" i="2"/>
  <c r="Y336" i="2"/>
  <c r="X336" i="2"/>
  <c r="M336" i="2"/>
  <c r="AA336" i="2" s="1"/>
  <c r="L336" i="2"/>
  <c r="Z336" i="2" s="1"/>
  <c r="Y335" i="2"/>
  <c r="X335" i="2"/>
  <c r="M335" i="2"/>
  <c r="L335" i="2"/>
  <c r="Y334" i="2"/>
  <c r="X334" i="2"/>
  <c r="M334" i="2"/>
  <c r="L334" i="2"/>
  <c r="Y333" i="2"/>
  <c r="X333" i="2"/>
  <c r="M333" i="2"/>
  <c r="AA333" i="2" s="1"/>
  <c r="L333" i="2"/>
  <c r="Y332" i="2"/>
  <c r="X332" i="2"/>
  <c r="M332" i="2"/>
  <c r="AA332" i="2" s="1"/>
  <c r="L332" i="2"/>
  <c r="Z332" i="2" s="1"/>
  <c r="Y331" i="2"/>
  <c r="X331" i="2"/>
  <c r="M331" i="2"/>
  <c r="L331" i="2"/>
  <c r="Y330" i="2"/>
  <c r="X330" i="2"/>
  <c r="M330" i="2"/>
  <c r="AA330" i="2" s="1"/>
  <c r="L330" i="2"/>
  <c r="Z330" i="2" s="1"/>
  <c r="Y329" i="2"/>
  <c r="AA329" i="2" s="1"/>
  <c r="X329" i="2"/>
  <c r="Z329" i="2" s="1"/>
  <c r="M329" i="2"/>
  <c r="L329" i="2"/>
  <c r="Y328" i="2"/>
  <c r="X328" i="2"/>
  <c r="M328" i="2"/>
  <c r="AA328" i="2" s="1"/>
  <c r="L328" i="2"/>
  <c r="Z328" i="2" s="1"/>
  <c r="Y327" i="2"/>
  <c r="X327" i="2"/>
  <c r="Z327" i="2" s="1"/>
  <c r="M327" i="2"/>
  <c r="AA327" i="2" s="1"/>
  <c r="L327" i="2"/>
  <c r="Y326" i="2"/>
  <c r="X326" i="2"/>
  <c r="M326" i="2"/>
  <c r="AA326" i="2" s="1"/>
  <c r="L326" i="2"/>
  <c r="Z326" i="2" s="1"/>
  <c r="Y325" i="2"/>
  <c r="X325" i="2"/>
  <c r="M325" i="2"/>
  <c r="AA325" i="2" s="1"/>
  <c r="L325" i="2"/>
  <c r="Z325" i="2" s="1"/>
  <c r="Y324" i="2"/>
  <c r="X324" i="2"/>
  <c r="M324" i="2"/>
  <c r="AA324" i="2" s="1"/>
  <c r="L324" i="2"/>
  <c r="Y323" i="2"/>
  <c r="X323" i="2"/>
  <c r="M323" i="2"/>
  <c r="AA323" i="2" s="1"/>
  <c r="L323" i="2"/>
  <c r="Z323" i="2" s="1"/>
  <c r="AA322" i="2"/>
  <c r="Y322" i="2"/>
  <c r="X322" i="2"/>
  <c r="M322" i="2"/>
  <c r="L322" i="2"/>
  <c r="Z322" i="2" s="1"/>
  <c r="Y321" i="2"/>
  <c r="X321" i="2"/>
  <c r="M321" i="2"/>
  <c r="AA321" i="2" s="1"/>
  <c r="L321" i="2"/>
  <c r="Z321" i="2" s="1"/>
  <c r="Y320" i="2"/>
  <c r="AA320" i="2" s="1"/>
  <c r="X320" i="2"/>
  <c r="M320" i="2"/>
  <c r="L320" i="2"/>
  <c r="Z320" i="2" s="1"/>
  <c r="Y319" i="2"/>
  <c r="X319" i="2"/>
  <c r="M319" i="2"/>
  <c r="AA319" i="2" s="1"/>
  <c r="L319" i="2"/>
  <c r="Z319" i="2" s="1"/>
  <c r="Y318" i="2"/>
  <c r="X318" i="2"/>
  <c r="M318" i="2"/>
  <c r="AA318" i="2" s="1"/>
  <c r="L318" i="2"/>
  <c r="Y317" i="2"/>
  <c r="X317" i="2"/>
  <c r="M317" i="2"/>
  <c r="AA317" i="2" s="1"/>
  <c r="L317" i="2"/>
  <c r="Z317" i="2" s="1"/>
  <c r="Y316" i="2"/>
  <c r="X316" i="2"/>
  <c r="M316" i="2"/>
  <c r="AA316" i="2" s="1"/>
  <c r="L316" i="2"/>
  <c r="Z316" i="2" s="1"/>
  <c r="AA315" i="2"/>
  <c r="Y315" i="2"/>
  <c r="X315" i="2"/>
  <c r="M315" i="2"/>
  <c r="L315" i="2"/>
  <c r="Z315" i="2" s="1"/>
  <c r="Y314" i="2"/>
  <c r="X314" i="2"/>
  <c r="M314" i="2"/>
  <c r="AA314" i="2" s="1"/>
  <c r="L314" i="2"/>
  <c r="Z314" i="2" s="1"/>
  <c r="Z313" i="2"/>
  <c r="Y313" i="2"/>
  <c r="AA313" i="2" s="1"/>
  <c r="X313" i="2"/>
  <c r="M313" i="2"/>
  <c r="L313" i="2"/>
  <c r="Y312" i="2"/>
  <c r="X312" i="2"/>
  <c r="M312" i="2"/>
  <c r="AA312" i="2" s="1"/>
  <c r="L312" i="2"/>
  <c r="Z312" i="2" s="1"/>
  <c r="Y311" i="2"/>
  <c r="X311" i="2"/>
  <c r="Z311" i="2" s="1"/>
  <c r="M311" i="2"/>
  <c r="AA311" i="2" s="1"/>
  <c r="L311" i="2"/>
  <c r="Y310" i="2"/>
  <c r="X310" i="2"/>
  <c r="M310" i="2"/>
  <c r="AA310" i="2" s="1"/>
  <c r="L310" i="2"/>
  <c r="Z310" i="2" s="1"/>
  <c r="Y309" i="2"/>
  <c r="X309" i="2"/>
  <c r="M309" i="2"/>
  <c r="AA309" i="2" s="1"/>
  <c r="L309" i="2"/>
  <c r="Z309" i="2" s="1"/>
  <c r="Y308" i="2"/>
  <c r="X308" i="2"/>
  <c r="M308" i="2"/>
  <c r="L308" i="2"/>
  <c r="Z308" i="2" s="1"/>
  <c r="Y307" i="2"/>
  <c r="X307" i="2"/>
  <c r="M307" i="2"/>
  <c r="AA307" i="2" s="1"/>
  <c r="L307" i="2"/>
  <c r="Z307" i="2" s="1"/>
  <c r="Y306" i="2"/>
  <c r="X306" i="2"/>
  <c r="Z306" i="2" s="1"/>
  <c r="M306" i="2"/>
  <c r="AA306" i="2" s="1"/>
  <c r="L306" i="2"/>
  <c r="Y305" i="2"/>
  <c r="AA305" i="2" s="1"/>
  <c r="X305" i="2"/>
  <c r="M305" i="2"/>
  <c r="L305" i="2"/>
  <c r="Z305" i="2" s="1"/>
  <c r="Y304" i="2"/>
  <c r="X304" i="2"/>
  <c r="M304" i="2"/>
  <c r="AA304" i="2" s="1"/>
  <c r="L304" i="2"/>
  <c r="Z303" i="2"/>
  <c r="Y303" i="2"/>
  <c r="X303" i="2"/>
  <c r="M303" i="2"/>
  <c r="L303" i="2"/>
  <c r="Y302" i="2"/>
  <c r="X302" i="2"/>
  <c r="M302" i="2"/>
  <c r="AA302" i="2" s="1"/>
  <c r="L302" i="2"/>
  <c r="Y301" i="2"/>
  <c r="X301" i="2"/>
  <c r="M301" i="2"/>
  <c r="AA301" i="2" s="1"/>
  <c r="L301" i="2"/>
  <c r="Z301" i="2" s="1"/>
  <c r="Y300" i="2"/>
  <c r="X300" i="2"/>
  <c r="Z300" i="2" s="1"/>
  <c r="M300" i="2"/>
  <c r="AA300" i="2" s="1"/>
  <c r="L300" i="2"/>
  <c r="Y299" i="2"/>
  <c r="X299" i="2"/>
  <c r="M299" i="2"/>
  <c r="AA299" i="2" s="1"/>
  <c r="L299" i="2"/>
  <c r="Z299" i="2" s="1"/>
  <c r="Y298" i="2"/>
  <c r="X298" i="2"/>
  <c r="Z298" i="2" s="1"/>
  <c r="M298" i="2"/>
  <c r="AA298" i="2" s="1"/>
  <c r="L298" i="2"/>
  <c r="Y297" i="2"/>
  <c r="X297" i="2"/>
  <c r="M297" i="2"/>
  <c r="L297" i="2"/>
  <c r="Z297" i="2" s="1"/>
  <c r="Y296" i="2"/>
  <c r="X296" i="2"/>
  <c r="M296" i="2"/>
  <c r="AA296" i="2" s="1"/>
  <c r="L296" i="2"/>
  <c r="Y295" i="2"/>
  <c r="X295" i="2"/>
  <c r="M295" i="2"/>
  <c r="L295" i="2"/>
  <c r="Y294" i="2"/>
  <c r="X294" i="2"/>
  <c r="M294" i="2"/>
  <c r="AA294" i="2" s="1"/>
  <c r="L294" i="2"/>
  <c r="Z294" i="2" s="1"/>
  <c r="Y293" i="2"/>
  <c r="X293" i="2"/>
  <c r="M293" i="2"/>
  <c r="AA293" i="2" s="1"/>
  <c r="L293" i="2"/>
  <c r="Y292" i="2"/>
  <c r="X292" i="2"/>
  <c r="M292" i="2"/>
  <c r="AA292" i="2" s="1"/>
  <c r="L292" i="2"/>
  <c r="Z292" i="2" s="1"/>
  <c r="Y291" i="2"/>
  <c r="X291" i="2"/>
  <c r="M291" i="2"/>
  <c r="AA291" i="2" s="1"/>
  <c r="L291" i="2"/>
  <c r="Z291" i="2" s="1"/>
  <c r="Y290" i="2"/>
  <c r="AA290" i="2" s="1"/>
  <c r="X290" i="2"/>
  <c r="M290" i="2"/>
  <c r="L290" i="2"/>
  <c r="Z290" i="2" s="1"/>
  <c r="Y289" i="2"/>
  <c r="X289" i="2"/>
  <c r="M289" i="2"/>
  <c r="AA289" i="2" s="1"/>
  <c r="L289" i="2"/>
  <c r="Z289" i="2" s="1"/>
  <c r="AA288" i="2"/>
  <c r="Y288" i="2"/>
  <c r="X288" i="2"/>
  <c r="M288" i="2"/>
  <c r="L288" i="2"/>
  <c r="Z288" i="2" s="1"/>
  <c r="Y287" i="2"/>
  <c r="X287" i="2"/>
  <c r="M287" i="2"/>
  <c r="AA287" i="2" s="1"/>
  <c r="L287" i="2"/>
  <c r="Z287" i="2" s="1"/>
  <c r="AA286" i="2"/>
  <c r="Z286" i="2"/>
  <c r="Y286" i="2"/>
  <c r="X286" i="2"/>
  <c r="M286" i="2"/>
  <c r="L286" i="2"/>
  <c r="Y285" i="2"/>
  <c r="X285" i="2"/>
  <c r="M285" i="2"/>
  <c r="AA285" i="2" s="1"/>
  <c r="L285" i="2"/>
  <c r="Z285" i="2" s="1"/>
  <c r="Z284" i="2"/>
  <c r="Y284" i="2"/>
  <c r="AA284" i="2" s="1"/>
  <c r="X284" i="2"/>
  <c r="M284" i="2"/>
  <c r="L284" i="2"/>
  <c r="Y283" i="2"/>
  <c r="X283" i="2"/>
  <c r="M283" i="2"/>
  <c r="AA281" i="2" s="1"/>
  <c r="L283" i="2"/>
  <c r="Z283" i="2" s="1"/>
  <c r="Y282" i="2"/>
  <c r="AA282" i="2" s="1"/>
  <c r="X282" i="2"/>
  <c r="Z282" i="2" s="1"/>
  <c r="M282" i="2"/>
  <c r="L282" i="2"/>
  <c r="Y281" i="2"/>
  <c r="X281" i="2"/>
  <c r="M281" i="2"/>
  <c r="L281" i="2"/>
  <c r="Y280" i="2"/>
  <c r="X280" i="2"/>
  <c r="Z280" i="2" s="1"/>
  <c r="M280" i="2"/>
  <c r="AA280" i="2" s="1"/>
  <c r="L280" i="2"/>
  <c r="Y279" i="2"/>
  <c r="X279" i="2"/>
  <c r="M279" i="2"/>
  <c r="AA279" i="2" s="1"/>
  <c r="L279" i="2"/>
  <c r="Y278" i="2"/>
  <c r="X278" i="2"/>
  <c r="M278" i="2"/>
  <c r="AA278" i="2" s="1"/>
  <c r="L278" i="2"/>
  <c r="Z278" i="2" s="1"/>
  <c r="Y277" i="2"/>
  <c r="X277" i="2"/>
  <c r="M277" i="2"/>
  <c r="L277" i="2"/>
  <c r="Z277" i="2" s="1"/>
  <c r="Y276" i="2"/>
  <c r="X276" i="2"/>
  <c r="M276" i="2"/>
  <c r="AA276" i="2" s="1"/>
  <c r="L276" i="2"/>
  <c r="Z276" i="2" s="1"/>
  <c r="Y275" i="2"/>
  <c r="X275" i="2"/>
  <c r="M275" i="2"/>
  <c r="AA275" i="2" s="1"/>
  <c r="L275" i="2"/>
  <c r="Y274" i="2"/>
  <c r="X274" i="2"/>
  <c r="M274" i="2"/>
  <c r="AA274" i="2" s="1"/>
  <c r="L274" i="2"/>
  <c r="Z274" i="2" s="1"/>
  <c r="Y273" i="2"/>
  <c r="X273" i="2"/>
  <c r="M273" i="2"/>
  <c r="AA273" i="2" s="1"/>
  <c r="L273" i="2"/>
  <c r="Z273" i="2" s="1"/>
  <c r="AA272" i="2"/>
  <c r="Y272" i="2"/>
  <c r="X272" i="2"/>
  <c r="M272" i="2"/>
  <c r="L272" i="2"/>
  <c r="Z272" i="2" s="1"/>
  <c r="Y271" i="2"/>
  <c r="X271" i="2"/>
  <c r="M271" i="2"/>
  <c r="AA271" i="2" s="1"/>
  <c r="L271" i="2"/>
  <c r="Z271" i="2" s="1"/>
  <c r="Y270" i="2"/>
  <c r="X270" i="2"/>
  <c r="M270" i="2"/>
  <c r="AA270" i="2" s="1"/>
  <c r="L270" i="2"/>
  <c r="Y269" i="2"/>
  <c r="X269" i="2"/>
  <c r="Z269" i="2" s="1"/>
  <c r="M269" i="2"/>
  <c r="L269" i="2"/>
  <c r="Y268" i="2"/>
  <c r="X268" i="2"/>
  <c r="M268" i="2"/>
  <c r="AA268" i="2" s="1"/>
  <c r="L268" i="2"/>
  <c r="Z268" i="2" s="1"/>
  <c r="Y267" i="2"/>
  <c r="X267" i="2"/>
  <c r="Z267" i="2" s="1"/>
  <c r="M267" i="2"/>
  <c r="AA267" i="2" s="1"/>
  <c r="L267" i="2"/>
  <c r="Y266" i="2"/>
  <c r="X266" i="2"/>
  <c r="M266" i="2"/>
  <c r="AA266" i="2" s="1"/>
  <c r="L266" i="2"/>
  <c r="Z266" i="2" s="1"/>
  <c r="Y265" i="2"/>
  <c r="X265" i="2"/>
  <c r="M265" i="2"/>
  <c r="AA265" i="2" s="1"/>
  <c r="L265" i="2"/>
  <c r="Y264" i="2"/>
  <c r="X264" i="2"/>
  <c r="M264" i="2"/>
  <c r="AA264" i="2" s="1"/>
  <c r="L264" i="2"/>
  <c r="Y263" i="2"/>
  <c r="X263" i="2"/>
  <c r="Z263" i="2" s="1"/>
  <c r="M263" i="2"/>
  <c r="L263" i="2"/>
  <c r="Y262" i="2"/>
  <c r="X262" i="2"/>
  <c r="M262" i="2"/>
  <c r="AA262" i="2" s="1"/>
  <c r="L262" i="2"/>
  <c r="Z262" i="2" s="1"/>
  <c r="Y261" i="2"/>
  <c r="X261" i="2"/>
  <c r="Z261" i="2" s="1"/>
  <c r="M261" i="2"/>
  <c r="AA261" i="2" s="1"/>
  <c r="L261" i="2"/>
  <c r="Y260" i="2"/>
  <c r="X260" i="2"/>
  <c r="M260" i="2"/>
  <c r="AA260" i="2" s="1"/>
  <c r="L260" i="2"/>
  <c r="Z260" i="2" s="1"/>
  <c r="Y259" i="2"/>
  <c r="X259" i="2"/>
  <c r="M259" i="2"/>
  <c r="AA259" i="2" s="1"/>
  <c r="L259" i="2"/>
  <c r="Y258" i="2"/>
  <c r="AA258" i="2" s="1"/>
  <c r="X258" i="2"/>
  <c r="M258" i="2"/>
  <c r="L258" i="2"/>
  <c r="Y257" i="2"/>
  <c r="X257" i="2"/>
  <c r="M257" i="2"/>
  <c r="AA257" i="2" s="1"/>
  <c r="L257" i="2"/>
  <c r="Z257" i="2" s="1"/>
  <c r="Y256" i="2"/>
  <c r="X256" i="2"/>
  <c r="M256" i="2"/>
  <c r="AA256" i="2" s="1"/>
  <c r="L256" i="2"/>
  <c r="Y255" i="2"/>
  <c r="X255" i="2"/>
  <c r="M255" i="2"/>
  <c r="AA255" i="2" s="1"/>
  <c r="L255" i="2"/>
  <c r="Z255" i="2" s="1"/>
  <c r="Y254" i="2"/>
  <c r="X254" i="2"/>
  <c r="M254" i="2"/>
  <c r="AA254" i="2" s="1"/>
  <c r="L254" i="2"/>
  <c r="Z254" i="2" s="1"/>
  <c r="Y253" i="2"/>
  <c r="X253" i="2"/>
  <c r="M253" i="2"/>
  <c r="AA253" i="2" s="1"/>
  <c r="L253" i="2"/>
  <c r="Z253" i="2" s="1"/>
  <c r="Y252" i="2"/>
  <c r="X252" i="2"/>
  <c r="M252" i="2"/>
  <c r="AA252" i="2" s="1"/>
  <c r="L252" i="2"/>
  <c r="Z252" i="2" s="1"/>
  <c r="AA251" i="2"/>
  <c r="Y251" i="2"/>
  <c r="X251" i="2"/>
  <c r="M251" i="2"/>
  <c r="L251" i="2"/>
  <c r="Z251" i="2" s="1"/>
  <c r="Y250" i="2"/>
  <c r="X250" i="2"/>
  <c r="M250" i="2"/>
  <c r="AA250" i="2" s="1"/>
  <c r="L250" i="2"/>
  <c r="Z250" i="2" s="1"/>
  <c r="AA249" i="2"/>
  <c r="Z249" i="2"/>
  <c r="Y249" i="2"/>
  <c r="X249" i="2"/>
  <c r="M249" i="2"/>
  <c r="L249" i="2"/>
  <c r="Y248" i="2"/>
  <c r="X248" i="2"/>
  <c r="M248" i="2"/>
  <c r="AA248" i="2" s="1"/>
  <c r="L248" i="2"/>
  <c r="Z248" i="2" s="1"/>
  <c r="Z247" i="2"/>
  <c r="Y247" i="2"/>
  <c r="AA247" i="2" s="1"/>
  <c r="X247" i="2"/>
  <c r="M247" i="2"/>
  <c r="L247" i="2"/>
  <c r="Y246" i="2"/>
  <c r="X246" i="2"/>
  <c r="M246" i="2"/>
  <c r="AA246" i="2" s="1"/>
  <c r="L246" i="2"/>
  <c r="Z246" i="2" s="1"/>
  <c r="Y245" i="2"/>
  <c r="X245" i="2"/>
  <c r="Z245" i="2" s="1"/>
  <c r="M245" i="2"/>
  <c r="AA245" i="2" s="1"/>
  <c r="L245" i="2"/>
  <c r="Y244" i="2"/>
  <c r="X244" i="2"/>
  <c r="M244" i="2"/>
  <c r="AA244" i="2" s="1"/>
  <c r="L244" i="2"/>
  <c r="Z244" i="2" s="1"/>
  <c r="Y243" i="2"/>
  <c r="X243" i="2"/>
  <c r="M243" i="2"/>
  <c r="AA243" i="2" s="1"/>
  <c r="L243" i="2"/>
  <c r="Z243" i="2" s="1"/>
  <c r="Y242" i="2"/>
  <c r="X242" i="2"/>
  <c r="M242" i="2"/>
  <c r="L242" i="2"/>
  <c r="Z242" i="2" s="1"/>
  <c r="Y241" i="2"/>
  <c r="X241" i="2"/>
  <c r="M241" i="2"/>
  <c r="AA241" i="2" s="1"/>
  <c r="L241" i="2"/>
  <c r="Z241" i="2" s="1"/>
  <c r="Y240" i="2"/>
  <c r="X240" i="2"/>
  <c r="M240" i="2"/>
  <c r="AA240" i="2" s="1"/>
  <c r="L240" i="2"/>
  <c r="Y239" i="2"/>
  <c r="X239" i="2"/>
  <c r="M239" i="2"/>
  <c r="AA239" i="2" s="1"/>
  <c r="L239" i="2"/>
  <c r="Z239" i="2" s="1"/>
  <c r="Y238" i="2"/>
  <c r="X238" i="2"/>
  <c r="M238" i="2"/>
  <c r="AA238" i="2" s="1"/>
  <c r="L238" i="2"/>
  <c r="Z238" i="2" s="1"/>
  <c r="AA237" i="2"/>
  <c r="Y237" i="2"/>
  <c r="X237" i="2"/>
  <c r="M237" i="2"/>
  <c r="L237" i="2"/>
  <c r="Z237" i="2" s="1"/>
  <c r="Y236" i="2"/>
  <c r="X236" i="2"/>
  <c r="M236" i="2"/>
  <c r="AA236" i="2" s="1"/>
  <c r="L236" i="2"/>
  <c r="Z236" i="2" s="1"/>
  <c r="Z235" i="2"/>
  <c r="Y235" i="2"/>
  <c r="AA235" i="2" s="1"/>
  <c r="X235" i="2"/>
  <c r="M235" i="2"/>
  <c r="L235" i="2"/>
  <c r="Y234" i="2"/>
  <c r="X234" i="2"/>
  <c r="M234" i="2"/>
  <c r="AA234" i="2" s="1"/>
  <c r="L234" i="2"/>
  <c r="Y233" i="2"/>
  <c r="X233" i="2"/>
  <c r="M233" i="2"/>
  <c r="AA233" i="2" s="1"/>
  <c r="L233" i="2"/>
  <c r="Z233" i="2" s="1"/>
  <c r="Y232" i="2"/>
  <c r="X232" i="2"/>
  <c r="Z232" i="2" s="1"/>
  <c r="M232" i="2"/>
  <c r="L232" i="2"/>
  <c r="Y231" i="2"/>
  <c r="X231" i="2"/>
  <c r="M231" i="2"/>
  <c r="AA231" i="2" s="1"/>
  <c r="L231" i="2"/>
  <c r="Z231" i="2" s="1"/>
  <c r="Y230" i="2"/>
  <c r="X230" i="2"/>
  <c r="M230" i="2"/>
  <c r="AA230" i="2" s="1"/>
  <c r="L230" i="2"/>
  <c r="Y229" i="2"/>
  <c r="X229" i="2"/>
  <c r="M229" i="2"/>
  <c r="L229" i="2"/>
  <c r="Z229" i="2" s="1"/>
  <c r="Y228" i="2"/>
  <c r="X228" i="2"/>
  <c r="M228" i="2"/>
  <c r="AA228" i="2" s="1"/>
  <c r="L228" i="2"/>
  <c r="Y227" i="2"/>
  <c r="X227" i="2"/>
  <c r="M227" i="2"/>
  <c r="AA227" i="2" s="1"/>
  <c r="L227" i="2"/>
  <c r="Z227" i="2" s="1"/>
  <c r="Y226" i="2"/>
  <c r="X226" i="2"/>
  <c r="M226" i="2"/>
  <c r="L226" i="2"/>
  <c r="Y225" i="2"/>
  <c r="X225" i="2"/>
  <c r="M225" i="2"/>
  <c r="AA225" i="2" s="1"/>
  <c r="L225" i="2"/>
  <c r="Z225" i="2" s="1"/>
  <c r="Y224" i="2"/>
  <c r="X224" i="2"/>
  <c r="M224" i="2"/>
  <c r="AA224" i="2" s="1"/>
  <c r="L224" i="2"/>
  <c r="Y223" i="2"/>
  <c r="X223" i="2"/>
  <c r="M223" i="2"/>
  <c r="L223" i="2"/>
  <c r="Z223" i="2" s="1"/>
  <c r="Y222" i="2"/>
  <c r="X222" i="2"/>
  <c r="M222" i="2"/>
  <c r="AA222" i="2" s="1"/>
  <c r="L222" i="2"/>
  <c r="Z222" i="2" s="1"/>
  <c r="Y221" i="2"/>
  <c r="AA221" i="2" s="1"/>
  <c r="X221" i="2"/>
  <c r="M221" i="2"/>
  <c r="L221" i="2"/>
  <c r="Y220" i="2"/>
  <c r="X220" i="2"/>
  <c r="M220" i="2"/>
  <c r="AA220" i="2" s="1"/>
  <c r="L220" i="2"/>
  <c r="Z220" i="2" s="1"/>
  <c r="Y219" i="2"/>
  <c r="X219" i="2"/>
  <c r="M219" i="2"/>
  <c r="AA219" i="2" s="1"/>
  <c r="L219" i="2"/>
  <c r="AA218" i="2"/>
  <c r="Y218" i="2"/>
  <c r="X218" i="2"/>
  <c r="M218" i="2"/>
  <c r="L218" i="2"/>
  <c r="Z218" i="2" s="1"/>
  <c r="Y217" i="2"/>
  <c r="X217" i="2"/>
  <c r="M217" i="2"/>
  <c r="AA217" i="2" s="1"/>
  <c r="L217" i="2"/>
  <c r="Z217" i="2" s="1"/>
  <c r="AA216" i="2"/>
  <c r="Z216" i="2"/>
  <c r="Y216" i="2"/>
  <c r="X216" i="2"/>
  <c r="M216" i="2"/>
  <c r="L216" i="2"/>
  <c r="Y215" i="2"/>
  <c r="X215" i="2"/>
  <c r="M215" i="2"/>
  <c r="AA215" i="2" s="1"/>
  <c r="L215" i="2"/>
  <c r="Z215" i="2" s="1"/>
  <c r="AA214" i="2"/>
  <c r="Z214" i="2"/>
  <c r="Y214" i="2"/>
  <c r="X214" i="2"/>
  <c r="M214" i="2"/>
  <c r="L214" i="2"/>
  <c r="Y213" i="2"/>
  <c r="X213" i="2"/>
  <c r="M213" i="2"/>
  <c r="AA213" i="2" s="1"/>
  <c r="L213" i="2"/>
  <c r="Z213" i="2" s="1"/>
  <c r="AA212" i="2"/>
  <c r="Z212" i="2"/>
  <c r="Y212" i="2"/>
  <c r="X212" i="2"/>
  <c r="M212" i="2"/>
  <c r="L212" i="2"/>
  <c r="Y211" i="2"/>
  <c r="X211" i="2"/>
  <c r="M211" i="2"/>
  <c r="AA211" i="2" s="1"/>
  <c r="L211" i="2"/>
  <c r="Z211" i="2" s="1"/>
  <c r="Z210" i="2"/>
  <c r="Y210" i="2"/>
  <c r="AA210" i="2" s="1"/>
  <c r="X210" i="2"/>
  <c r="M210" i="2"/>
  <c r="L210" i="2"/>
  <c r="Y209" i="2"/>
  <c r="X209" i="2"/>
  <c r="M209" i="2"/>
  <c r="AA209" i="2" s="1"/>
  <c r="L209" i="2"/>
  <c r="Z209" i="2" s="1"/>
  <c r="Y208" i="2"/>
  <c r="X208" i="2"/>
  <c r="Z208" i="2" s="1"/>
  <c r="M208" i="2"/>
  <c r="AA208" i="2" s="1"/>
  <c r="L208" i="2"/>
  <c r="Y207" i="2"/>
  <c r="X207" i="2"/>
  <c r="M207" i="2"/>
  <c r="L207" i="2"/>
  <c r="Z207" i="2" s="1"/>
  <c r="Y206" i="2"/>
  <c r="X206" i="2"/>
  <c r="M206" i="2"/>
  <c r="AA206" i="2" s="1"/>
  <c r="L206" i="2"/>
  <c r="Z206" i="2" s="1"/>
  <c r="Y205" i="2"/>
  <c r="X205" i="2"/>
  <c r="M205" i="2"/>
  <c r="L205" i="2"/>
  <c r="Y204" i="2"/>
  <c r="X204" i="2"/>
  <c r="M204" i="2"/>
  <c r="AA204" i="2" s="1"/>
  <c r="L204" i="2"/>
  <c r="Z204" i="2" s="1"/>
  <c r="Y203" i="2"/>
  <c r="X203" i="2"/>
  <c r="M203" i="2"/>
  <c r="AA203" i="2" s="1"/>
  <c r="L203" i="2"/>
  <c r="Y202" i="2"/>
  <c r="X202" i="2"/>
  <c r="M202" i="2"/>
  <c r="AA202" i="2" s="1"/>
  <c r="L202" i="2"/>
  <c r="Z202" i="2" s="1"/>
  <c r="Y201" i="2"/>
  <c r="X201" i="2"/>
  <c r="M201" i="2"/>
  <c r="AA201" i="2" s="1"/>
  <c r="L201" i="2"/>
  <c r="Z201" i="2" s="1"/>
  <c r="AA200" i="2"/>
  <c r="Y200" i="2"/>
  <c r="X200" i="2"/>
  <c r="M200" i="2"/>
  <c r="L200" i="2"/>
  <c r="Z200" i="2" s="1"/>
  <c r="X199" i="2"/>
  <c r="U199" i="2"/>
  <c r="L199" i="2"/>
  <c r="Z199" i="2" s="1"/>
  <c r="I199" i="2"/>
  <c r="M199" i="2" s="1"/>
  <c r="Y198" i="2"/>
  <c r="AA198" i="2" s="1"/>
  <c r="X198" i="2"/>
  <c r="M198" i="2"/>
  <c r="L198" i="2"/>
  <c r="Z198" i="2" s="1"/>
  <c r="Y197" i="2"/>
  <c r="X197" i="2"/>
  <c r="M197" i="2"/>
  <c r="AA197" i="2" s="1"/>
  <c r="L197" i="2"/>
  <c r="Z197" i="2" s="1"/>
  <c r="Y196" i="2"/>
  <c r="AA196" i="2" s="1"/>
  <c r="X196" i="2"/>
  <c r="M196" i="2"/>
  <c r="L196" i="2"/>
  <c r="Y195" i="2"/>
  <c r="X195" i="2"/>
  <c r="M195" i="2"/>
  <c r="AA195" i="2" s="1"/>
  <c r="L195" i="2"/>
  <c r="Z195" i="2" s="1"/>
  <c r="Y194" i="2"/>
  <c r="X194" i="2"/>
  <c r="M194" i="2"/>
  <c r="AA194" i="2" s="1"/>
  <c r="L194" i="2"/>
  <c r="Y193" i="2"/>
  <c r="X193" i="2"/>
  <c r="M193" i="2"/>
  <c r="AA193" i="2" s="1"/>
  <c r="L193" i="2"/>
  <c r="Z193" i="2" s="1"/>
  <c r="Y192" i="2"/>
  <c r="X192" i="2"/>
  <c r="M192" i="2"/>
  <c r="AA192" i="2" s="1"/>
  <c r="L192" i="2"/>
  <c r="Z192" i="2" s="1"/>
  <c r="Y191" i="2"/>
  <c r="X191" i="2"/>
  <c r="M191" i="2"/>
  <c r="AA191" i="2" s="1"/>
  <c r="L191" i="2"/>
  <c r="Z191" i="2" s="1"/>
  <c r="Y190" i="2"/>
  <c r="X190" i="2"/>
  <c r="M190" i="2"/>
  <c r="AA190" i="2" s="1"/>
  <c r="L190" i="2"/>
  <c r="Z190" i="2" s="1"/>
  <c r="AA189" i="2"/>
  <c r="Y189" i="2"/>
  <c r="X189" i="2"/>
  <c r="M189" i="2"/>
  <c r="L189" i="2"/>
  <c r="Z189" i="2" s="1"/>
  <c r="Y188" i="2"/>
  <c r="X188" i="2"/>
  <c r="M188" i="2"/>
  <c r="AA188" i="2" s="1"/>
  <c r="L188" i="2"/>
  <c r="Z188" i="2" s="1"/>
  <c r="AA187" i="2"/>
  <c r="Z187" i="2"/>
  <c r="Y187" i="2"/>
  <c r="X187" i="2"/>
  <c r="M187" i="2"/>
  <c r="L187" i="2"/>
  <c r="Y186" i="2"/>
  <c r="X186" i="2"/>
  <c r="M186" i="2"/>
  <c r="AA186" i="2" s="1"/>
  <c r="L186" i="2"/>
  <c r="Z186" i="2" s="1"/>
  <c r="Y185" i="2"/>
  <c r="AA185" i="2" s="1"/>
  <c r="X185" i="2"/>
  <c r="Z185" i="2" s="1"/>
  <c r="M185" i="2"/>
  <c r="L185" i="2"/>
  <c r="Y184" i="2"/>
  <c r="X184" i="2"/>
  <c r="M184" i="2"/>
  <c r="AA184" i="2" s="1"/>
  <c r="L184" i="2"/>
  <c r="Z184" i="2" s="1"/>
  <c r="Y183" i="2"/>
  <c r="X183" i="2"/>
  <c r="M183" i="2"/>
  <c r="AA183" i="2" s="1"/>
  <c r="L183" i="2"/>
  <c r="Z183" i="2" s="1"/>
  <c r="Y182" i="2"/>
  <c r="X182" i="2"/>
  <c r="M182" i="2"/>
  <c r="AA182" i="2" s="1"/>
  <c r="L182" i="2"/>
  <c r="Y181" i="2"/>
  <c r="X181" i="2"/>
  <c r="M181" i="2"/>
  <c r="AA181" i="2" s="1"/>
  <c r="L181" i="2"/>
  <c r="Z181" i="2" s="1"/>
  <c r="Y180" i="2"/>
  <c r="X180" i="2"/>
  <c r="M180" i="2"/>
  <c r="L180" i="2"/>
  <c r="Y179" i="2"/>
  <c r="X179" i="2"/>
  <c r="M179" i="2"/>
  <c r="AA179" i="2" s="1"/>
  <c r="L179" i="2"/>
  <c r="Z179" i="2" s="1"/>
  <c r="Y178" i="2"/>
  <c r="X178" i="2"/>
  <c r="M178" i="2"/>
  <c r="AA178" i="2" s="1"/>
  <c r="L178" i="2"/>
  <c r="Z178" i="2" s="1"/>
  <c r="Y177" i="2"/>
  <c r="X177" i="2"/>
  <c r="M177" i="2"/>
  <c r="AA177" i="2" s="1"/>
  <c r="L177" i="2"/>
  <c r="Z177" i="2" s="1"/>
  <c r="Y176" i="2"/>
  <c r="X176" i="2"/>
  <c r="M176" i="2"/>
  <c r="AA176" i="2" s="1"/>
  <c r="L176" i="2"/>
  <c r="Z176" i="2" s="1"/>
  <c r="AA175" i="2"/>
  <c r="Z175" i="2"/>
  <c r="Y175" i="2"/>
  <c r="X175" i="2"/>
  <c r="M175" i="2"/>
  <c r="L175" i="2"/>
  <c r="Y174" i="2"/>
  <c r="X174" i="2"/>
  <c r="M174" i="2"/>
  <c r="AA174" i="2" s="1"/>
  <c r="L174" i="2"/>
  <c r="Y173" i="2"/>
  <c r="X173" i="2"/>
  <c r="Z173" i="2" s="1"/>
  <c r="M173" i="2"/>
  <c r="AA173" i="2" s="1"/>
  <c r="L173" i="2"/>
  <c r="Y172" i="2"/>
  <c r="X172" i="2"/>
  <c r="Z172" i="2" s="1"/>
  <c r="M172" i="2"/>
  <c r="AA172" i="2" s="1"/>
  <c r="L172" i="2"/>
  <c r="Y171" i="2"/>
  <c r="X171" i="2"/>
  <c r="M171" i="2"/>
  <c r="AA171" i="2" s="1"/>
  <c r="L171" i="2"/>
  <c r="Z171" i="2" s="1"/>
  <c r="Y170" i="2"/>
  <c r="X170" i="2"/>
  <c r="Z170" i="2" s="1"/>
  <c r="M170" i="2"/>
  <c r="L170" i="2"/>
  <c r="Y169" i="2"/>
  <c r="X169" i="2"/>
  <c r="M169" i="2"/>
  <c r="AA169" i="2" s="1"/>
  <c r="L169" i="2"/>
  <c r="Z169" i="2" s="1"/>
  <c r="Y168" i="2"/>
  <c r="X168" i="2"/>
  <c r="M168" i="2"/>
  <c r="L168" i="2"/>
  <c r="Z167" i="2"/>
  <c r="Y167" i="2"/>
  <c r="X167" i="2"/>
  <c r="M167" i="2"/>
  <c r="AA167" i="2" s="1"/>
  <c r="L167" i="2"/>
  <c r="Y166" i="2"/>
  <c r="X166" i="2"/>
  <c r="M166" i="2"/>
  <c r="AA166" i="2" s="1"/>
  <c r="L166" i="2"/>
  <c r="Y165" i="2"/>
  <c r="X165" i="2"/>
  <c r="Z165" i="2" s="1"/>
  <c r="M165" i="2"/>
  <c r="AA165" i="2" s="1"/>
  <c r="L165" i="2"/>
  <c r="Y164" i="2"/>
  <c r="X164" i="2"/>
  <c r="Z164" i="2" s="1"/>
  <c r="M164" i="2"/>
  <c r="AA164" i="2" s="1"/>
  <c r="L164" i="2"/>
  <c r="Y163" i="2"/>
  <c r="X163" i="2"/>
  <c r="M163" i="2"/>
  <c r="AA163" i="2" s="1"/>
  <c r="L163" i="2"/>
  <c r="Z163" i="2" s="1"/>
  <c r="AA162" i="2"/>
  <c r="Z162" i="2"/>
  <c r="Y162" i="2"/>
  <c r="X162" i="2"/>
  <c r="M162" i="2"/>
  <c r="L162" i="2"/>
  <c r="Y161" i="2"/>
  <c r="X161" i="2"/>
  <c r="M161" i="2"/>
  <c r="AA161" i="2" s="1"/>
  <c r="L161" i="2"/>
  <c r="Z161" i="2" s="1"/>
  <c r="Z160" i="2"/>
  <c r="Y160" i="2"/>
  <c r="AA160" i="2" s="1"/>
  <c r="X160" i="2"/>
  <c r="M160" i="2"/>
  <c r="L160" i="2"/>
  <c r="Y159" i="2"/>
  <c r="X159" i="2"/>
  <c r="M159" i="2"/>
  <c r="AA159" i="2" s="1"/>
  <c r="L159" i="2"/>
  <c r="Z159" i="2" s="1"/>
  <c r="Y158" i="2"/>
  <c r="AA158" i="2" s="1"/>
  <c r="X158" i="2"/>
  <c r="Z158" i="2" s="1"/>
  <c r="M158" i="2"/>
  <c r="L158" i="2"/>
  <c r="Y157" i="2"/>
  <c r="X157" i="2"/>
  <c r="M157" i="2"/>
  <c r="AA157" i="2" s="1"/>
  <c r="L157" i="2"/>
  <c r="Z157" i="2" s="1"/>
  <c r="Y156" i="2"/>
  <c r="X156" i="2"/>
  <c r="Z156" i="2" s="1"/>
  <c r="M156" i="2"/>
  <c r="AA156" i="2" s="1"/>
  <c r="L156" i="2"/>
  <c r="Y155" i="2"/>
  <c r="X155" i="2"/>
  <c r="M155" i="2"/>
  <c r="AA155" i="2" s="1"/>
  <c r="L155" i="2"/>
  <c r="Z155" i="2" s="1"/>
  <c r="Y154" i="2"/>
  <c r="X154" i="2"/>
  <c r="M154" i="2"/>
  <c r="AA154" i="2" s="1"/>
  <c r="L154" i="2"/>
  <c r="Z154" i="2" s="1"/>
  <c r="Y153" i="2"/>
  <c r="X153" i="2"/>
  <c r="M153" i="2"/>
  <c r="AA153" i="2" s="1"/>
  <c r="L153" i="2"/>
  <c r="Y152" i="2"/>
  <c r="X152" i="2"/>
  <c r="M152" i="2"/>
  <c r="AA152" i="2" s="1"/>
  <c r="L152" i="2"/>
  <c r="Z152" i="2" s="1"/>
  <c r="AA151" i="2"/>
  <c r="Y151" i="2"/>
  <c r="X151" i="2"/>
  <c r="M151" i="2"/>
  <c r="L151" i="2"/>
  <c r="Z151" i="2" s="1"/>
  <c r="Y150" i="2"/>
  <c r="X150" i="2"/>
  <c r="M150" i="2"/>
  <c r="AA150" i="2" s="1"/>
  <c r="L150" i="2"/>
  <c r="Z150" i="2" s="1"/>
  <c r="Y149" i="2"/>
  <c r="X149" i="2"/>
  <c r="M149" i="2"/>
  <c r="L149" i="2"/>
  <c r="Y148" i="2"/>
  <c r="X148" i="2"/>
  <c r="M148" i="2"/>
  <c r="AA148" i="2" s="1"/>
  <c r="L148" i="2"/>
  <c r="Z148" i="2" s="1"/>
  <c r="Y147" i="2"/>
  <c r="X147" i="2"/>
  <c r="M147" i="2"/>
  <c r="AA147" i="2" s="1"/>
  <c r="L147" i="2"/>
  <c r="Z147" i="2" s="1"/>
  <c r="Y146" i="2"/>
  <c r="X146" i="2"/>
  <c r="M146" i="2"/>
  <c r="AA146" i="2" s="1"/>
  <c r="L146" i="2"/>
  <c r="Z146" i="2" s="1"/>
  <c r="Y145" i="2"/>
  <c r="X145" i="2"/>
  <c r="M145" i="2"/>
  <c r="AA145" i="2" s="1"/>
  <c r="L145" i="2"/>
  <c r="Z145" i="2" s="1"/>
  <c r="AA144" i="2"/>
  <c r="Z144" i="2"/>
  <c r="Y144" i="2"/>
  <c r="X144" i="2"/>
  <c r="M144" i="2"/>
  <c r="L144" i="2"/>
  <c r="Y143" i="2"/>
  <c r="X143" i="2"/>
  <c r="M143" i="2"/>
  <c r="AA143" i="2" s="1"/>
  <c r="L143" i="2"/>
  <c r="Z143" i="2" s="1"/>
  <c r="Y142" i="2"/>
  <c r="AA142" i="2" s="1"/>
  <c r="X142" i="2"/>
  <c r="Z142" i="2" s="1"/>
  <c r="M142" i="2"/>
  <c r="L142" i="2"/>
  <c r="Y141" i="2"/>
  <c r="X141" i="2"/>
  <c r="M141" i="2"/>
  <c r="AA141" i="2" s="1"/>
  <c r="L141" i="2"/>
  <c r="Z141" i="2" s="1"/>
  <c r="Y140" i="2"/>
  <c r="X140" i="2"/>
  <c r="M140" i="2"/>
  <c r="AA140" i="2" s="1"/>
  <c r="L140" i="2"/>
  <c r="Z140" i="2" s="1"/>
  <c r="Y139" i="2"/>
  <c r="X139" i="2"/>
  <c r="M139" i="2"/>
  <c r="AA139" i="2" s="1"/>
  <c r="L139" i="2"/>
  <c r="Z139" i="2" s="1"/>
  <c r="Y138" i="2"/>
  <c r="X138" i="2"/>
  <c r="M138" i="2"/>
  <c r="AA138" i="2" s="1"/>
  <c r="L138" i="2"/>
  <c r="Z138" i="2" s="1"/>
  <c r="Y137" i="2"/>
  <c r="X137" i="2"/>
  <c r="Z137" i="2" s="1"/>
  <c r="M137" i="2"/>
  <c r="AA137" i="2" s="1"/>
  <c r="L137" i="2"/>
  <c r="Y136" i="2"/>
  <c r="X136" i="2"/>
  <c r="M136" i="2"/>
  <c r="L136" i="2"/>
  <c r="Z136" i="2" s="1"/>
  <c r="Y135" i="2"/>
  <c r="X135" i="2"/>
  <c r="M135" i="2"/>
  <c r="L135" i="2"/>
  <c r="Z134" i="2"/>
  <c r="Y134" i="2"/>
  <c r="X134" i="2"/>
  <c r="M134" i="2"/>
  <c r="L134" i="2"/>
  <c r="Y133" i="2"/>
  <c r="X133" i="2"/>
  <c r="M133" i="2"/>
  <c r="AA133" i="2" s="1"/>
  <c r="L133" i="2"/>
  <c r="Y132" i="2"/>
  <c r="X132" i="2"/>
  <c r="M132" i="2"/>
  <c r="AA132" i="2" s="1"/>
  <c r="L132" i="2"/>
  <c r="Z132" i="2" s="1"/>
  <c r="Y131" i="2"/>
  <c r="X131" i="2"/>
  <c r="M131" i="2"/>
  <c r="L131" i="2"/>
  <c r="Y130" i="2"/>
  <c r="X130" i="2"/>
  <c r="M130" i="2"/>
  <c r="AA130" i="2" s="1"/>
  <c r="L130" i="2"/>
  <c r="Z130" i="2" s="1"/>
  <c r="Y129" i="2"/>
  <c r="X129" i="2"/>
  <c r="Z129" i="2" s="1"/>
  <c r="M129" i="2"/>
  <c r="AA129" i="2" s="1"/>
  <c r="L129" i="2"/>
  <c r="Y128" i="2"/>
  <c r="X128" i="2"/>
  <c r="M128" i="2"/>
  <c r="AA128" i="2" s="1"/>
  <c r="L128" i="2"/>
  <c r="Z128" i="2" s="1"/>
  <c r="Y127" i="2"/>
  <c r="X127" i="2"/>
  <c r="M127" i="2"/>
  <c r="L127" i="2"/>
  <c r="Y126" i="2"/>
  <c r="AA126" i="2" s="1"/>
  <c r="X126" i="2"/>
  <c r="M126" i="2"/>
  <c r="L126" i="2"/>
  <c r="Z126" i="2" s="1"/>
  <c r="Y125" i="2"/>
  <c r="X125" i="2"/>
  <c r="M125" i="2"/>
  <c r="AA125" i="2" s="1"/>
  <c r="L125" i="2"/>
  <c r="Z125" i="2" s="1"/>
  <c r="Y124" i="2"/>
  <c r="AA124" i="2" s="1"/>
  <c r="X124" i="2"/>
  <c r="M124" i="2"/>
  <c r="L124" i="2"/>
  <c r="Y123" i="2"/>
  <c r="X123" i="2"/>
  <c r="M123" i="2"/>
  <c r="AA123" i="2" s="1"/>
  <c r="L123" i="2"/>
  <c r="Z123" i="2" s="1"/>
  <c r="Y122" i="2"/>
  <c r="X122" i="2"/>
  <c r="M122" i="2"/>
  <c r="AA122" i="2" s="1"/>
  <c r="L122" i="2"/>
  <c r="AA121" i="2"/>
  <c r="Y121" i="2"/>
  <c r="X121" i="2"/>
  <c r="M121" i="2"/>
  <c r="L121" i="2"/>
  <c r="Z121" i="2" s="1"/>
  <c r="Y120" i="2"/>
  <c r="X120" i="2"/>
  <c r="M120" i="2"/>
  <c r="AA120" i="2" s="1"/>
  <c r="L120" i="2"/>
  <c r="Z120" i="2" s="1"/>
  <c r="Y119" i="2"/>
  <c r="X119" i="2"/>
  <c r="M119" i="2"/>
  <c r="AA119" i="2" s="1"/>
  <c r="L119" i="2"/>
  <c r="Z119" i="2" s="1"/>
  <c r="Y118" i="2"/>
  <c r="X118" i="2"/>
  <c r="M118" i="2"/>
  <c r="AA118" i="2" s="1"/>
  <c r="L118" i="2"/>
  <c r="Z118" i="2" s="1"/>
  <c r="AA117" i="2"/>
  <c r="Y117" i="2"/>
  <c r="X117" i="2"/>
  <c r="M117" i="2"/>
  <c r="L117" i="2"/>
  <c r="Z117" i="2" s="1"/>
  <c r="Y116" i="2"/>
  <c r="X116" i="2"/>
  <c r="M116" i="2"/>
  <c r="AA116" i="2" s="1"/>
  <c r="L116" i="2"/>
  <c r="Z116" i="2" s="1"/>
  <c r="AA115" i="2"/>
  <c r="Z115" i="2"/>
  <c r="Y115" i="2"/>
  <c r="X115" i="2"/>
  <c r="M115" i="2"/>
  <c r="L115" i="2"/>
  <c r="Y114" i="2"/>
  <c r="X114" i="2"/>
  <c r="M114" i="2"/>
  <c r="AA114" i="2" s="1"/>
  <c r="L114" i="2"/>
  <c r="Z114" i="2" s="1"/>
  <c r="Y113" i="2"/>
  <c r="AA113" i="2" s="1"/>
  <c r="X113" i="2"/>
  <c r="Z113" i="2" s="1"/>
  <c r="M113" i="2"/>
  <c r="L113" i="2"/>
  <c r="Y112" i="2"/>
  <c r="X112" i="2"/>
  <c r="M112" i="2"/>
  <c r="AA112" i="2" s="1"/>
  <c r="L112" i="2"/>
  <c r="Z112" i="2" s="1"/>
  <c r="Y111" i="2"/>
  <c r="X111" i="2"/>
  <c r="M111" i="2"/>
  <c r="AA111" i="2" s="1"/>
  <c r="L111" i="2"/>
  <c r="Z111" i="2" s="1"/>
  <c r="Y110" i="2"/>
  <c r="X110" i="2"/>
  <c r="M110" i="2"/>
  <c r="AA110" i="2" s="1"/>
  <c r="L110" i="2"/>
  <c r="Z110" i="2" s="1"/>
  <c r="Y109" i="2"/>
  <c r="X109" i="2"/>
  <c r="M109" i="2"/>
  <c r="AA109" i="2" s="1"/>
  <c r="L109" i="2"/>
  <c r="Z109" i="2" s="1"/>
  <c r="Y108" i="2"/>
  <c r="X108" i="2"/>
  <c r="M108" i="2"/>
  <c r="L108" i="2"/>
  <c r="Y107" i="2"/>
  <c r="X107" i="2"/>
  <c r="M107" i="2"/>
  <c r="AA107" i="2" s="1"/>
  <c r="L107" i="2"/>
  <c r="Z107" i="2" s="1"/>
  <c r="Y106" i="2"/>
  <c r="X106" i="2"/>
  <c r="M106" i="2"/>
  <c r="AA106" i="2" s="1"/>
  <c r="L106" i="2"/>
  <c r="Y105" i="2"/>
  <c r="X105" i="2"/>
  <c r="M105" i="2"/>
  <c r="AA105" i="2" s="1"/>
  <c r="L105" i="2"/>
  <c r="Z105" i="2" s="1"/>
  <c r="Y104" i="2"/>
  <c r="X104" i="2"/>
  <c r="M104" i="2"/>
  <c r="AA104" i="2" s="1"/>
  <c r="L104" i="2"/>
  <c r="AA103" i="2"/>
  <c r="Z103" i="2"/>
  <c r="Y103" i="2"/>
  <c r="X103" i="2"/>
  <c r="M103" i="2"/>
  <c r="L103" i="2"/>
  <c r="Y102" i="2"/>
  <c r="X102" i="2"/>
  <c r="M102" i="2"/>
  <c r="AA102" i="2" s="1"/>
  <c r="L102" i="2"/>
  <c r="Y101" i="2"/>
  <c r="X101" i="2"/>
  <c r="Z101" i="2" s="1"/>
  <c r="M101" i="2"/>
  <c r="AA101" i="2" s="1"/>
  <c r="L101" i="2"/>
  <c r="Y100" i="2"/>
  <c r="X100" i="2"/>
  <c r="M100" i="2"/>
  <c r="AA100" i="2" s="1"/>
  <c r="L100" i="2"/>
  <c r="Y99" i="2"/>
  <c r="X99" i="2"/>
  <c r="M99" i="2"/>
  <c r="AA99" i="2" s="1"/>
  <c r="L99" i="2"/>
  <c r="Z99" i="2" s="1"/>
  <c r="Y98" i="2"/>
  <c r="X98" i="2"/>
  <c r="Z98" i="2" s="1"/>
  <c r="M98" i="2"/>
  <c r="L98" i="2"/>
  <c r="Y97" i="2"/>
  <c r="X97" i="2"/>
  <c r="M97" i="2"/>
  <c r="AA97" i="2" s="1"/>
  <c r="L97" i="2"/>
  <c r="Z97" i="2" s="1"/>
  <c r="Y96" i="2"/>
  <c r="X96" i="2"/>
  <c r="M96" i="2"/>
  <c r="L96" i="2"/>
  <c r="Z96" i="2" s="1"/>
  <c r="Y95" i="2"/>
  <c r="X95" i="2"/>
  <c r="M95" i="2"/>
  <c r="AA95" i="2" s="1"/>
  <c r="L95" i="2"/>
  <c r="Z95" i="2" s="1"/>
  <c r="Y94" i="2"/>
  <c r="X94" i="2"/>
  <c r="M94" i="2"/>
  <c r="L94" i="2"/>
  <c r="Y93" i="2"/>
  <c r="X93" i="2"/>
  <c r="Z93" i="2" s="1"/>
  <c r="M93" i="2"/>
  <c r="L93" i="2"/>
  <c r="Y92" i="2"/>
  <c r="X92" i="2"/>
  <c r="M92" i="2"/>
  <c r="AA92" i="2" s="1"/>
  <c r="L92" i="2"/>
  <c r="Y91" i="2"/>
  <c r="X91" i="2"/>
  <c r="M91" i="2"/>
  <c r="AA91" i="2" s="1"/>
  <c r="L91" i="2"/>
  <c r="Z91" i="2" s="1"/>
  <c r="Z90" i="2"/>
  <c r="Y90" i="2"/>
  <c r="AA90" i="2" s="1"/>
  <c r="X90" i="2"/>
  <c r="M90" i="2"/>
  <c r="L90" i="2"/>
  <c r="Y89" i="2"/>
  <c r="X89" i="2"/>
  <c r="M89" i="2"/>
  <c r="AA89" i="2" s="1"/>
  <c r="L89" i="2"/>
  <c r="Z89" i="2" s="1"/>
  <c r="Y88" i="2"/>
  <c r="AA88" i="2" s="1"/>
  <c r="X88" i="2"/>
  <c r="Z88" i="2" s="1"/>
  <c r="M88" i="2"/>
  <c r="L88" i="2"/>
  <c r="Y87" i="2"/>
  <c r="X87" i="2"/>
  <c r="M87" i="2"/>
  <c r="AA87" i="2" s="1"/>
  <c r="L87" i="2"/>
  <c r="Z87" i="2" s="1"/>
  <c r="Y86" i="2"/>
  <c r="X86" i="2"/>
  <c r="M86" i="2"/>
  <c r="L86" i="2"/>
  <c r="Z86" i="2" s="1"/>
  <c r="Y85" i="2"/>
  <c r="X85" i="2"/>
  <c r="M85" i="2"/>
  <c r="AA85" i="2" s="1"/>
  <c r="L85" i="2"/>
  <c r="Z85" i="2" s="1"/>
  <c r="Y84" i="2"/>
  <c r="X84" i="2"/>
  <c r="M84" i="2"/>
  <c r="L84" i="2"/>
  <c r="Z84" i="2" s="1"/>
  <c r="Y83" i="2"/>
  <c r="AA83" i="2" s="1"/>
  <c r="X83" i="2"/>
  <c r="M83" i="2"/>
  <c r="L83" i="2"/>
  <c r="Z83" i="2" s="1"/>
  <c r="Y82" i="2"/>
  <c r="X82" i="2"/>
  <c r="M82" i="2"/>
  <c r="L82" i="2"/>
  <c r="Z82" i="2" s="1"/>
  <c r="Y81" i="2"/>
  <c r="X81" i="2"/>
  <c r="M81" i="2"/>
  <c r="AA81" i="2" s="1"/>
  <c r="L81" i="2"/>
  <c r="Y80" i="2"/>
  <c r="AA80" i="2" s="1"/>
  <c r="X80" i="2"/>
  <c r="M80" i="2"/>
  <c r="L80" i="2"/>
  <c r="Z80" i="2" s="1"/>
  <c r="Y79" i="2"/>
  <c r="X79" i="2"/>
  <c r="M79" i="2"/>
  <c r="AA79" i="2" s="1"/>
  <c r="L79" i="2"/>
  <c r="Z79" i="2" s="1"/>
  <c r="AA78" i="2"/>
  <c r="Y78" i="2"/>
  <c r="X78" i="2"/>
  <c r="M78" i="2"/>
  <c r="L78" i="2"/>
  <c r="Z78" i="2" s="1"/>
  <c r="Y77" i="2"/>
  <c r="X77" i="2"/>
  <c r="M77" i="2"/>
  <c r="AA77" i="2" s="1"/>
  <c r="L77" i="2"/>
  <c r="Z77" i="2" s="1"/>
  <c r="Z76" i="2"/>
  <c r="Y76" i="2"/>
  <c r="AA76" i="2" s="1"/>
  <c r="X76" i="2"/>
  <c r="M76" i="2"/>
  <c r="L76" i="2"/>
  <c r="Y75" i="2"/>
  <c r="X75" i="2"/>
  <c r="M75" i="2"/>
  <c r="AA75" i="2" s="1"/>
  <c r="L75" i="2"/>
  <c r="Z75" i="2" s="1"/>
  <c r="Y74" i="2"/>
  <c r="X74" i="2"/>
  <c r="Z74" i="2" s="1"/>
  <c r="M74" i="2"/>
  <c r="AA74" i="2" s="1"/>
  <c r="L74" i="2"/>
  <c r="Y73" i="2"/>
  <c r="X73" i="2"/>
  <c r="M73" i="2"/>
  <c r="AA73" i="2" s="1"/>
  <c r="L73" i="2"/>
  <c r="Z73" i="2" s="1"/>
  <c r="Y72" i="2"/>
  <c r="X72" i="2"/>
  <c r="M72" i="2"/>
  <c r="AA72" i="2" s="1"/>
  <c r="L72" i="2"/>
  <c r="Z72" i="2" s="1"/>
  <c r="Y71" i="2"/>
  <c r="X71" i="2"/>
  <c r="M71" i="2"/>
  <c r="L71" i="2"/>
  <c r="Z71" i="2" s="1"/>
  <c r="Y70" i="2"/>
  <c r="X70" i="2"/>
  <c r="M70" i="2"/>
  <c r="AA70" i="2" s="1"/>
  <c r="L70" i="2"/>
  <c r="Z70" i="2" s="1"/>
  <c r="Y69" i="2"/>
  <c r="X69" i="2"/>
  <c r="M69" i="2"/>
  <c r="AA69" i="2" s="1"/>
  <c r="L69" i="2"/>
  <c r="Y68" i="2"/>
  <c r="X68" i="2"/>
  <c r="M68" i="2"/>
  <c r="AA68" i="2" s="1"/>
  <c r="L68" i="2"/>
  <c r="Z68" i="2" s="1"/>
  <c r="Y67" i="2"/>
  <c r="X67" i="2"/>
  <c r="M67" i="2"/>
  <c r="AA67" i="2" s="1"/>
  <c r="L67" i="2"/>
  <c r="Z67" i="2" s="1"/>
  <c r="Y66" i="2"/>
  <c r="AA66" i="2" s="1"/>
  <c r="X66" i="2"/>
  <c r="M66" i="2"/>
  <c r="L66" i="2"/>
  <c r="Z66" i="2" s="1"/>
  <c r="Y65" i="2"/>
  <c r="X65" i="2"/>
  <c r="M65" i="2"/>
  <c r="AA65" i="2" s="1"/>
  <c r="L65" i="2"/>
  <c r="Y64" i="2"/>
  <c r="X64" i="2"/>
  <c r="M64" i="2"/>
  <c r="AA64" i="2" s="1"/>
  <c r="L64" i="2"/>
  <c r="Z64" i="2" s="1"/>
  <c r="Z63" i="2"/>
  <c r="Y63" i="2"/>
  <c r="X63" i="2"/>
  <c r="M63" i="2"/>
  <c r="L63" i="2"/>
  <c r="Y62" i="2"/>
  <c r="X62" i="2"/>
  <c r="M62" i="2"/>
  <c r="AA62" i="2" s="1"/>
  <c r="L62" i="2"/>
  <c r="Z62" i="2" s="1"/>
  <c r="Y61" i="2"/>
  <c r="X61" i="2"/>
  <c r="M61" i="2"/>
  <c r="AA61" i="2" s="1"/>
  <c r="L61" i="2"/>
  <c r="Y60" i="2"/>
  <c r="X60" i="2"/>
  <c r="M60" i="2"/>
  <c r="AA60" i="2" s="1"/>
  <c r="L60" i="2"/>
  <c r="Z60" i="2" s="1"/>
  <c r="Y59" i="2"/>
  <c r="X59" i="2"/>
  <c r="M59" i="2"/>
  <c r="AA59" i="2" s="1"/>
  <c r="L59" i="2"/>
  <c r="Y58" i="2"/>
  <c r="X58" i="2"/>
  <c r="M58" i="2"/>
  <c r="AA58" i="2" s="1"/>
  <c r="L58" i="2"/>
  <c r="Z58" i="2" s="1"/>
  <c r="Y57" i="2"/>
  <c r="X57" i="2"/>
  <c r="Z57" i="2" s="1"/>
  <c r="M57" i="2"/>
  <c r="AA57" i="2" s="1"/>
  <c r="L57" i="2"/>
  <c r="Y56" i="2"/>
  <c r="X56" i="2"/>
  <c r="M56" i="2"/>
  <c r="AA56" i="2" s="1"/>
  <c r="L56" i="2"/>
  <c r="Z56" i="2" s="1"/>
  <c r="Y55" i="2"/>
  <c r="X55" i="2"/>
  <c r="Z55" i="2" s="1"/>
  <c r="M55" i="2"/>
  <c r="L55" i="2"/>
  <c r="Y54" i="2"/>
  <c r="X54" i="2"/>
  <c r="M54" i="2"/>
  <c r="AA54" i="2" s="1"/>
  <c r="L54" i="2"/>
  <c r="Z54" i="2" s="1"/>
  <c r="Y53" i="2"/>
  <c r="X53" i="2"/>
  <c r="M53" i="2"/>
  <c r="L53" i="2"/>
  <c r="Z53" i="2" s="1"/>
  <c r="AA52" i="2"/>
  <c r="Y52" i="2"/>
  <c r="X52" i="2"/>
  <c r="M52" i="2"/>
  <c r="L52" i="2"/>
  <c r="Y51" i="2"/>
  <c r="X51" i="2"/>
  <c r="M51" i="2"/>
  <c r="L51" i="2"/>
  <c r="Z51" i="2" s="1"/>
  <c r="Y50" i="2"/>
  <c r="AA50" i="2" s="1"/>
  <c r="X50" i="2"/>
  <c r="M50" i="2"/>
  <c r="L50" i="2"/>
  <c r="Y49" i="2"/>
  <c r="X49" i="2"/>
  <c r="M49" i="2"/>
  <c r="L49" i="2"/>
  <c r="Z49" i="2" s="1"/>
  <c r="Y48" i="2"/>
  <c r="X48" i="2"/>
  <c r="M48" i="2"/>
  <c r="AA48" i="2" s="1"/>
  <c r="L48" i="2"/>
  <c r="Z48" i="2" s="1"/>
  <c r="Y47" i="2"/>
  <c r="AA47" i="2" s="1"/>
  <c r="X47" i="2"/>
  <c r="M47" i="2"/>
  <c r="L47" i="2"/>
  <c r="Z47" i="2" s="1"/>
  <c r="Y46" i="2"/>
  <c r="X46" i="2"/>
  <c r="M46" i="2"/>
  <c r="AA46" i="2" s="1"/>
  <c r="L46" i="2"/>
  <c r="Z46" i="2" s="1"/>
  <c r="AA45" i="2"/>
  <c r="Z45" i="2"/>
  <c r="Y45" i="2"/>
  <c r="X45" i="2"/>
  <c r="M45" i="2"/>
  <c r="L45" i="2"/>
  <c r="Y44" i="2"/>
  <c r="X44" i="2"/>
  <c r="M44" i="2"/>
  <c r="AA44" i="2" s="1"/>
  <c r="L44" i="2"/>
  <c r="Z44" i="2" s="1"/>
  <c r="Z43" i="2"/>
  <c r="Y43" i="2"/>
  <c r="AA43" i="2" s="1"/>
  <c r="X43" i="2"/>
  <c r="M43" i="2"/>
  <c r="L43" i="2"/>
  <c r="Y42" i="2"/>
  <c r="X42" i="2"/>
  <c r="M42" i="2"/>
  <c r="AA42" i="2" s="1"/>
  <c r="L42" i="2"/>
  <c r="Z42" i="2" s="1"/>
  <c r="Y41" i="2"/>
  <c r="X41" i="2"/>
  <c r="Z41" i="2" s="1"/>
  <c r="M41" i="2"/>
  <c r="AA41" i="2" s="1"/>
  <c r="L41" i="2"/>
  <c r="Y40" i="2"/>
  <c r="X40" i="2"/>
  <c r="M40" i="2"/>
  <c r="AA40" i="2" s="1"/>
  <c r="L40" i="2"/>
  <c r="Y39" i="2"/>
  <c r="X39" i="2"/>
  <c r="M39" i="2"/>
  <c r="AA39" i="2" s="1"/>
  <c r="L39" i="2"/>
  <c r="Z39" i="2" s="1"/>
  <c r="Y38" i="2"/>
  <c r="X38" i="2"/>
  <c r="M38" i="2"/>
  <c r="L38" i="2"/>
  <c r="Y37" i="2"/>
  <c r="X37" i="2"/>
  <c r="M37" i="2"/>
  <c r="AA37" i="2" s="1"/>
  <c r="L37" i="2"/>
  <c r="Z37" i="2" s="1"/>
  <c r="Y36" i="2"/>
  <c r="X36" i="2"/>
  <c r="M36" i="2"/>
  <c r="AA36" i="2" s="1"/>
  <c r="L36" i="2"/>
  <c r="Y35" i="2"/>
  <c r="X35" i="2"/>
  <c r="M35" i="2"/>
  <c r="AA35" i="2" s="1"/>
  <c r="L35" i="2"/>
  <c r="Z35" i="2" s="1"/>
  <c r="Y34" i="2"/>
  <c r="X34" i="2"/>
  <c r="M34" i="2"/>
  <c r="AA34" i="2" s="1"/>
  <c r="L34" i="2"/>
  <c r="Z34" i="2" s="1"/>
  <c r="AA33" i="2"/>
  <c r="Y33" i="2"/>
  <c r="X33" i="2"/>
  <c r="M33" i="2"/>
  <c r="L33" i="2"/>
  <c r="Z33" i="2" s="1"/>
  <c r="Y32" i="2"/>
  <c r="X32" i="2"/>
  <c r="M32" i="2"/>
  <c r="AA32" i="2" s="1"/>
  <c r="L32" i="2"/>
  <c r="Z32" i="2" s="1"/>
  <c r="Z31" i="2"/>
  <c r="Y31" i="2"/>
  <c r="AA31" i="2" s="1"/>
  <c r="X31" i="2"/>
  <c r="M31" i="2"/>
  <c r="L31" i="2"/>
  <c r="Y30" i="2"/>
  <c r="X30" i="2"/>
  <c r="M30" i="2"/>
  <c r="L30" i="2"/>
  <c r="Z30" i="2" s="1"/>
  <c r="Y29" i="2"/>
  <c r="X29" i="2"/>
  <c r="M29" i="2"/>
  <c r="AA29" i="2" s="1"/>
  <c r="L29" i="2"/>
  <c r="Z29" i="2" s="1"/>
  <c r="Y28" i="2"/>
  <c r="X28" i="2"/>
  <c r="Z28" i="2" s="1"/>
  <c r="M28" i="2"/>
  <c r="AA28" i="2" s="1"/>
  <c r="L28" i="2"/>
  <c r="Y27" i="2"/>
  <c r="X27" i="2"/>
  <c r="M27" i="2"/>
  <c r="AA27" i="2" s="1"/>
  <c r="L27" i="2"/>
  <c r="Z27" i="2" s="1"/>
  <c r="Y26" i="2"/>
  <c r="X26" i="2"/>
  <c r="M26" i="2"/>
  <c r="AA26" i="2" s="1"/>
  <c r="L26" i="2"/>
  <c r="Y25" i="2"/>
  <c r="X25" i="2"/>
  <c r="M25" i="2"/>
  <c r="AA25" i="2" s="1"/>
  <c r="L25" i="2"/>
  <c r="Z25" i="2" s="1"/>
  <c r="Y24" i="2"/>
  <c r="X24" i="2"/>
  <c r="M24" i="2"/>
  <c r="AA24" i="2" s="1"/>
  <c r="L24" i="2"/>
  <c r="Y23" i="2"/>
  <c r="X23" i="2"/>
  <c r="M23" i="2"/>
  <c r="AA23" i="2" s="1"/>
  <c r="L23" i="2"/>
  <c r="Z23" i="2" s="1"/>
  <c r="Y22" i="2"/>
  <c r="X22" i="2"/>
  <c r="M22" i="2"/>
  <c r="L22" i="2"/>
  <c r="Z22" i="2" s="1"/>
  <c r="Y21" i="2"/>
  <c r="X21" i="2"/>
  <c r="M21" i="2"/>
  <c r="AA21" i="2" s="1"/>
  <c r="L21" i="2"/>
  <c r="Z21" i="2" s="1"/>
  <c r="Y20" i="2"/>
  <c r="X20" i="2"/>
  <c r="Z20" i="2" s="1"/>
  <c r="M20" i="2"/>
  <c r="AA20" i="2" s="1"/>
  <c r="L20" i="2"/>
  <c r="Y19" i="2"/>
  <c r="X19" i="2"/>
  <c r="M19" i="2"/>
  <c r="AA19" i="2" s="1"/>
  <c r="L19" i="2"/>
  <c r="Z19" i="2" s="1"/>
  <c r="Y18" i="2"/>
  <c r="X18" i="2"/>
  <c r="M18" i="2"/>
  <c r="L18" i="2"/>
  <c r="Z18" i="2" s="1"/>
  <c r="Y17" i="2"/>
  <c r="AA17" i="2" s="1"/>
  <c r="X17" i="2"/>
  <c r="M17" i="2"/>
  <c r="L17" i="2"/>
  <c r="Z17" i="2" s="1"/>
  <c r="Y16" i="2"/>
  <c r="X16" i="2"/>
  <c r="M16" i="2"/>
  <c r="L16" i="2"/>
  <c r="Z16" i="2" s="1"/>
  <c r="Y15" i="2"/>
  <c r="X15" i="2"/>
  <c r="M15" i="2"/>
  <c r="AA15" i="2" s="1"/>
  <c r="L15" i="2"/>
  <c r="Y14" i="2"/>
  <c r="X14" i="2"/>
  <c r="M14" i="2"/>
  <c r="L14" i="2"/>
  <c r="Z14" i="2" s="1"/>
  <c r="Y13" i="2"/>
  <c r="X13" i="2"/>
  <c r="M13" i="2"/>
  <c r="AA13" i="2" s="1"/>
  <c r="L13" i="2"/>
  <c r="Z13" i="2" s="1"/>
  <c r="Z12" i="2"/>
  <c r="Y12" i="2"/>
  <c r="X12" i="2"/>
  <c r="M12" i="2"/>
  <c r="L12" i="2"/>
  <c r="Y11" i="2"/>
  <c r="X11" i="2"/>
  <c r="M11" i="2"/>
  <c r="AA11" i="2" s="1"/>
  <c r="L11" i="2"/>
  <c r="Z11" i="2" s="1"/>
  <c r="Y10" i="2"/>
  <c r="AA10" i="2" s="1"/>
  <c r="X10" i="2"/>
  <c r="Z10" i="2" s="1"/>
  <c r="L10" i="2"/>
  <c r="Y9" i="2"/>
  <c r="X9" i="2"/>
  <c r="M9" i="2"/>
  <c r="AA9" i="2" s="1"/>
  <c r="L9" i="2"/>
  <c r="Z9" i="2" s="1"/>
  <c r="Y8" i="2"/>
  <c r="X8" i="2"/>
  <c r="M8" i="2"/>
  <c r="L8" i="2"/>
  <c r="Z8" i="2" s="1"/>
  <c r="AA7" i="2"/>
  <c r="Y7" i="2"/>
  <c r="X7" i="2"/>
  <c r="M7" i="2"/>
  <c r="L7" i="2"/>
  <c r="Z7" i="2" s="1"/>
  <c r="Y6" i="2"/>
  <c r="X6" i="2"/>
  <c r="M6" i="2"/>
  <c r="AA6" i="2" s="1"/>
  <c r="L6" i="2"/>
  <c r="Z6" i="2" s="1"/>
  <c r="Y5" i="2"/>
  <c r="X5" i="2"/>
  <c r="M5" i="2"/>
  <c r="L5" i="2"/>
  <c r="Y4" i="2"/>
  <c r="X4" i="2"/>
  <c r="M4" i="2"/>
  <c r="AA4" i="2" s="1"/>
  <c r="L4" i="2"/>
  <c r="Z4" i="2" s="1"/>
  <c r="Y3" i="2"/>
  <c r="X3" i="2"/>
  <c r="M3" i="2"/>
  <c r="AA3" i="2" s="1"/>
  <c r="L3" i="2"/>
  <c r="Z3" i="2" s="1"/>
  <c r="Y2" i="2"/>
  <c r="X2" i="2"/>
  <c r="M2" i="2"/>
  <c r="AA2" i="2" s="1"/>
  <c r="L2" i="2"/>
  <c r="Z2" i="2" s="1"/>
  <c r="Y1" i="2"/>
  <c r="X1" i="2"/>
  <c r="M1" i="2"/>
  <c r="AA1" i="2" s="1"/>
  <c r="L1" i="2"/>
  <c r="Z1" i="2" s="1"/>
  <c r="L188" i="1"/>
  <c r="M158" i="1"/>
  <c r="M151" i="1"/>
  <c r="M149" i="1"/>
  <c r="M148" i="1"/>
  <c r="M147" i="1"/>
  <c r="M146" i="1"/>
  <c r="M143" i="1"/>
  <c r="M142" i="1"/>
  <c r="N28" i="9" l="1"/>
  <c r="P27" i="9"/>
  <c r="AA348" i="7"/>
  <c r="AA341" i="7"/>
  <c r="Z322" i="7"/>
  <c r="Z314" i="7"/>
  <c r="AA304" i="7"/>
  <c r="AA299" i="7"/>
  <c r="AA296" i="7"/>
  <c r="AA293" i="7"/>
  <c r="AA290" i="7"/>
  <c r="AA287" i="7"/>
  <c r="AA281" i="7"/>
  <c r="AA275" i="7"/>
  <c r="AA263" i="7"/>
  <c r="AA260" i="7"/>
  <c r="AA257" i="7"/>
  <c r="AA254" i="7"/>
  <c r="AA248" i="7"/>
  <c r="AA242" i="7"/>
  <c r="AA232" i="7"/>
  <c r="AA227" i="7"/>
  <c r="AA224" i="7"/>
  <c r="AA221" i="7"/>
  <c r="AA218" i="7"/>
  <c r="AA215" i="7"/>
  <c r="AA209" i="7"/>
  <c r="AA191" i="7"/>
  <c r="AA185" i="7"/>
  <c r="AA170" i="7"/>
  <c r="AA152" i="7"/>
  <c r="AA146" i="7"/>
  <c r="AA141" i="7"/>
  <c r="AA119" i="7"/>
  <c r="AA113" i="7"/>
  <c r="AA98" i="7"/>
  <c r="AA80" i="7"/>
  <c r="AA74" i="7"/>
  <c r="AA69" i="7"/>
  <c r="AA47" i="7"/>
  <c r="AA41" i="7"/>
  <c r="AA26" i="7"/>
  <c r="Z341" i="7"/>
  <c r="Z304" i="7"/>
  <c r="Z299" i="7"/>
  <c r="Z296" i="7"/>
  <c r="Z293" i="7"/>
  <c r="Z290" i="7"/>
  <c r="Z287" i="7"/>
  <c r="Z281" i="7"/>
  <c r="Z275" i="7"/>
  <c r="Z263" i="7"/>
  <c r="Z260" i="7"/>
  <c r="Z257" i="7"/>
  <c r="Z254" i="7"/>
  <c r="Z248" i="7"/>
  <c r="Z242" i="7"/>
  <c r="Z232" i="7"/>
  <c r="Z227" i="7"/>
  <c r="Z224" i="7"/>
  <c r="Z221" i="7"/>
  <c r="Z218" i="7"/>
  <c r="Z215" i="7"/>
  <c r="Z209" i="7"/>
  <c r="Z170" i="7"/>
  <c r="Z141" i="7"/>
  <c r="Z98" i="7"/>
  <c r="Z69" i="7"/>
  <c r="Z26" i="7"/>
  <c r="AA11" i="7"/>
  <c r="AA350" i="7"/>
  <c r="Z343" i="7"/>
  <c r="Z333" i="7"/>
  <c r="Z330" i="7"/>
  <c r="Z327" i="7"/>
  <c r="Z324" i="7"/>
  <c r="Z316" i="7"/>
  <c r="Z306" i="7"/>
  <c r="Z280" i="7"/>
  <c r="Z265" i="7"/>
  <c r="Z247" i="7"/>
  <c r="Z241" i="7"/>
  <c r="Z234" i="7"/>
  <c r="Z214" i="7"/>
  <c r="Z208" i="7"/>
  <c r="Z203" i="7"/>
  <c r="Z200" i="7"/>
  <c r="Z197" i="7"/>
  <c r="Z194" i="7"/>
  <c r="Z188" i="7"/>
  <c r="Z182" i="7"/>
  <c r="Z172" i="7"/>
  <c r="Z167" i="7"/>
  <c r="Z164" i="7"/>
  <c r="Z161" i="7"/>
  <c r="Z158" i="7"/>
  <c r="Z155" i="7"/>
  <c r="Z149" i="7"/>
  <c r="Z143" i="7"/>
  <c r="Z131" i="7"/>
  <c r="Z128" i="7"/>
  <c r="Z125" i="7"/>
  <c r="Z122" i="7"/>
  <c r="Z116" i="7"/>
  <c r="Z110" i="7"/>
  <c r="Z100" i="7"/>
  <c r="Z95" i="7"/>
  <c r="Z92" i="7"/>
  <c r="Z89" i="7"/>
  <c r="Z86" i="7"/>
  <c r="Z83" i="7"/>
  <c r="Z77" i="7"/>
  <c r="Z71" i="7"/>
  <c r="Z59" i="7"/>
  <c r="Z56" i="7"/>
  <c r="Z53" i="7"/>
  <c r="Z50" i="7"/>
  <c r="Z44" i="7"/>
  <c r="Z38" i="7"/>
  <c r="Z28" i="7"/>
  <c r="Z11" i="7"/>
  <c r="M351" i="7"/>
  <c r="AA351" i="7" s="1"/>
  <c r="AA345" i="7"/>
  <c r="AA308" i="7"/>
  <c r="AA298" i="7"/>
  <c r="AA295" i="7"/>
  <c r="AA292" i="7"/>
  <c r="AA289" i="7"/>
  <c r="AA283" i="7"/>
  <c r="AA277" i="7"/>
  <c r="AA267" i="7"/>
  <c r="AA262" i="7"/>
  <c r="AA259" i="7"/>
  <c r="AA256" i="7"/>
  <c r="AA253" i="7"/>
  <c r="AA250" i="7"/>
  <c r="AA244" i="7"/>
  <c r="AA236" i="7"/>
  <c r="AA226" i="7"/>
  <c r="AA223" i="7"/>
  <c r="AA220" i="7"/>
  <c r="AA217" i="7"/>
  <c r="AA211" i="7"/>
  <c r="AA205" i="7"/>
  <c r="AA187" i="7"/>
  <c r="AA181" i="7"/>
  <c r="AA174" i="7"/>
  <c r="AA154" i="7"/>
  <c r="AA148" i="7"/>
  <c r="AA133" i="7"/>
  <c r="AA115" i="7"/>
  <c r="AA109" i="7"/>
  <c r="AA102" i="7"/>
  <c r="AA82" i="7"/>
  <c r="AA76" i="7"/>
  <c r="AA61" i="7"/>
  <c r="AA43" i="7"/>
  <c r="AA37" i="7"/>
  <c r="AA30" i="7"/>
  <c r="AA10" i="7"/>
  <c r="Y351" i="7"/>
  <c r="AA323" i="7"/>
  <c r="AA315" i="7"/>
  <c r="Z187" i="7"/>
  <c r="Z181" i="7"/>
  <c r="Z154" i="7"/>
  <c r="Z148" i="7"/>
  <c r="Z115" i="7"/>
  <c r="Z109" i="7"/>
  <c r="Z82" i="7"/>
  <c r="Z76" i="7"/>
  <c r="Z10" i="7"/>
  <c r="AA204" i="7"/>
  <c r="Z204" i="7"/>
  <c r="Z46" i="7"/>
  <c r="Z40" i="7"/>
  <c r="Z32" i="7"/>
  <c r="Z22" i="7"/>
  <c r="Z19" i="7"/>
  <c r="Z16" i="7"/>
  <c r="Z13" i="7"/>
  <c r="Z7" i="7"/>
  <c r="AA337" i="7"/>
  <c r="AA320" i="7"/>
  <c r="AA317" i="7"/>
  <c r="AA312" i="7"/>
  <c r="AA300" i="7"/>
  <c r="AA297" i="7"/>
  <c r="AA294" i="7"/>
  <c r="AA291" i="7"/>
  <c r="AA286" i="7"/>
  <c r="AA285" i="7"/>
  <c r="AA279" i="7"/>
  <c r="AA271" i="7"/>
  <c r="AA261" i="7"/>
  <c r="AA258" i="7"/>
  <c r="AA255" i="7"/>
  <c r="AA252" i="7"/>
  <c r="AA246" i="7"/>
  <c r="AA240" i="7"/>
  <c r="AA228" i="7"/>
  <c r="AA225" i="7"/>
  <c r="AA222" i="7"/>
  <c r="AA219" i="7"/>
  <c r="AA216" i="7"/>
  <c r="AA213" i="7"/>
  <c r="AA207" i="7"/>
  <c r="AA189" i="7"/>
  <c r="AA183" i="7"/>
  <c r="AA178" i="7"/>
  <c r="AA150" i="7"/>
  <c r="AA144" i="7"/>
  <c r="AA137" i="7"/>
  <c r="AA117" i="7"/>
  <c r="AA111" i="7"/>
  <c r="AA106" i="7"/>
  <c r="AA78" i="7"/>
  <c r="AA72" i="7"/>
  <c r="AA65" i="7"/>
  <c r="AA45" i="7"/>
  <c r="AA39" i="7"/>
  <c r="AA34" i="7"/>
  <c r="AA349" i="7"/>
  <c r="Z337" i="7"/>
  <c r="Z320" i="7"/>
  <c r="Z312" i="7"/>
  <c r="Z300" i="7"/>
  <c r="Z297" i="7"/>
  <c r="Z294" i="7"/>
  <c r="Z291" i="7"/>
  <c r="Z286" i="7"/>
  <c r="Z285" i="7"/>
  <c r="Z279" i="7"/>
  <c r="Z271" i="7"/>
  <c r="Z261" i="7"/>
  <c r="Z258" i="7"/>
  <c r="Z255" i="7"/>
  <c r="Z252" i="7"/>
  <c r="Z246" i="7"/>
  <c r="Z240" i="7"/>
  <c r="Z228" i="7"/>
  <c r="Z225" i="7"/>
  <c r="Z222" i="7"/>
  <c r="Z219" i="7"/>
  <c r="Z216" i="7"/>
  <c r="Z213" i="7"/>
  <c r="Z207" i="7"/>
  <c r="Z189" i="7"/>
  <c r="Z183" i="7"/>
  <c r="Z178" i="7"/>
  <c r="Z150" i="7"/>
  <c r="Z144" i="7"/>
  <c r="Z137" i="7"/>
  <c r="Z117" i="7"/>
  <c r="Z111" i="7"/>
  <c r="Z106" i="7"/>
  <c r="Z78" i="7"/>
  <c r="Z72" i="7"/>
  <c r="Z65" i="7"/>
  <c r="Z45" i="7"/>
  <c r="Z39" i="7"/>
  <c r="Z34" i="7"/>
  <c r="AA9" i="7"/>
  <c r="Z9" i="7"/>
  <c r="AA288" i="7"/>
  <c r="Z288" i="7"/>
  <c r="AU96" i="1"/>
  <c r="AU99" i="1"/>
  <c r="AU105" i="1"/>
  <c r="AU111" i="1"/>
  <c r="AU117" i="1"/>
  <c r="AU123" i="1"/>
  <c r="AU129" i="1"/>
  <c r="AU135" i="1"/>
  <c r="AU141" i="1"/>
  <c r="AU147" i="1"/>
  <c r="AU153" i="1"/>
  <c r="AU159" i="1"/>
  <c r="AU165" i="1"/>
  <c r="AU171" i="1"/>
  <c r="AU177" i="1"/>
  <c r="AU183" i="1"/>
  <c r="AU189" i="1"/>
  <c r="AU195" i="1"/>
  <c r="AU201" i="1"/>
  <c r="AU207" i="1"/>
  <c r="AU213" i="1"/>
  <c r="AU219" i="1"/>
  <c r="AU225" i="1"/>
  <c r="AU231" i="1"/>
  <c r="AU237" i="1"/>
  <c r="AU243" i="1"/>
  <c r="AU249" i="1"/>
  <c r="AU255" i="1"/>
  <c r="AU97" i="1"/>
  <c r="AU103" i="1"/>
  <c r="AU109" i="1"/>
  <c r="AU115" i="1"/>
  <c r="AU121" i="1"/>
  <c r="AU127" i="1"/>
  <c r="AU133" i="1"/>
  <c r="AU139" i="1"/>
  <c r="AU145" i="1"/>
  <c r="AU151" i="1"/>
  <c r="AU157" i="1"/>
  <c r="AU163" i="1"/>
  <c r="AU169" i="1"/>
  <c r="AU175" i="1"/>
  <c r="AU181" i="1"/>
  <c r="AU187" i="1"/>
  <c r="AU193" i="1"/>
  <c r="AU199" i="1"/>
  <c r="AU205" i="1"/>
  <c r="AU211" i="1"/>
  <c r="AU217" i="1"/>
  <c r="AU223" i="1"/>
  <c r="AU229" i="1"/>
  <c r="AU235" i="1"/>
  <c r="AU241" i="1"/>
  <c r="AU247" i="1"/>
  <c r="AU253" i="1"/>
  <c r="AU98" i="1"/>
  <c r="AU101" i="1"/>
  <c r="AU107" i="1"/>
  <c r="AU113" i="1"/>
  <c r="AU119" i="1"/>
  <c r="AU125" i="1"/>
  <c r="AU131" i="1"/>
  <c r="AU137" i="1"/>
  <c r="AU143" i="1"/>
  <c r="AU149" i="1"/>
  <c r="AU155" i="1"/>
  <c r="AU161" i="1"/>
  <c r="AU167" i="1"/>
  <c r="AU173" i="1"/>
  <c r="AU179" i="1"/>
  <c r="AU185" i="1"/>
  <c r="AU191" i="1"/>
  <c r="AU197" i="1"/>
  <c r="AU203" i="1"/>
  <c r="AU209" i="1"/>
  <c r="AU215" i="1"/>
  <c r="AU221" i="1"/>
  <c r="AU227" i="1"/>
  <c r="AU233" i="1"/>
  <c r="AU239" i="1"/>
  <c r="AU245" i="1"/>
  <c r="AU251" i="1"/>
  <c r="AU348" i="1"/>
  <c r="AV348" i="1"/>
  <c r="Z24" i="2"/>
  <c r="AA51" i="2"/>
  <c r="Z59" i="2"/>
  <c r="Z102" i="2"/>
  <c r="Z166" i="2"/>
  <c r="Z174" i="2"/>
  <c r="Z61" i="2"/>
  <c r="Z335" i="2"/>
  <c r="AA8" i="2"/>
  <c r="AA53" i="2"/>
  <c r="Z296" i="2"/>
  <c r="Z265" i="2"/>
  <c r="AA16" i="2"/>
  <c r="Z65" i="2"/>
  <c r="AA82" i="2"/>
  <c r="Z133" i="2"/>
  <c r="AA136" i="2"/>
  <c r="Z153" i="2"/>
  <c r="Z228" i="2"/>
  <c r="Z234" i="2"/>
  <c r="Z279" i="2"/>
  <c r="AA297" i="2"/>
  <c r="Z302" i="2"/>
  <c r="Z324" i="2"/>
  <c r="Z333" i="2"/>
  <c r="Z339" i="2"/>
  <c r="Z168" i="2"/>
  <c r="Z230" i="2"/>
  <c r="AA18" i="2"/>
  <c r="AA84" i="2"/>
  <c r="AA49" i="2"/>
  <c r="Z52" i="2"/>
  <c r="Z92" i="2"/>
  <c r="Z182" i="2"/>
  <c r="AA207" i="2"/>
  <c r="AA283" i="2"/>
  <c r="Z259" i="2"/>
  <c r="AA14" i="2"/>
  <c r="Z100" i="2"/>
  <c r="Z205" i="2"/>
  <c r="Z334" i="2"/>
  <c r="AA86" i="2"/>
  <c r="Z224" i="2"/>
  <c r="Z341" i="2"/>
  <c r="Z5" i="2"/>
  <c r="AA38" i="2"/>
  <c r="Z50" i="2"/>
  <c r="AA71" i="2"/>
  <c r="Z108" i="2"/>
  <c r="Z124" i="2"/>
  <c r="Z131" i="2"/>
  <c r="AA134" i="2"/>
  <c r="Z149" i="2"/>
  <c r="Z180" i="2"/>
  <c r="Z196" i="2"/>
  <c r="AA205" i="2"/>
  <c r="Z221" i="2"/>
  <c r="AA223" i="2"/>
  <c r="AA226" i="2"/>
  <c r="AA229" i="2"/>
  <c r="AA232" i="2"/>
  <c r="AA242" i="2"/>
  <c r="Z258" i="2"/>
  <c r="AA277" i="2"/>
  <c r="Z295" i="2"/>
  <c r="AA303" i="2"/>
  <c r="AA308" i="2"/>
  <c r="AA331" i="2"/>
  <c r="AA334" i="2"/>
  <c r="AA337" i="2"/>
  <c r="AA340" i="2"/>
  <c r="AA343" i="2"/>
  <c r="Z26" i="2"/>
  <c r="Z127" i="2"/>
  <c r="Z135" i="2"/>
  <c r="Z304" i="2"/>
  <c r="Z94" i="2"/>
  <c r="AA5" i="2"/>
  <c r="AA12" i="2"/>
  <c r="Z15" i="2"/>
  <c r="Z36" i="2"/>
  <c r="Z81" i="2"/>
  <c r="AA93" i="2"/>
  <c r="AA98" i="2"/>
  <c r="AA108" i="2"/>
  <c r="Z122" i="2"/>
  <c r="AA149" i="2"/>
  <c r="AA170" i="2"/>
  <c r="AA180" i="2"/>
  <c r="Z194" i="2"/>
  <c r="Z203" i="2"/>
  <c r="Z219" i="2"/>
  <c r="Z226" i="2"/>
  <c r="Z240" i="2"/>
  <c r="Z256" i="2"/>
  <c r="Z264" i="2"/>
  <c r="Z270" i="2"/>
  <c r="Z275" i="2"/>
  <c r="Z293" i="2"/>
  <c r="AA295" i="2"/>
  <c r="Z318" i="2"/>
  <c r="Z331" i="2"/>
  <c r="Z337" i="2"/>
  <c r="AA127" i="2"/>
  <c r="AA135" i="2"/>
  <c r="Y199" i="2"/>
  <c r="AA199" i="2" s="1"/>
  <c r="AA22" i="2"/>
  <c r="AA30" i="2"/>
  <c r="Z40" i="2"/>
  <c r="AA96" i="2"/>
  <c r="Z106" i="2"/>
  <c r="AA168" i="2"/>
  <c r="AA55" i="2"/>
  <c r="AA63" i="2"/>
  <c r="Z69" i="2"/>
  <c r="AA131" i="2"/>
  <c r="Z38" i="2"/>
  <c r="AA94" i="2"/>
  <c r="Z104" i="2"/>
  <c r="AA263" i="2"/>
  <c r="AA269" i="2"/>
  <c r="AA335" i="2"/>
  <c r="AA341" i="2"/>
  <c r="Z281" i="2"/>
  <c r="N29" i="9" l="1"/>
  <c r="P28" i="9"/>
  <c r="N30" i="9" l="1"/>
  <c r="P29" i="9"/>
  <c r="N31" i="9" l="1"/>
  <c r="P30" i="9"/>
  <c r="N32" i="9" l="1"/>
  <c r="P31" i="9"/>
  <c r="N33" i="9" l="1"/>
  <c r="P32" i="9"/>
  <c r="N34" i="9" l="1"/>
  <c r="P33" i="9"/>
  <c r="N35" i="9" l="1"/>
  <c r="P34" i="9"/>
  <c r="N36" i="9" l="1"/>
  <c r="P35" i="9"/>
  <c r="N37" i="9" l="1"/>
  <c r="P36" i="9"/>
  <c r="N38" i="9" l="1"/>
  <c r="P37" i="9"/>
  <c r="N39" i="9" l="1"/>
  <c r="P38" i="9"/>
  <c r="N40" i="9" l="1"/>
  <c r="P39" i="9"/>
  <c r="N41" i="9" l="1"/>
  <c r="P40" i="9"/>
  <c r="N42" i="9" l="1"/>
  <c r="P41" i="9"/>
  <c r="N43" i="9" l="1"/>
  <c r="P42" i="9"/>
  <c r="N44" i="9" l="1"/>
  <c r="P43" i="9"/>
  <c r="N45" i="9" l="1"/>
  <c r="P44" i="9"/>
  <c r="N46" i="9" l="1"/>
  <c r="P45" i="9"/>
  <c r="N47" i="9" l="1"/>
  <c r="P46" i="9"/>
  <c r="N48" i="9" l="1"/>
  <c r="P47" i="9"/>
  <c r="N49" i="9" l="1"/>
  <c r="P48" i="9"/>
  <c r="N50" i="9" l="1"/>
  <c r="P49" i="9"/>
  <c r="N51" i="9" l="1"/>
  <c r="P50" i="9"/>
  <c r="N52" i="9" l="1"/>
  <c r="P51" i="9"/>
  <c r="N53" i="9" l="1"/>
  <c r="P52" i="9"/>
  <c r="N54" i="9" l="1"/>
  <c r="P53" i="9"/>
  <c r="N55" i="9" l="1"/>
  <c r="P54" i="9"/>
  <c r="N56" i="9" l="1"/>
  <c r="P55" i="9"/>
  <c r="N57" i="9" l="1"/>
  <c r="P56" i="9"/>
  <c r="N58" i="9" l="1"/>
  <c r="P57" i="9"/>
  <c r="N59" i="9" l="1"/>
  <c r="P58" i="9"/>
  <c r="N60" i="9" l="1"/>
  <c r="P59" i="9"/>
  <c r="N61" i="9" l="1"/>
  <c r="P60" i="9"/>
  <c r="N62" i="9" l="1"/>
  <c r="P61" i="9"/>
  <c r="N63" i="9" l="1"/>
  <c r="P62" i="9"/>
  <c r="N64" i="9" l="1"/>
  <c r="P63" i="9"/>
  <c r="N65" i="9" l="1"/>
  <c r="P64" i="9"/>
  <c r="N66" i="9" l="1"/>
  <c r="P65" i="9"/>
  <c r="N67" i="9" l="1"/>
  <c r="P66" i="9"/>
  <c r="N68" i="9" l="1"/>
  <c r="P67" i="9"/>
  <c r="N69" i="9" l="1"/>
  <c r="P68" i="9"/>
  <c r="N70" i="9" l="1"/>
  <c r="P69" i="9"/>
  <c r="N71" i="9" l="1"/>
  <c r="P70" i="9"/>
  <c r="N72" i="9" l="1"/>
  <c r="P71" i="9"/>
  <c r="N73" i="9" l="1"/>
  <c r="P72" i="9"/>
  <c r="N74" i="9" l="1"/>
  <c r="P73" i="9"/>
  <c r="N75" i="9" l="1"/>
  <c r="P74" i="9"/>
  <c r="N76" i="9" l="1"/>
  <c r="P75" i="9"/>
  <c r="N77" i="9" l="1"/>
  <c r="P76" i="9"/>
  <c r="N78" i="9" l="1"/>
  <c r="P77" i="9"/>
  <c r="N79" i="9" l="1"/>
  <c r="P78" i="9"/>
  <c r="N80" i="9" l="1"/>
  <c r="P79" i="9"/>
  <c r="N81" i="9" l="1"/>
  <c r="P80" i="9"/>
  <c r="N82" i="9" l="1"/>
  <c r="P81" i="9"/>
  <c r="N83" i="9" l="1"/>
  <c r="P82" i="9"/>
  <c r="N84" i="9" l="1"/>
  <c r="P83" i="9"/>
  <c r="N85" i="9" l="1"/>
  <c r="P84" i="9"/>
  <c r="N86" i="9" l="1"/>
  <c r="P85" i="9"/>
  <c r="N87" i="9" l="1"/>
  <c r="P86" i="9"/>
  <c r="N88" i="9" l="1"/>
  <c r="P87" i="9"/>
  <c r="N89" i="9" l="1"/>
  <c r="P88" i="9"/>
  <c r="N90" i="9" l="1"/>
  <c r="P89" i="9"/>
  <c r="N91" i="9" l="1"/>
  <c r="P90" i="9"/>
  <c r="N92" i="9" l="1"/>
  <c r="P91" i="9"/>
  <c r="N93" i="9" l="1"/>
  <c r="P92" i="9"/>
  <c r="N94" i="9" l="1"/>
  <c r="P93" i="9"/>
  <c r="N95" i="9" l="1"/>
  <c r="P94" i="9"/>
  <c r="N96" i="9" l="1"/>
  <c r="P95" i="9"/>
  <c r="N97" i="9" l="1"/>
  <c r="P96" i="9"/>
  <c r="N98" i="9" l="1"/>
  <c r="P97" i="9"/>
  <c r="N99" i="9" l="1"/>
  <c r="P98" i="9"/>
  <c r="N100" i="9" l="1"/>
  <c r="P99" i="9"/>
  <c r="N101" i="9" l="1"/>
  <c r="P100" i="9"/>
  <c r="N102" i="9" l="1"/>
  <c r="P101" i="9"/>
  <c r="N103" i="9" l="1"/>
  <c r="P102" i="9"/>
  <c r="N104" i="9" l="1"/>
  <c r="P103" i="9"/>
  <c r="N105" i="9" l="1"/>
  <c r="P104" i="9"/>
  <c r="N106" i="9" l="1"/>
  <c r="P105" i="9"/>
  <c r="N107" i="9" l="1"/>
  <c r="P106" i="9"/>
  <c r="N108" i="9" l="1"/>
  <c r="P107" i="9"/>
  <c r="N109" i="9" l="1"/>
  <c r="P108" i="9"/>
  <c r="N110" i="9" l="1"/>
  <c r="P109" i="9"/>
  <c r="N111" i="9" l="1"/>
  <c r="P110" i="9"/>
  <c r="N112" i="9" l="1"/>
  <c r="P111" i="9"/>
  <c r="N113" i="9" l="1"/>
  <c r="P112" i="9"/>
  <c r="N114" i="9" l="1"/>
  <c r="P113" i="9"/>
  <c r="N115" i="9" l="1"/>
  <c r="P114" i="9"/>
  <c r="N116" i="9" l="1"/>
  <c r="P115" i="9"/>
  <c r="N117" i="9" l="1"/>
  <c r="P116" i="9"/>
  <c r="N118" i="9" l="1"/>
  <c r="P117" i="9"/>
  <c r="N119" i="9" l="1"/>
  <c r="P118" i="9"/>
  <c r="N120" i="9" l="1"/>
  <c r="P119" i="9"/>
  <c r="N121" i="9" l="1"/>
  <c r="P120" i="9"/>
  <c r="N122" i="9" l="1"/>
  <c r="P121" i="9"/>
  <c r="N123" i="9" l="1"/>
  <c r="P122" i="9"/>
  <c r="N124" i="9" l="1"/>
  <c r="P123" i="9"/>
  <c r="N125" i="9" l="1"/>
  <c r="P124" i="9"/>
  <c r="N126" i="9" l="1"/>
  <c r="P125" i="9"/>
  <c r="N127" i="9" l="1"/>
  <c r="P126" i="9"/>
  <c r="N128" i="9" l="1"/>
  <c r="P127" i="9"/>
  <c r="N129" i="9" l="1"/>
  <c r="P128" i="9"/>
  <c r="N130" i="9" l="1"/>
  <c r="P129" i="9"/>
  <c r="N131" i="9" l="1"/>
  <c r="P130" i="9"/>
  <c r="N132" i="9" l="1"/>
  <c r="P131" i="9"/>
  <c r="N133" i="9" l="1"/>
  <c r="P132" i="9"/>
  <c r="N134" i="9" l="1"/>
  <c r="P133" i="9"/>
  <c r="N135" i="9" l="1"/>
  <c r="P134" i="9"/>
  <c r="N136" i="9" l="1"/>
  <c r="P135" i="9"/>
  <c r="N137" i="9" l="1"/>
  <c r="P136" i="9"/>
  <c r="N138" i="9" l="1"/>
  <c r="P137" i="9"/>
  <c r="N139" i="9" l="1"/>
  <c r="P138" i="9"/>
  <c r="N140" i="9" l="1"/>
  <c r="P139" i="9"/>
  <c r="N141" i="9" l="1"/>
  <c r="P140" i="9"/>
  <c r="N142" i="9" l="1"/>
  <c r="P141" i="9"/>
  <c r="N143" i="9" l="1"/>
  <c r="P142" i="9"/>
  <c r="N144" i="9" l="1"/>
  <c r="P143" i="9"/>
  <c r="N145" i="9" l="1"/>
  <c r="P144" i="9"/>
  <c r="N146" i="9" l="1"/>
  <c r="P145" i="9"/>
  <c r="N147" i="9" l="1"/>
  <c r="P146" i="9"/>
  <c r="N148" i="9" l="1"/>
  <c r="P147" i="9"/>
  <c r="N149" i="9" l="1"/>
  <c r="P148" i="9"/>
  <c r="N150" i="9" l="1"/>
  <c r="P149" i="9"/>
  <c r="N151" i="9" l="1"/>
  <c r="P150" i="9"/>
  <c r="N152" i="9" l="1"/>
  <c r="P151" i="9"/>
  <c r="N153" i="9" l="1"/>
  <c r="P152" i="9"/>
  <c r="N154" i="9" l="1"/>
  <c r="P153" i="9"/>
  <c r="N155" i="9" l="1"/>
  <c r="P154" i="9"/>
  <c r="N156" i="9" l="1"/>
  <c r="P155" i="9"/>
  <c r="N157" i="9" l="1"/>
  <c r="P156" i="9"/>
  <c r="N158" i="9" l="1"/>
  <c r="P157" i="9"/>
  <c r="N159" i="9" l="1"/>
  <c r="P158" i="9"/>
  <c r="N160" i="9" l="1"/>
  <c r="P159" i="9"/>
  <c r="N161" i="9" l="1"/>
  <c r="P160" i="9"/>
  <c r="N162" i="9" l="1"/>
  <c r="P161" i="9"/>
  <c r="N163" i="9" l="1"/>
  <c r="P162" i="9"/>
  <c r="N164" i="9" l="1"/>
  <c r="P163" i="9"/>
  <c r="N165" i="9" l="1"/>
  <c r="P164" i="9"/>
  <c r="N166" i="9" l="1"/>
  <c r="P165" i="9"/>
  <c r="N167" i="9" l="1"/>
  <c r="P166" i="9"/>
  <c r="N168" i="9" l="1"/>
  <c r="P167" i="9"/>
  <c r="N169" i="9" l="1"/>
  <c r="P168" i="9"/>
  <c r="N170" i="9" l="1"/>
  <c r="P169" i="9"/>
  <c r="N171" i="9" l="1"/>
  <c r="P170" i="9"/>
  <c r="N172" i="9" l="1"/>
  <c r="P171" i="9"/>
  <c r="N173" i="9" l="1"/>
  <c r="P172" i="9"/>
  <c r="N174" i="9" l="1"/>
  <c r="P173" i="9"/>
  <c r="N175" i="9" l="1"/>
  <c r="P174" i="9"/>
  <c r="N176" i="9" l="1"/>
  <c r="P175" i="9"/>
  <c r="N177" i="9" l="1"/>
  <c r="P176" i="9"/>
  <c r="N178" i="9" l="1"/>
  <c r="P177" i="9"/>
  <c r="N179" i="9" l="1"/>
  <c r="P178" i="9"/>
  <c r="N180" i="9" l="1"/>
  <c r="P179" i="9"/>
  <c r="N181" i="9" l="1"/>
  <c r="P180" i="9"/>
  <c r="N182" i="9" l="1"/>
  <c r="P181" i="9"/>
  <c r="N183" i="9" l="1"/>
  <c r="P182" i="9"/>
  <c r="N184" i="9" l="1"/>
  <c r="P183" i="9"/>
  <c r="N185" i="9" l="1"/>
  <c r="P184" i="9"/>
  <c r="N186" i="9" l="1"/>
  <c r="P185" i="9"/>
  <c r="N187" i="9" l="1"/>
  <c r="P186" i="9"/>
  <c r="N188" i="9" l="1"/>
  <c r="P187" i="9"/>
  <c r="N189" i="9" l="1"/>
  <c r="P188" i="9"/>
  <c r="N190" i="9" l="1"/>
  <c r="P189" i="9"/>
  <c r="N191" i="9" l="1"/>
  <c r="P190" i="9"/>
  <c r="N192" i="9" l="1"/>
  <c r="P191" i="9"/>
  <c r="N193" i="9" l="1"/>
  <c r="P192" i="9"/>
  <c r="N194" i="9" l="1"/>
  <c r="P193" i="9"/>
  <c r="N195" i="9" l="1"/>
  <c r="P194" i="9"/>
  <c r="N196" i="9" l="1"/>
  <c r="P195" i="9"/>
  <c r="N197" i="9" l="1"/>
  <c r="P196" i="9"/>
  <c r="N198" i="9" l="1"/>
  <c r="P197" i="9"/>
  <c r="N199" i="9" l="1"/>
  <c r="P198" i="9"/>
  <c r="N200" i="9" l="1"/>
  <c r="P199" i="9"/>
  <c r="N201" i="9" l="1"/>
  <c r="P200" i="9"/>
  <c r="N202" i="9" l="1"/>
  <c r="P201" i="9"/>
  <c r="N203" i="9" l="1"/>
  <c r="P202" i="9"/>
  <c r="N204" i="9" l="1"/>
  <c r="P203" i="9"/>
  <c r="N205" i="9" l="1"/>
  <c r="P204" i="9"/>
  <c r="N206" i="9" l="1"/>
  <c r="P205" i="9"/>
  <c r="N207" i="9" l="1"/>
  <c r="P206" i="9"/>
  <c r="N208" i="9" l="1"/>
  <c r="P207" i="9"/>
  <c r="N209" i="9" l="1"/>
  <c r="P208" i="9"/>
  <c r="N210" i="9" l="1"/>
  <c r="P209" i="9"/>
  <c r="N211" i="9" l="1"/>
  <c r="P210" i="9"/>
  <c r="N212" i="9" l="1"/>
  <c r="P211" i="9"/>
  <c r="N213" i="9" l="1"/>
  <c r="P212" i="9"/>
  <c r="N214" i="9" l="1"/>
  <c r="P213" i="9"/>
  <c r="N215" i="9" l="1"/>
  <c r="P214" i="9"/>
  <c r="N216" i="9" l="1"/>
  <c r="P215" i="9"/>
  <c r="N217" i="9" l="1"/>
  <c r="P216" i="9"/>
  <c r="N218" i="9" l="1"/>
  <c r="P217" i="9"/>
  <c r="N219" i="9" l="1"/>
  <c r="P218" i="9"/>
  <c r="N220" i="9" l="1"/>
  <c r="P219" i="9"/>
  <c r="N221" i="9" l="1"/>
  <c r="P220" i="9"/>
  <c r="N222" i="9" l="1"/>
  <c r="P221" i="9"/>
  <c r="N223" i="9" l="1"/>
  <c r="P222" i="9"/>
  <c r="N224" i="9" l="1"/>
  <c r="P223" i="9"/>
  <c r="N225" i="9" l="1"/>
  <c r="P224" i="9"/>
  <c r="N226" i="9" l="1"/>
  <c r="P225" i="9"/>
  <c r="N227" i="9" l="1"/>
  <c r="P226" i="9"/>
  <c r="N228" i="9" l="1"/>
  <c r="P227" i="9"/>
  <c r="N229" i="9" l="1"/>
  <c r="P228" i="9"/>
  <c r="N230" i="9" l="1"/>
  <c r="P229" i="9"/>
  <c r="N231" i="9" l="1"/>
  <c r="P230" i="9"/>
  <c r="N232" i="9" l="1"/>
  <c r="P231" i="9"/>
  <c r="N233" i="9" l="1"/>
  <c r="P232" i="9"/>
  <c r="N234" i="9" l="1"/>
  <c r="P233" i="9"/>
  <c r="N235" i="9" l="1"/>
  <c r="P234" i="9"/>
  <c r="N236" i="9" l="1"/>
  <c r="P235" i="9"/>
  <c r="N237" i="9" l="1"/>
  <c r="P236" i="9"/>
  <c r="N238" i="9" l="1"/>
  <c r="P237" i="9"/>
  <c r="N239" i="9" l="1"/>
  <c r="P238" i="9"/>
  <c r="N240" i="9" l="1"/>
  <c r="P239" i="9"/>
  <c r="N241" i="9" l="1"/>
  <c r="P240" i="9"/>
  <c r="N242" i="9" l="1"/>
  <c r="P241" i="9"/>
  <c r="N243" i="9" l="1"/>
  <c r="P242" i="9"/>
  <c r="N244" i="9" l="1"/>
  <c r="P243" i="9"/>
  <c r="N245" i="9" l="1"/>
  <c r="P244" i="9"/>
  <c r="N246" i="9" l="1"/>
  <c r="P245" i="9"/>
  <c r="N247" i="9" l="1"/>
  <c r="P246" i="9"/>
  <c r="N248" i="9" l="1"/>
  <c r="P247" i="9"/>
  <c r="N249" i="9" l="1"/>
  <c r="P248" i="9"/>
  <c r="N250" i="9" l="1"/>
  <c r="P249" i="9"/>
  <c r="N251" i="9" l="1"/>
  <c r="P250" i="9"/>
  <c r="N252" i="9" l="1"/>
  <c r="P251" i="9"/>
  <c r="N253" i="9" l="1"/>
  <c r="P252" i="9"/>
  <c r="N254" i="9" l="1"/>
  <c r="P253" i="9"/>
  <c r="N255" i="9" l="1"/>
  <c r="P254" i="9"/>
  <c r="N256" i="9" l="1"/>
  <c r="P255" i="9"/>
  <c r="N257" i="9" l="1"/>
  <c r="P256" i="9"/>
  <c r="N258" i="9" l="1"/>
  <c r="P257" i="9"/>
  <c r="N259" i="9" l="1"/>
  <c r="P258" i="9"/>
  <c r="N260" i="9" l="1"/>
  <c r="P259" i="9"/>
  <c r="N261" i="9" l="1"/>
  <c r="P260" i="9"/>
  <c r="N262" i="9" l="1"/>
  <c r="P261" i="9"/>
  <c r="N263" i="9" l="1"/>
  <c r="P262" i="9"/>
  <c r="N264" i="9" l="1"/>
  <c r="P263" i="9"/>
  <c r="N265" i="9" l="1"/>
  <c r="P264" i="9"/>
  <c r="N266" i="9" l="1"/>
  <c r="P265" i="9"/>
  <c r="N267" i="9" l="1"/>
  <c r="P266" i="9"/>
  <c r="N268" i="9" l="1"/>
  <c r="P267" i="9"/>
  <c r="N269" i="9" l="1"/>
  <c r="P268" i="9"/>
  <c r="N270" i="9" l="1"/>
  <c r="P269" i="9"/>
  <c r="N271" i="9" l="1"/>
  <c r="P270" i="9"/>
  <c r="N272" i="9" l="1"/>
  <c r="P271" i="9"/>
  <c r="N273" i="9" l="1"/>
  <c r="P272" i="9"/>
  <c r="N274" i="9" l="1"/>
  <c r="P273" i="9"/>
  <c r="N275" i="9" l="1"/>
  <c r="P274" i="9"/>
  <c r="N276" i="9" l="1"/>
  <c r="P275" i="9"/>
  <c r="N277" i="9" l="1"/>
  <c r="P276" i="9"/>
  <c r="N278" i="9" l="1"/>
  <c r="P277" i="9"/>
  <c r="N279" i="9" l="1"/>
  <c r="P278" i="9"/>
  <c r="N280" i="9" l="1"/>
  <c r="P279" i="9"/>
  <c r="N281" i="9" l="1"/>
  <c r="P280" i="9"/>
  <c r="N282" i="9" l="1"/>
  <c r="P281" i="9"/>
  <c r="N283" i="9" l="1"/>
  <c r="P282" i="9"/>
  <c r="N284" i="9" l="1"/>
  <c r="P283" i="9"/>
  <c r="N285" i="9" l="1"/>
  <c r="P284" i="9"/>
  <c r="N286" i="9" l="1"/>
  <c r="P285" i="9"/>
  <c r="N287" i="9" l="1"/>
  <c r="P286" i="9"/>
  <c r="N288" i="9" l="1"/>
  <c r="P287" i="9"/>
  <c r="N289" i="9" l="1"/>
  <c r="P288" i="9"/>
  <c r="N290" i="9" l="1"/>
  <c r="P289" i="9"/>
  <c r="N291" i="9" l="1"/>
  <c r="P290" i="9"/>
  <c r="N292" i="9" l="1"/>
  <c r="P291" i="9"/>
  <c r="N293" i="9" l="1"/>
  <c r="P292" i="9"/>
  <c r="N294" i="9" l="1"/>
  <c r="P293" i="9"/>
  <c r="N295" i="9" l="1"/>
  <c r="P294" i="9"/>
  <c r="N296" i="9" l="1"/>
  <c r="P295" i="9"/>
  <c r="N297" i="9" l="1"/>
  <c r="P296" i="9"/>
  <c r="N298" i="9" l="1"/>
  <c r="P297" i="9"/>
  <c r="N299" i="9" l="1"/>
  <c r="P298" i="9"/>
  <c r="N300" i="9" l="1"/>
  <c r="P299" i="9"/>
  <c r="N301" i="9" l="1"/>
  <c r="P300" i="9"/>
  <c r="N302" i="9" l="1"/>
  <c r="P301" i="9"/>
  <c r="N303" i="9" l="1"/>
  <c r="P302" i="9"/>
  <c r="N304" i="9" l="1"/>
  <c r="P303" i="9"/>
  <c r="N305" i="9" l="1"/>
  <c r="P304" i="9"/>
  <c r="N306" i="9" l="1"/>
  <c r="P305" i="9"/>
  <c r="N307" i="9" l="1"/>
  <c r="P306" i="9"/>
  <c r="N308" i="9" l="1"/>
  <c r="P307" i="9"/>
  <c r="N309" i="9" l="1"/>
  <c r="P308" i="9"/>
  <c r="N310" i="9" l="1"/>
  <c r="P309" i="9"/>
  <c r="N311" i="9" l="1"/>
  <c r="P310" i="9"/>
  <c r="N312" i="9" l="1"/>
  <c r="P311" i="9"/>
  <c r="N313" i="9" l="1"/>
  <c r="P312" i="9"/>
  <c r="N314" i="9" l="1"/>
  <c r="P313" i="9"/>
  <c r="N315" i="9" l="1"/>
  <c r="P314" i="9"/>
  <c r="N316" i="9" l="1"/>
  <c r="P315" i="9"/>
  <c r="N317" i="9" l="1"/>
  <c r="P316" i="9"/>
  <c r="N318" i="9" l="1"/>
  <c r="P317" i="9"/>
  <c r="N319" i="9" l="1"/>
  <c r="P318" i="9"/>
  <c r="N320" i="9" l="1"/>
  <c r="P319" i="9"/>
  <c r="N321" i="9" l="1"/>
  <c r="P320" i="9"/>
  <c r="N322" i="9" l="1"/>
  <c r="P321" i="9"/>
  <c r="N323" i="9" l="1"/>
  <c r="P322" i="9"/>
  <c r="N324" i="9" l="1"/>
  <c r="P323" i="9"/>
  <c r="N325" i="9" l="1"/>
  <c r="P324" i="9"/>
  <c r="N326" i="9" l="1"/>
  <c r="P325" i="9"/>
  <c r="N327" i="9" l="1"/>
  <c r="P326" i="9"/>
  <c r="N328" i="9" l="1"/>
  <c r="P327" i="9"/>
  <c r="N329" i="9" l="1"/>
  <c r="P328" i="9"/>
  <c r="N330" i="9" l="1"/>
  <c r="P329" i="9"/>
  <c r="N331" i="9" l="1"/>
  <c r="P330" i="9"/>
  <c r="N332" i="9" l="1"/>
  <c r="P331" i="9"/>
  <c r="N333" i="9" l="1"/>
  <c r="P332" i="9"/>
  <c r="N334" i="9" l="1"/>
  <c r="P333" i="9"/>
  <c r="N335" i="9" l="1"/>
  <c r="P334" i="9"/>
  <c r="N336" i="9" l="1"/>
  <c r="P335" i="9"/>
  <c r="N337" i="9" l="1"/>
  <c r="P336" i="9"/>
  <c r="N338" i="9" l="1"/>
  <c r="P337" i="9"/>
  <c r="N339" i="9" l="1"/>
  <c r="P338" i="9"/>
  <c r="N340" i="9" l="1"/>
  <c r="P339" i="9"/>
  <c r="N341" i="9" l="1"/>
  <c r="P340" i="9"/>
  <c r="N342" i="9" l="1"/>
  <c r="P341" i="9"/>
  <c r="N343" i="9" l="1"/>
  <c r="P342" i="9"/>
  <c r="N344" i="9" l="1"/>
  <c r="P343" i="9"/>
  <c r="N345" i="9" l="1"/>
  <c r="P344" i="9"/>
  <c r="N346" i="9" l="1"/>
  <c r="P345" i="9"/>
  <c r="N347" i="9" l="1"/>
  <c r="P346" i="9"/>
  <c r="N348" i="9" l="1"/>
  <c r="P347" i="9"/>
  <c r="N349" i="9" l="1"/>
  <c r="P348" i="9"/>
  <c r="N350" i="9" l="1"/>
  <c r="P349" i="9"/>
  <c r="N351" i="9" l="1"/>
  <c r="P350" i="9"/>
  <c r="N352" i="9" l="1"/>
  <c r="P351" i="9"/>
  <c r="N353" i="9" l="1"/>
  <c r="P352" i="9"/>
  <c r="N354" i="9" l="1"/>
  <c r="P353" i="9"/>
  <c r="N355" i="9" l="1"/>
  <c r="P354" i="9"/>
  <c r="N356" i="9" l="1"/>
  <c r="P355" i="9"/>
  <c r="N357" i="9" l="1"/>
  <c r="P356" i="9"/>
  <c r="N358" i="9" l="1"/>
  <c r="P357" i="9"/>
  <c r="N359" i="9" l="1"/>
  <c r="P358" i="9"/>
  <c r="N360" i="9" l="1"/>
  <c r="P359" i="9"/>
  <c r="N361" i="9" l="1"/>
  <c r="P360" i="9"/>
  <c r="N362" i="9" l="1"/>
  <c r="P361" i="9"/>
  <c r="N363" i="9" l="1"/>
  <c r="P363" i="9" s="1"/>
  <c r="P362" i="9"/>
</calcChain>
</file>

<file path=xl/sharedStrings.xml><?xml version="1.0" encoding="utf-8"?>
<sst xmlns="http://schemas.openxmlformats.org/spreadsheetml/2006/main" count="6714" uniqueCount="2247">
  <si>
    <t>Date</t>
  </si>
  <si>
    <t>Open</t>
  </si>
  <si>
    <t>High</t>
  </si>
  <si>
    <t>Low</t>
  </si>
  <si>
    <t>Close</t>
  </si>
  <si>
    <t>Adj Close</t>
  </si>
  <si>
    <t>Volume</t>
  </si>
  <si>
    <t>-</t>
  </si>
  <si>
    <t xml:space="preserve">                                                   -</t>
  </si>
  <si>
    <t>-</t>
    <phoneticPr fontId="0" type="noConversion"/>
  </si>
  <si>
    <t>Discount Window Base Rate</t>
  </si>
  <si>
    <t>Liquidity Adjustment Facility bid rate</t>
  </si>
  <si>
    <t>Liquidity Adjustment Window offer rate</t>
  </si>
  <si>
    <t>0.0 [φ3]</t>
  </si>
  <si>
    <t>Index</t>
  </si>
  <si>
    <t>中原城市指數</t>
  </si>
  <si>
    <t>No. of Registrations</t>
  </si>
  <si>
    <t>Value ($million)</t>
  </si>
  <si>
    <t>Overnight HIBOR(percent</t>
  </si>
  <si>
    <t xml:space="preserve">HIBOR fixing(percent </t>
  </si>
  <si>
    <t>BR(percent per annum)</t>
  </si>
  <si>
    <t>Month-to-month % change</t>
  </si>
  <si>
    <t>CPI</t>
  </si>
  <si>
    <t>HPI</t>
  </si>
  <si>
    <t>Land Registry's announced figures on Registrations and Consideration of Sale and Purchase Agreements of Building Units*</t>
  </si>
  <si>
    <t>Private Residential Market(Primary) No of Registrations</t>
  </si>
  <si>
    <t>Private Residential Market(Primary) Total Consideration ($m)</t>
  </si>
  <si>
    <t>Public Housing(Primary) No of Registrations</t>
  </si>
  <si>
    <t>Public Housing(Primary) Total Consideration ($m)</t>
  </si>
  <si>
    <t>Office(Primary) No of Registrations</t>
  </si>
  <si>
    <t>Office(Primary) Total Consideration ($m)</t>
  </si>
  <si>
    <t>Shop(Primary) No of Registrations</t>
  </si>
  <si>
    <t>Shop(Primary) Total Consideration ($m)</t>
  </si>
  <si>
    <t>Industrial(Primary) No of Registrations</t>
  </si>
  <si>
    <t>Industrial(Primary) Total Consideration ($m)</t>
  </si>
  <si>
    <t>Overall(Primary) No of Registrations</t>
  </si>
  <si>
    <t>Overall(Primary) Total Consideration ($m)</t>
  </si>
  <si>
    <t>Private Residential Market(Secondary) No of Registrations</t>
  </si>
  <si>
    <t>Private Residential Market(Secondary) Total Consideration ($m)</t>
  </si>
  <si>
    <t>Public Housing(Secondary) No of Registrations</t>
  </si>
  <si>
    <t>Public Housing(Secondary) Total Consideration ($m)</t>
  </si>
  <si>
    <t>Office(Secondary) No of Registrations</t>
  </si>
  <si>
    <t>Office(Secondary) Total Consideration ($m)</t>
  </si>
  <si>
    <t>Shop(Secondary) No of Registrations</t>
  </si>
  <si>
    <t>Shop(Secondary) Total Consideration ($m)</t>
  </si>
  <si>
    <t>Industrial(Secondary) No of Registrations</t>
  </si>
  <si>
    <t>Industrial(Secondary) Total Consideration ($m)</t>
  </si>
  <si>
    <t>Overall(Secondary) No of Registrations</t>
  </si>
  <si>
    <t>Overall(Secondary) Total Consideration ($m)</t>
  </si>
  <si>
    <t>Primary and Secondary Market (Exclude Carparks) No of Registrations</t>
  </si>
  <si>
    <t>Primary and Secondary Market (Exclude Carparks) Total Consideration ($m)</t>
  </si>
  <si>
    <t>SnP</t>
  </si>
  <si>
    <t>Table 7.3 :   Discount Window and Liquidity Adjustment Window rates</t>
  </si>
  <si>
    <t>Table 7.3.1 :   End of period figures</t>
  </si>
  <si>
    <t>(percent per annum)</t>
  </si>
  <si>
    <r>
      <t xml:space="preserve">         </t>
    </r>
    <r>
      <rPr>
        <sz val="10"/>
        <rFont val="新細明體"/>
        <family val="1"/>
        <charset val="136"/>
      </rPr>
      <t>期末數字</t>
    </r>
  </si>
  <si>
    <r>
      <t>(</t>
    </r>
    <r>
      <rPr>
        <sz val="10"/>
        <rFont val="新細明體"/>
        <family val="1"/>
        <charset val="136"/>
      </rPr>
      <t>年率</t>
    </r>
    <r>
      <rPr>
        <sz val="10"/>
        <rFont val="Times New Roman"/>
        <family val="1"/>
      </rPr>
      <t>)</t>
    </r>
  </si>
  <si>
    <t>Liquidity Adjustment</t>
  </si>
  <si>
    <t>Discount Window</t>
  </si>
  <si>
    <t>Facility bid rate</t>
  </si>
  <si>
    <t>Base Rate</t>
  </si>
  <si>
    <t>Overnight HIBOR</t>
  </si>
  <si>
    <t>Window offer rate</t>
  </si>
  <si>
    <t>流動資金調節機制</t>
  </si>
  <si>
    <t>貼現窗</t>
  </si>
  <si>
    <t>隔夜香港銀行</t>
  </si>
  <si>
    <r>
      <t>1</t>
    </r>
    <r>
      <rPr>
        <sz val="10"/>
        <rFont val="新細明體"/>
        <family val="1"/>
        <charset val="136"/>
      </rPr>
      <t>個月香港銀行</t>
    </r>
  </si>
  <si>
    <t>流動資金調節窗</t>
  </si>
  <si>
    <t>借入利率</t>
  </si>
  <si>
    <t>基本利率</t>
  </si>
  <si>
    <t>同業拆出利率</t>
  </si>
  <si>
    <t>拆出利率</t>
  </si>
  <si>
    <t>Jun</t>
  </si>
  <si>
    <r>
      <t>6</t>
    </r>
    <r>
      <rPr>
        <sz val="10"/>
        <rFont val="細明體"/>
        <family val="3"/>
        <charset val="136"/>
      </rPr>
      <t>月</t>
    </r>
    <r>
      <rPr>
        <sz val="11"/>
        <color theme="1"/>
        <rFont val="新細明體"/>
        <family val="2"/>
        <scheme val="minor"/>
      </rPr>
      <t/>
    </r>
  </si>
  <si>
    <t>Jul</t>
  </si>
  <si>
    <r>
      <t>7</t>
    </r>
    <r>
      <rPr>
        <sz val="10"/>
        <rFont val="細明體"/>
        <family val="3"/>
        <charset val="136"/>
      </rPr>
      <t>月</t>
    </r>
    <r>
      <rPr>
        <sz val="11"/>
        <color theme="1"/>
        <rFont val="新細明體"/>
        <family val="2"/>
        <scheme val="minor"/>
      </rPr>
      <t/>
    </r>
  </si>
  <si>
    <t>Aug</t>
  </si>
  <si>
    <r>
      <t>8</t>
    </r>
    <r>
      <rPr>
        <sz val="10"/>
        <rFont val="細明體"/>
        <family val="3"/>
        <charset val="136"/>
      </rPr>
      <t>月</t>
    </r>
    <r>
      <rPr>
        <sz val="11"/>
        <color theme="1"/>
        <rFont val="新細明體"/>
        <family val="2"/>
        <scheme val="minor"/>
      </rPr>
      <t/>
    </r>
  </si>
  <si>
    <t>Sep</t>
  </si>
  <si>
    <r>
      <t>9</t>
    </r>
    <r>
      <rPr>
        <sz val="10"/>
        <rFont val="細明體"/>
        <family val="3"/>
        <charset val="136"/>
      </rPr>
      <t>月</t>
    </r>
    <r>
      <rPr>
        <sz val="11"/>
        <color theme="1"/>
        <rFont val="新細明體"/>
        <family val="2"/>
        <scheme val="minor"/>
      </rPr>
      <t/>
    </r>
  </si>
  <si>
    <t>Oct</t>
  </si>
  <si>
    <r>
      <t>10</t>
    </r>
    <r>
      <rPr>
        <sz val="10"/>
        <rFont val="細明體"/>
        <family val="3"/>
        <charset val="136"/>
      </rPr>
      <t>月</t>
    </r>
    <r>
      <rPr>
        <sz val="11"/>
        <color theme="1"/>
        <rFont val="新細明體"/>
        <family val="2"/>
        <scheme val="minor"/>
      </rPr>
      <t/>
    </r>
  </si>
  <si>
    <t>Nov</t>
  </si>
  <si>
    <r>
      <t>11</t>
    </r>
    <r>
      <rPr>
        <sz val="10"/>
        <rFont val="細明體"/>
        <family val="3"/>
        <charset val="136"/>
      </rPr>
      <t>月</t>
    </r>
    <r>
      <rPr>
        <sz val="11"/>
        <color theme="1"/>
        <rFont val="新細明體"/>
        <family val="2"/>
        <scheme val="minor"/>
      </rPr>
      <t/>
    </r>
  </si>
  <si>
    <t>Dec</t>
  </si>
  <si>
    <r>
      <t>12</t>
    </r>
    <r>
      <rPr>
        <sz val="10"/>
        <rFont val="細明體"/>
        <family val="3"/>
        <charset val="136"/>
      </rPr>
      <t>月</t>
    </r>
    <r>
      <rPr>
        <sz val="11"/>
        <color theme="1"/>
        <rFont val="新細明體"/>
        <family val="2"/>
        <scheme val="minor"/>
      </rPr>
      <t/>
    </r>
  </si>
  <si>
    <t>Jan</t>
  </si>
  <si>
    <r>
      <t>1</t>
    </r>
    <r>
      <rPr>
        <sz val="10"/>
        <rFont val="新細明體"/>
        <family val="1"/>
        <charset val="136"/>
      </rPr>
      <t>月</t>
    </r>
  </si>
  <si>
    <t>Feb</t>
  </si>
  <si>
    <r>
      <t>2</t>
    </r>
    <r>
      <rPr>
        <sz val="10"/>
        <rFont val="新細明體"/>
        <family val="1"/>
        <charset val="136"/>
      </rPr>
      <t>月</t>
    </r>
  </si>
  <si>
    <t>Mar</t>
  </si>
  <si>
    <r>
      <t>3</t>
    </r>
    <r>
      <rPr>
        <sz val="10"/>
        <rFont val="細明體"/>
        <family val="3"/>
        <charset val="136"/>
      </rPr>
      <t>月</t>
    </r>
    <r>
      <rPr>
        <sz val="11"/>
        <color theme="1"/>
        <rFont val="新細明體"/>
        <family val="2"/>
        <scheme val="minor"/>
      </rPr>
      <t/>
    </r>
  </si>
  <si>
    <t>Apr</t>
  </si>
  <si>
    <r>
      <t>4</t>
    </r>
    <r>
      <rPr>
        <sz val="10"/>
        <rFont val="細明體"/>
        <family val="3"/>
        <charset val="136"/>
      </rPr>
      <t>月</t>
    </r>
    <r>
      <rPr>
        <sz val="11"/>
        <color theme="1"/>
        <rFont val="新細明體"/>
        <family val="2"/>
        <scheme val="minor"/>
      </rPr>
      <t/>
    </r>
  </si>
  <si>
    <t>May</t>
  </si>
  <si>
    <r>
      <t>5</t>
    </r>
    <r>
      <rPr>
        <sz val="10"/>
        <rFont val="細明體"/>
        <family val="3"/>
        <charset val="136"/>
      </rPr>
      <t>月</t>
    </r>
    <r>
      <rPr>
        <sz val="11"/>
        <color theme="1"/>
        <rFont val="新細明體"/>
        <family val="2"/>
        <scheme val="minor"/>
      </rPr>
      <t/>
    </r>
  </si>
  <si>
    <t>1998</t>
  </si>
  <si>
    <t>1999</t>
  </si>
  <si>
    <t>2000</t>
  </si>
  <si>
    <t>2002</t>
  </si>
  <si>
    <t>2003</t>
  </si>
  <si>
    <t>2月</t>
  </si>
  <si>
    <t>3月</t>
  </si>
  <si>
    <t>4月</t>
  </si>
  <si>
    <t>5月</t>
  </si>
  <si>
    <t>6月</t>
  </si>
  <si>
    <t>7月</t>
  </si>
  <si>
    <t>8月</t>
  </si>
  <si>
    <t>9月</t>
  </si>
  <si>
    <t>10月</t>
  </si>
  <si>
    <t>11月</t>
  </si>
  <si>
    <t>12月</t>
  </si>
  <si>
    <t>2004</t>
  </si>
  <si>
    <t>2005</t>
  </si>
  <si>
    <r>
      <t>3</t>
    </r>
    <r>
      <rPr>
        <sz val="10"/>
        <rFont val="新細明體"/>
        <family val="1"/>
        <charset val="136"/>
      </rPr>
      <t>月</t>
    </r>
  </si>
  <si>
    <r>
      <t>4月</t>
    </r>
    <r>
      <rPr>
        <sz val="10"/>
        <rFont val="新細明體"/>
        <family val="1"/>
        <charset val="136"/>
      </rPr>
      <t/>
    </r>
  </si>
  <si>
    <r>
      <t>5月</t>
    </r>
    <r>
      <rPr>
        <sz val="10"/>
        <rFont val="新細明體"/>
        <family val="1"/>
        <charset val="136"/>
      </rPr>
      <t/>
    </r>
  </si>
  <si>
    <t>Jun</t>
    <phoneticPr fontId="17" type="noConversion"/>
  </si>
  <si>
    <t>Jul</t>
    <phoneticPr fontId="17" type="noConversion"/>
  </si>
  <si>
    <t>2006</t>
    <phoneticPr fontId="17" type="noConversion"/>
  </si>
  <si>
    <r>
      <t>2月</t>
    </r>
    <r>
      <rPr>
        <sz val="10"/>
        <rFont val="新細明體"/>
        <family val="1"/>
        <charset val="136"/>
      </rPr>
      <t/>
    </r>
  </si>
  <si>
    <r>
      <t>3月</t>
    </r>
    <r>
      <rPr>
        <sz val="10"/>
        <rFont val="新細明體"/>
        <family val="1"/>
        <charset val="136"/>
      </rPr>
      <t/>
    </r>
  </si>
  <si>
    <r>
      <t>6月</t>
    </r>
    <r>
      <rPr>
        <sz val="10"/>
        <rFont val="新細明體"/>
        <family val="1"/>
        <charset val="136"/>
      </rPr>
      <t/>
    </r>
  </si>
  <si>
    <r>
      <t>7月</t>
    </r>
    <r>
      <rPr>
        <sz val="10"/>
        <rFont val="新細明體"/>
        <family val="1"/>
        <charset val="136"/>
      </rPr>
      <t/>
    </r>
  </si>
  <si>
    <r>
      <t>8月</t>
    </r>
    <r>
      <rPr>
        <sz val="10"/>
        <rFont val="新細明體"/>
        <family val="1"/>
        <charset val="136"/>
      </rPr>
      <t/>
    </r>
  </si>
  <si>
    <r>
      <t>9月</t>
    </r>
    <r>
      <rPr>
        <sz val="10"/>
        <rFont val="新細明體"/>
        <family val="1"/>
        <charset val="136"/>
      </rPr>
      <t/>
    </r>
  </si>
  <si>
    <r>
      <t>10月</t>
    </r>
    <r>
      <rPr>
        <sz val="10"/>
        <rFont val="新細明體"/>
        <family val="1"/>
        <charset val="136"/>
      </rPr>
      <t/>
    </r>
  </si>
  <si>
    <r>
      <t>11月</t>
    </r>
    <r>
      <rPr>
        <sz val="10"/>
        <rFont val="新細明體"/>
        <family val="1"/>
        <charset val="136"/>
      </rPr>
      <t/>
    </r>
  </si>
  <si>
    <r>
      <t>12月</t>
    </r>
    <r>
      <rPr>
        <sz val="10"/>
        <rFont val="新細明體"/>
        <family val="1"/>
        <charset val="136"/>
      </rPr>
      <t/>
    </r>
  </si>
  <si>
    <t>2007</t>
    <phoneticPr fontId="17" type="noConversion"/>
  </si>
  <si>
    <t>Jan</t>
    <phoneticPr fontId="17" type="noConversion"/>
  </si>
  <si>
    <r>
      <t>1</t>
    </r>
    <r>
      <rPr>
        <sz val="10"/>
        <rFont val="細明體"/>
        <family val="3"/>
        <charset val="136"/>
      </rPr>
      <t>月</t>
    </r>
    <r>
      <rPr>
        <sz val="10"/>
        <rFont val="新細明體"/>
        <family val="1"/>
        <charset val="136"/>
      </rPr>
      <t/>
    </r>
    <phoneticPr fontId="17" type="noConversion"/>
  </si>
  <si>
    <t>2008</t>
    <phoneticPr fontId="17" type="noConversion"/>
  </si>
  <si>
    <t>2009</t>
    <phoneticPr fontId="17" type="noConversion"/>
  </si>
  <si>
    <t>2010</t>
    <phoneticPr fontId="17" type="noConversion"/>
  </si>
  <si>
    <t>2011</t>
    <phoneticPr fontId="17" type="noConversion"/>
  </si>
  <si>
    <t>2012</t>
    <phoneticPr fontId="17" type="noConversion"/>
  </si>
  <si>
    <t>-</t>
    <phoneticPr fontId="17" type="noConversion"/>
  </si>
  <si>
    <t>2013</t>
    <phoneticPr fontId="17" type="noConversion"/>
  </si>
  <si>
    <t>2014</t>
    <phoneticPr fontId="17" type="noConversion"/>
  </si>
  <si>
    <t>2015</t>
    <phoneticPr fontId="17" type="noConversion"/>
  </si>
  <si>
    <t>2016</t>
    <phoneticPr fontId="17" type="noConversion"/>
  </si>
  <si>
    <t>1月</t>
  </si>
  <si>
    <t>2017</t>
    <phoneticPr fontId="17" type="noConversion"/>
  </si>
  <si>
    <t>2018</t>
    <phoneticPr fontId="17" type="noConversion"/>
  </si>
  <si>
    <t>2019</t>
    <phoneticPr fontId="17" type="noConversion"/>
  </si>
  <si>
    <t>2020</t>
    <phoneticPr fontId="17" type="noConversion"/>
  </si>
  <si>
    <t>2021</t>
  </si>
  <si>
    <t>2022</t>
  </si>
  <si>
    <t>2023</t>
  </si>
  <si>
    <t>2024</t>
  </si>
  <si>
    <r>
      <t xml:space="preserve">    </t>
    </r>
    <r>
      <rPr>
        <b/>
        <sz val="14"/>
        <rFont val="新細明體"/>
        <family val="1"/>
        <charset val="136"/>
      </rPr>
      <t>貼現窗及流動資金調節窗利率</t>
    </r>
    <phoneticPr fontId="7" type="noConversion"/>
  </si>
  <si>
    <t>60.91</t>
  </si>
  <si>
    <t>1994/01/01 - 1994/01/31</t>
  </si>
  <si>
    <t>65.23</t>
  </si>
  <si>
    <t>1994/02/01 - 1994/02/28</t>
  </si>
  <si>
    <t>70.76</t>
  </si>
  <si>
    <t>1994/03/01 - 1994/03/31</t>
  </si>
  <si>
    <t>73.55</t>
  </si>
  <si>
    <t>1994/04/01 - 1994/04/30</t>
  </si>
  <si>
    <t>69.83</t>
  </si>
  <si>
    <t>1994/05/01 - 1994/05/31</t>
  </si>
  <si>
    <t>69.31</t>
  </si>
  <si>
    <t>1994/06/01 - 1994/06/30</t>
  </si>
  <si>
    <t>66.83</t>
  </si>
  <si>
    <t>1994/07/01 - 1994/07/31</t>
  </si>
  <si>
    <t>66.36</t>
  </si>
  <si>
    <t>1994/08/01 - 1994/08/31</t>
  </si>
  <si>
    <t>67.35</t>
  </si>
  <si>
    <t>1994/09/01 - 1994/09/30</t>
  </si>
  <si>
    <t>67.1</t>
  </si>
  <si>
    <t>1994/10/01 - 1994/10/31</t>
  </si>
  <si>
    <t>66.78</t>
  </si>
  <si>
    <t>1994/11/01 - 1994/11/30</t>
  </si>
  <si>
    <t>63.39</t>
  </si>
  <si>
    <t>1994/12/01 - 1994/12/31</t>
  </si>
  <si>
    <t>60.33</t>
  </si>
  <si>
    <t>1995/01/01 - 1995/01/31</t>
  </si>
  <si>
    <t>58.62</t>
  </si>
  <si>
    <t>1995/02/01 - 1995/02/28</t>
  </si>
  <si>
    <t>61.87</t>
  </si>
  <si>
    <t>1995/03/01 - 1995/03/31</t>
  </si>
  <si>
    <t>63.33</t>
  </si>
  <si>
    <t>1995/04/01 - 1995/04/30</t>
  </si>
  <si>
    <t>61.98</t>
  </si>
  <si>
    <t>1995/05/01 - 1995/05/31</t>
  </si>
  <si>
    <t>58.23</t>
  </si>
  <si>
    <t>1995/06/01 - 1995/06/30</t>
  </si>
  <si>
    <t>56.45</t>
  </si>
  <si>
    <t>1995/07/01 - 1995/07/31</t>
  </si>
  <si>
    <t>54.61</t>
  </si>
  <si>
    <t>1995/08/01 - 1995/08/31</t>
  </si>
  <si>
    <t>54.31</t>
  </si>
  <si>
    <t>1995/09/01 - 1995/09/30</t>
  </si>
  <si>
    <t>53.41</t>
  </si>
  <si>
    <t>1995/10/01 - 1995/10/31</t>
  </si>
  <si>
    <t>54.78</t>
  </si>
  <si>
    <t>1995/11/01 - 1995/11/30</t>
  </si>
  <si>
    <t>55.8</t>
  </si>
  <si>
    <t>1995/12/01 - 1995/12/31</t>
  </si>
  <si>
    <t>56.56</t>
  </si>
  <si>
    <t>1996/01/01 - 1996/01/31</t>
  </si>
  <si>
    <t>58.94</t>
  </si>
  <si>
    <t>1996/02/01 - 1996/02/29</t>
  </si>
  <si>
    <t>61.16</t>
  </si>
  <si>
    <t>1996/03/01 - 1996/03/31</t>
  </si>
  <si>
    <t>62.55</t>
  </si>
  <si>
    <t>1996/04/01 - 1996/04/30</t>
  </si>
  <si>
    <t>63.79</t>
  </si>
  <si>
    <t>1996/05/01 - 1996/05/31</t>
  </si>
  <si>
    <t>64.4</t>
  </si>
  <si>
    <t>1996/06/01 - 1996/06/30</t>
  </si>
  <si>
    <t>65.84</t>
  </si>
  <si>
    <t>1996/07/01 - 1996/07/31</t>
  </si>
  <si>
    <t>65.83</t>
  </si>
  <si>
    <t>1996/08/01 - 1996/08/31</t>
  </si>
  <si>
    <t>66.65</t>
  </si>
  <si>
    <t>1996/09/01 - 1996/09/30</t>
  </si>
  <si>
    <t>68.73</t>
  </si>
  <si>
    <t>1996/10/01 - 1996/10/31</t>
  </si>
  <si>
    <t>72.04</t>
  </si>
  <si>
    <t>1996/11/01 - 1996/11/30</t>
  </si>
  <si>
    <t>76.18</t>
  </si>
  <si>
    <t>1996/12/01 - 1996/12/31</t>
  </si>
  <si>
    <t>80.95</t>
  </si>
  <si>
    <t>1997/01/01 - 1997/01/31</t>
  </si>
  <si>
    <t>85</t>
  </si>
  <si>
    <t>1997/02/01 - 1997/02/28</t>
  </si>
  <si>
    <t>90.96</t>
  </si>
  <si>
    <t>1997/03/01 - 1997/03/31</t>
  </si>
  <si>
    <t>93.38</t>
  </si>
  <si>
    <t>1997/04/01 - 1997/04/30</t>
  </si>
  <si>
    <t>93.63</t>
  </si>
  <si>
    <t>1997/05/01 - 1997/05/31</t>
  </si>
  <si>
    <t>99.96</t>
  </si>
  <si>
    <t>1997/06/01 - 1997/06/30</t>
  </si>
  <si>
    <t>100</t>
  </si>
  <si>
    <t>1997/07/01 - 1997/07/31</t>
  </si>
  <si>
    <t>97.91</t>
  </si>
  <si>
    <t>1997/08/01 - 1997/08/31</t>
  </si>
  <si>
    <t>98.12</t>
  </si>
  <si>
    <t>1997/09/01 - 1997/09/30</t>
  </si>
  <si>
    <t>100.71</t>
  </si>
  <si>
    <t>1997/10/01 - 1997/10/31</t>
  </si>
  <si>
    <t>91.67</t>
  </si>
  <si>
    <t>1997/11/01 - 1997/11/30</t>
  </si>
  <si>
    <t>86.29</t>
  </si>
  <si>
    <t>1997/12/01 - 1997/12/31</t>
  </si>
  <si>
    <t>77.94</t>
  </si>
  <si>
    <t>1998/01/01 - 1998/01/31</t>
  </si>
  <si>
    <t>71.59</t>
  </si>
  <si>
    <t>1998/02/01 - 1998/02/28</t>
  </si>
  <si>
    <t>74.9</t>
  </si>
  <si>
    <t>1998/03/01 - 1998/03/31</t>
  </si>
  <si>
    <t>71.71</t>
  </si>
  <si>
    <t>1998/04/01 - 1998/04/30</t>
  </si>
  <si>
    <t>68.95</t>
  </si>
  <si>
    <t>1998/05/01 - 1998/05/31</t>
  </si>
  <si>
    <t>58.53</t>
  </si>
  <si>
    <t>1998/06/01 - 1998/06/30</t>
  </si>
  <si>
    <t>55.48</t>
  </si>
  <si>
    <t>1998/07/01 - 1998/07/31</t>
  </si>
  <si>
    <t>53.87</t>
  </si>
  <si>
    <t>1998/08/01 - 1998/08/31</t>
  </si>
  <si>
    <t>50.24</t>
  </si>
  <si>
    <t>1998/09/01 - 1998/09/30</t>
  </si>
  <si>
    <t>48.01</t>
  </si>
  <si>
    <t>1998/10/01 - 1998/10/31</t>
  </si>
  <si>
    <t>52.19</t>
  </si>
  <si>
    <t>1998/11/01 - 1998/11/30</t>
  </si>
  <si>
    <t>55.33</t>
  </si>
  <si>
    <t>1998/12/01 - 1998/12/31</t>
  </si>
  <si>
    <t>55.79</t>
  </si>
  <si>
    <t>1999/01/01 - 1999/01/31</t>
  </si>
  <si>
    <t>55.47</t>
  </si>
  <si>
    <t>1999/02/01 - 1999/02/28</t>
  </si>
  <si>
    <t>55.29</t>
  </si>
  <si>
    <t>1999/03/01 - 1999/03/31</t>
  </si>
  <si>
    <t>56.18</t>
  </si>
  <si>
    <t>1999/04/01 - 1999/04/30</t>
  </si>
  <si>
    <t>57.02</t>
  </si>
  <si>
    <t>1999/05/01 - 1999/05/31</t>
  </si>
  <si>
    <t>56.72</t>
  </si>
  <si>
    <t>1999/06/01 - 1999/06/30</t>
  </si>
  <si>
    <t>56.38</t>
  </si>
  <si>
    <t>1999/07/01 - 1999/07/31</t>
  </si>
  <si>
    <t>55.42</t>
  </si>
  <si>
    <t>1999/08/01 - 1999/08/31</t>
  </si>
  <si>
    <t>53.7</t>
  </si>
  <si>
    <t>1999/09/01 - 1999/09/30</t>
  </si>
  <si>
    <t>52.78</t>
  </si>
  <si>
    <t>1999/10/01 - 1999/10/31</t>
  </si>
  <si>
    <t>51.22</t>
  </si>
  <si>
    <t>1999/11/01 - 1999/11/30</t>
  </si>
  <si>
    <t>1999/12/01 - 1999/12/31</t>
  </si>
  <si>
    <t>53.4</t>
  </si>
  <si>
    <t>2000/01/01 - 2000/01/31</t>
  </si>
  <si>
    <t>53.48</t>
  </si>
  <si>
    <t>2000/02/01 - 2000/02/29</t>
  </si>
  <si>
    <t>53.46</t>
  </si>
  <si>
    <t>2000/03/01 - 2000/03/31</t>
  </si>
  <si>
    <t>52.39</t>
  </si>
  <si>
    <t>2000/04/01 - 2000/04/30</t>
  </si>
  <si>
    <t>49.82</t>
  </si>
  <si>
    <t>2000/05/01 - 2000/05/31</t>
  </si>
  <si>
    <t>46.29</t>
  </si>
  <si>
    <t>2000/06/01 - 2000/06/30</t>
  </si>
  <si>
    <t>46.9</t>
  </si>
  <si>
    <t>2000/07/01 - 2000/07/31</t>
  </si>
  <si>
    <t>47.1</t>
  </si>
  <si>
    <t>2000/08/01 - 2000/08/31</t>
  </si>
  <si>
    <t>47.49</t>
  </si>
  <si>
    <t>2000/09/01 - 2000/09/30</t>
  </si>
  <si>
    <t>47.4</t>
  </si>
  <si>
    <t>2000/10/01 - 2000/10/31</t>
  </si>
  <si>
    <t>45.79</t>
  </si>
  <si>
    <t>2000/11/01 - 2000/11/30</t>
  </si>
  <si>
    <t>44.31</t>
  </si>
  <si>
    <t>2000/12/01 - 2000/12/31</t>
  </si>
  <si>
    <t>43.8</t>
  </si>
  <si>
    <t>2001/01/01 - 2001/01/31</t>
  </si>
  <si>
    <t>43.37</t>
  </si>
  <si>
    <t>2001/02/01 - 2001/02/28</t>
  </si>
  <si>
    <t>44.74</t>
  </si>
  <si>
    <t>2001/03/01 - 2001/03/31</t>
  </si>
  <si>
    <t>44.11</t>
  </si>
  <si>
    <t>2001/04/01 - 2001/04/30</t>
  </si>
  <si>
    <t>43.1</t>
  </si>
  <si>
    <t>2001/05/01 - 2001/05/31</t>
  </si>
  <si>
    <t>43.05</t>
  </si>
  <si>
    <t>2001/06/01 - 2001/06/30</t>
  </si>
  <si>
    <t>42.37</t>
  </si>
  <si>
    <t>2001/07/01 - 2001/07/31</t>
  </si>
  <si>
    <t>42</t>
  </si>
  <si>
    <t>2001/08/01 - 2001/08/31</t>
  </si>
  <si>
    <t>41.08</t>
  </si>
  <si>
    <t>2001/09/01 - 2001/09/30</t>
  </si>
  <si>
    <t>39.25</t>
  </si>
  <si>
    <t>2001/10/01 - 2001/10/31</t>
  </si>
  <si>
    <t>39.27</t>
  </si>
  <si>
    <t>2001/11/01 - 2001/11/30</t>
  </si>
  <si>
    <t>39.68</t>
  </si>
  <si>
    <t>2001/12/01 - 2001/12/31</t>
  </si>
  <si>
    <t>39.89</t>
  </si>
  <si>
    <t>2002/01/01 - 2002/01/31</t>
  </si>
  <si>
    <t>39.64</t>
  </si>
  <si>
    <t>2002/02/01 - 2002/02/28</t>
  </si>
  <si>
    <t>39.76</t>
  </si>
  <si>
    <t>2002/03/01 - 2002/03/31</t>
  </si>
  <si>
    <t>39.53</t>
  </si>
  <si>
    <t>2002/04/01 - 2002/04/30</t>
  </si>
  <si>
    <t>39.43</t>
  </si>
  <si>
    <t>2002/05/01 - 2002/05/31</t>
  </si>
  <si>
    <t>2002/06/01 - 2002/06/30</t>
  </si>
  <si>
    <t>38.71</t>
  </si>
  <si>
    <t>2002/07/01 - 2002/07/31</t>
  </si>
  <si>
    <t>37.92</t>
  </si>
  <si>
    <t>2002/08/01 - 2002/08/31</t>
  </si>
  <si>
    <t>36.65</t>
  </si>
  <si>
    <t>2002/09/01 - 2002/09/30</t>
  </si>
  <si>
    <t>35.69</t>
  </si>
  <si>
    <t>2002/10/01 - 2002/10/31</t>
  </si>
  <si>
    <t>34.95</t>
  </si>
  <si>
    <t>2002/11/01 - 2002/11/30</t>
  </si>
  <si>
    <t>34.83</t>
  </si>
  <si>
    <t>2002/12/01 - 2002/12/31</t>
  </si>
  <si>
    <t>34.74</t>
  </si>
  <si>
    <t>2003/01/01 - 2003/01/31</t>
  </si>
  <si>
    <t>34.43</t>
  </si>
  <si>
    <t>2003/02/01 - 2003/02/28</t>
  </si>
  <si>
    <t>33.45</t>
  </si>
  <si>
    <t>2003/03/01 - 2003/03/31</t>
  </si>
  <si>
    <t>32.18</t>
  </si>
  <si>
    <t>2003/04/01 - 2003/04/30</t>
  </si>
  <si>
    <t>31.34</t>
  </si>
  <si>
    <t>2003/05/01 - 2003/05/31</t>
  </si>
  <si>
    <t>31.37</t>
  </si>
  <si>
    <t>2003/06/01 - 2003/06/30</t>
  </si>
  <si>
    <t>31.74</t>
  </si>
  <si>
    <t>2003/07/01 - 2003/07/31</t>
  </si>
  <si>
    <t>31.73</t>
  </si>
  <si>
    <t>2003/08/01 - 2003/08/31</t>
  </si>
  <si>
    <t>32.88</t>
  </si>
  <si>
    <t>2003/09/01 - 2003/09/30</t>
  </si>
  <si>
    <t>34.9</t>
  </si>
  <si>
    <t>2003/10/01 - 2003/10/31</t>
  </si>
  <si>
    <t>36.26</t>
  </si>
  <si>
    <t>2003/11/01 - 2003/11/30</t>
  </si>
  <si>
    <t>37.35</t>
  </si>
  <si>
    <t>2003/12/01 - 2003/12/31</t>
  </si>
  <si>
    <t>39.01</t>
  </si>
  <si>
    <t>2004/01/01 - 2004/01/31</t>
  </si>
  <si>
    <t>41.93</t>
  </si>
  <si>
    <t>2004/02/01 - 2004/02/29</t>
  </si>
  <si>
    <t>44.85</t>
  </si>
  <si>
    <t>2004/03/01 - 2004/03/31</t>
  </si>
  <si>
    <t>46.51</t>
  </si>
  <si>
    <t>2004/04/01 - 2004/04/30</t>
  </si>
  <si>
    <t>46.65</t>
  </si>
  <si>
    <t>2004/05/01 - 2004/05/31</t>
  </si>
  <si>
    <t>45.78</t>
  </si>
  <si>
    <t>2004/06/01 - 2004/06/30</t>
  </si>
  <si>
    <t>45.83</t>
  </si>
  <si>
    <t>2004/07/01 - 2004/07/31</t>
  </si>
  <si>
    <t>45.63</t>
  </si>
  <si>
    <t>2004/08/01 - 2004/08/31</t>
  </si>
  <si>
    <t>45.87</t>
  </si>
  <si>
    <t>2004/09/01 - 2004/09/30</t>
  </si>
  <si>
    <t>47.6</t>
  </si>
  <si>
    <t>2004/10/01 - 2004/10/31</t>
  </si>
  <si>
    <t>48.58</t>
  </si>
  <si>
    <t>2004/11/01 - 2004/11/30</t>
  </si>
  <si>
    <t>49.13</t>
  </si>
  <si>
    <t>2004/12/01 - 2004/12/31</t>
  </si>
  <si>
    <t>49.42</t>
  </si>
  <si>
    <t>2005/01/01 - 2005/01/31</t>
  </si>
  <si>
    <t>50.17</t>
  </si>
  <si>
    <t>2005/02/01 - 2005/02/28</t>
  </si>
  <si>
    <t>2005/03/01 - 2005/03/31</t>
  </si>
  <si>
    <t>54.64</t>
  </si>
  <si>
    <t>2005/04/01 - 2005/04/30</t>
  </si>
  <si>
    <t>55.11</t>
  </si>
  <si>
    <t>2005/05/01 - 2005/05/31</t>
  </si>
  <si>
    <t>54.77</t>
  </si>
  <si>
    <t>2005/06/01 - 2005/06/30</t>
  </si>
  <si>
    <t>54.45</t>
  </si>
  <si>
    <t>2005/07/01 - 2005/07/31</t>
  </si>
  <si>
    <t>54.72</t>
  </si>
  <si>
    <t>2005/08/01 - 2005/08/31</t>
  </si>
  <si>
    <t>54.91</t>
  </si>
  <si>
    <t>2005/09/01 - 2005/09/30</t>
  </si>
  <si>
    <t>54.69</t>
  </si>
  <si>
    <t>2005/10/01 - 2005/10/31</t>
  </si>
  <si>
    <t>53.06</t>
  </si>
  <si>
    <t>2005/11/01 - 2005/11/30</t>
  </si>
  <si>
    <t>51.81</t>
  </si>
  <si>
    <t>2005/12/01 - 2005/12/31</t>
  </si>
  <si>
    <t>52.42</t>
  </si>
  <si>
    <t>2006/01/01 - 2006/01/31</t>
  </si>
  <si>
    <t>52.94</t>
  </si>
  <si>
    <t>2006/02/01 - 2006/02/28</t>
  </si>
  <si>
    <t>53.07</t>
  </si>
  <si>
    <t>2006/03/01 - 2006/03/31</t>
  </si>
  <si>
    <t>53.34</t>
  </si>
  <si>
    <t>2006/04/01 - 2006/04/30</t>
  </si>
  <si>
    <t>53.26</t>
  </si>
  <si>
    <t>2006/05/01 - 2006/05/31</t>
  </si>
  <si>
    <t>52.71</t>
  </si>
  <si>
    <t>2006/06/01 - 2006/06/30</t>
  </si>
  <si>
    <t>52.37</t>
  </si>
  <si>
    <t>2006/07/01 - 2006/07/31</t>
  </si>
  <si>
    <t>52.35</t>
  </si>
  <si>
    <t>2006/08/01 - 2006/08/31</t>
  </si>
  <si>
    <t>52.21</t>
  </si>
  <si>
    <t>2006/09/01 - 2006/09/30</t>
  </si>
  <si>
    <t>52.29</t>
  </si>
  <si>
    <t>2006/10/01 - 2006/10/31</t>
  </si>
  <si>
    <t>52.34</t>
  </si>
  <si>
    <t>2006/11/01 - 2006/11/30</t>
  </si>
  <si>
    <t>52.43</t>
  </si>
  <si>
    <t>2006/12/01 - 2006/12/31</t>
  </si>
  <si>
    <t>52.77</t>
  </si>
  <si>
    <t>2007/01/01 - 2007/01/31</t>
  </si>
  <si>
    <t>53.31</t>
  </si>
  <si>
    <t>2007/02/01 - 2007/02/28</t>
  </si>
  <si>
    <t>53.82</t>
  </si>
  <si>
    <t>2007/03/01 - 2007/03/31</t>
  </si>
  <si>
    <t>54.27</t>
  </si>
  <si>
    <t>2007/04/01 - 2007/04/30</t>
  </si>
  <si>
    <t>54.81</t>
  </si>
  <si>
    <t>2007/05/01 - 2007/05/31</t>
  </si>
  <si>
    <t>55.66</t>
  </si>
  <si>
    <t>2007/06/01 - 2007/06/30</t>
  </si>
  <si>
    <t>55.9</t>
  </si>
  <si>
    <t>2007/07/01 - 2007/07/31</t>
  </si>
  <si>
    <t>56.64</t>
  </si>
  <si>
    <t>2007/08/01 - 2007/08/31</t>
  </si>
  <si>
    <t>57.32</t>
  </si>
  <si>
    <t>2007/09/01 - 2007/09/30</t>
  </si>
  <si>
    <t>58.42</t>
  </si>
  <si>
    <t>2007/10/01 - 2007/10/31</t>
  </si>
  <si>
    <t>61.59</t>
  </si>
  <si>
    <t>2007/11/01 - 2007/11/30</t>
  </si>
  <si>
    <t>65.34</t>
  </si>
  <si>
    <t>2007/12/01 - 2007/12/31</t>
  </si>
  <si>
    <t>68.87</t>
  </si>
  <si>
    <t>2008/01/01 - 2008/01/31</t>
  </si>
  <si>
    <t>71.78</t>
  </si>
  <si>
    <t>2008/02/01 - 2008/02/29</t>
  </si>
  <si>
    <t>72.78</t>
  </si>
  <si>
    <t>2008/03/01 - 2008/03/31</t>
  </si>
  <si>
    <t>71.3</t>
  </si>
  <si>
    <t>2008/04/01 - 2008/04/30</t>
  </si>
  <si>
    <t>71.28</t>
  </si>
  <si>
    <t>2008/05/01 - 2008/05/31</t>
  </si>
  <si>
    <t>71.99</t>
  </si>
  <si>
    <t>2008/06/01 - 2008/06/30</t>
  </si>
  <si>
    <t>71.08</t>
  </si>
  <si>
    <t>2008/07/01 - 2008/07/31</t>
  </si>
  <si>
    <t>68.65</t>
  </si>
  <si>
    <t>2008/08/01 - 2008/08/31</t>
  </si>
  <si>
    <t>67.24</t>
  </si>
  <si>
    <t>2008/09/01 - 2008/09/30</t>
  </si>
  <si>
    <t>62.09</t>
  </si>
  <si>
    <t>2008/10/01 - 2008/10/31</t>
  </si>
  <si>
    <t>55.51</t>
  </si>
  <si>
    <t>2008/11/01 - 2008/11/30</t>
  </si>
  <si>
    <t>55.46</t>
  </si>
  <si>
    <t>2008/12/01 - 2008/12/31</t>
  </si>
  <si>
    <t>56.81</t>
  </si>
  <si>
    <t>2009/01/01 - 2009/01/31</t>
  </si>
  <si>
    <t>57.46</t>
  </si>
  <si>
    <t>2009/02/01 - 2009/02/28</t>
  </si>
  <si>
    <t>58.43</t>
  </si>
  <si>
    <t>2009/03/01 - 2009/03/31</t>
  </si>
  <si>
    <t>60.92</t>
  </si>
  <si>
    <t>2009/04/01 - 2009/04/30</t>
  </si>
  <si>
    <t>63.29</t>
  </si>
  <si>
    <t>2009/05/01 - 2009/05/31</t>
  </si>
  <si>
    <t>66.13</t>
  </si>
  <si>
    <t>2009/06/01 - 2009/06/30</t>
  </si>
  <si>
    <t>68.13</t>
  </si>
  <si>
    <t>2009/07/01 - 2009/07/31</t>
  </si>
  <si>
    <t>70.05</t>
  </si>
  <si>
    <t>2009/08/01 - 2009/08/31</t>
  </si>
  <si>
    <t>2009/09/01 - 2009/09/30</t>
  </si>
  <si>
    <t>72.91</t>
  </si>
  <si>
    <t>2009/10/01 - 2009/10/31</t>
  </si>
  <si>
    <t>72.67</t>
  </si>
  <si>
    <t>2009/11/01 - 2009/11/30</t>
  </si>
  <si>
    <t>73.34</t>
  </si>
  <si>
    <t>2009/12/01 - 2009/12/31</t>
  </si>
  <si>
    <t>75.27</t>
  </si>
  <si>
    <t>2010/01/01 - 2010/01/31</t>
  </si>
  <si>
    <t>76.76</t>
  </si>
  <si>
    <t>2010/02/01 - 2010/02/28</t>
  </si>
  <si>
    <t>77.7</t>
  </si>
  <si>
    <t>2010/03/01 - 2010/03/31</t>
  </si>
  <si>
    <t>78.82</t>
  </si>
  <si>
    <t>2010/04/01 - 2010/04/30</t>
  </si>
  <si>
    <t>79.05</t>
  </si>
  <si>
    <t>2010/05/01 - 2010/05/31</t>
  </si>
  <si>
    <t>79.01</t>
  </si>
  <si>
    <t>2010/06/01 - 2010/06/30</t>
  </si>
  <si>
    <t>81.02</t>
  </si>
  <si>
    <t>2010/07/01 - 2010/07/31</t>
  </si>
  <si>
    <t>82.73</t>
  </si>
  <si>
    <t>2010/08/01 - 2010/08/31</t>
  </si>
  <si>
    <t>83.77</t>
  </si>
  <si>
    <t>2010/09/01 - 2010/09/30</t>
  </si>
  <si>
    <t>85.17</t>
  </si>
  <si>
    <t>2010/10/01 - 2010/10/31</t>
  </si>
  <si>
    <t>87.27</t>
  </si>
  <si>
    <t>2010/11/01 - 2010/11/30</t>
  </si>
  <si>
    <t>87.52</t>
  </si>
  <si>
    <t>2010/12/01 - 2010/12/31</t>
  </si>
  <si>
    <t>89.8</t>
  </si>
  <si>
    <t>2011/01/01 - 2011/01/31</t>
  </si>
  <si>
    <t>93.37</t>
  </si>
  <si>
    <t>2011/02/01 - 2011/02/28</t>
  </si>
  <si>
    <t>95.65</t>
  </si>
  <si>
    <t>2011/03/01 - 2011/03/31</t>
  </si>
  <si>
    <t>96.43</t>
  </si>
  <si>
    <t>2011/04/01 - 2011/04/30</t>
  </si>
  <si>
    <t>98.42</t>
  </si>
  <si>
    <t>2011/05/01 - 2011/05/31</t>
  </si>
  <si>
    <t>99.36</t>
  </si>
  <si>
    <t>2011/06/01 - 2011/06/30</t>
  </si>
  <si>
    <t>97.94</t>
  </si>
  <si>
    <t>2011/07/01 - 2011/07/31</t>
  </si>
  <si>
    <t>97.82</t>
  </si>
  <si>
    <t>2011/08/01 - 2011/08/31</t>
  </si>
  <si>
    <t>97.73</t>
  </si>
  <si>
    <t>2011/09/01 - 2011/09/30</t>
  </si>
  <si>
    <t>95.86</t>
  </si>
  <si>
    <t>2011/10/01 - 2011/10/31</t>
  </si>
  <si>
    <t>95.3</t>
  </si>
  <si>
    <t>2011/11/01 - 2011/11/30</t>
  </si>
  <si>
    <t>94.13</t>
  </si>
  <si>
    <t>2011/12/01 - 2011/12/31</t>
  </si>
  <si>
    <t>92.67</t>
  </si>
  <si>
    <t>2012/01/01 - 2012/01/31</t>
  </si>
  <si>
    <t>94.02</t>
  </si>
  <si>
    <t>2012/02/01 - 2012/02/29</t>
  </si>
  <si>
    <t>98.11</t>
  </si>
  <si>
    <t>2012/03/01 - 2012/03/31</t>
  </si>
  <si>
    <t>100.74</t>
  </si>
  <si>
    <t>2012/04/01 - 2012/04/30</t>
  </si>
  <si>
    <t>102.28</t>
  </si>
  <si>
    <t>2012/05/01 - 2012/05/31</t>
  </si>
  <si>
    <t>102.44</t>
  </si>
  <si>
    <t>2012/06/01 - 2012/06/30</t>
  </si>
  <si>
    <t>103.64</t>
  </si>
  <si>
    <t>2012/07/01 - 2012/07/31</t>
  </si>
  <si>
    <t>105.55</t>
  </si>
  <si>
    <t>2012/08/01 - 2012/08/31</t>
  </si>
  <si>
    <t>108.4</t>
  </si>
  <si>
    <t>2012/09/01 - 2012/09/30</t>
  </si>
  <si>
    <t>111.89</t>
  </si>
  <si>
    <t>2012/10/01 - 2012/10/31</t>
  </si>
  <si>
    <t>113.39</t>
  </si>
  <si>
    <t>2012/11/01 - 2012/11/30</t>
  </si>
  <si>
    <t>113.48</t>
  </si>
  <si>
    <t>2012/12/01 - 2012/12/31</t>
  </si>
  <si>
    <t>116.48</t>
  </si>
  <si>
    <t>2013/01/01 - 2013/01/31</t>
  </si>
  <si>
    <t>120.12</t>
  </si>
  <si>
    <t>2013/02/01 - 2013/02/28</t>
  </si>
  <si>
    <t>121.53</t>
  </si>
  <si>
    <t>2013/03/01 - 2013/03/31</t>
  </si>
  <si>
    <t>116.83</t>
  </si>
  <si>
    <t>2013/04/01 - 2013/04/30</t>
  </si>
  <si>
    <t>116.74</t>
  </si>
  <si>
    <t>2013/05/01 - 2013/05/31</t>
  </si>
  <si>
    <t>118.39</t>
  </si>
  <si>
    <t>2013/06/01 - 2013/06/30</t>
  </si>
  <si>
    <t>118.77</t>
  </si>
  <si>
    <t>2013/07/01 - 2013/07/31</t>
  </si>
  <si>
    <t>118.17</t>
  </si>
  <si>
    <t>2013/08/01 - 2013/08/31</t>
  </si>
  <si>
    <t>117.94</t>
  </si>
  <si>
    <t>2013/09/01 - 2013/09/30</t>
  </si>
  <si>
    <t>117.24</t>
  </si>
  <si>
    <t>2013/10/01 - 2013/10/31</t>
  </si>
  <si>
    <t>117.14</t>
  </si>
  <si>
    <t>2013/11/01 - 2013/11/30</t>
  </si>
  <si>
    <t>116.52</t>
  </si>
  <si>
    <t>2013/12/01 - 2013/12/31</t>
  </si>
  <si>
    <t>115.91</t>
  </si>
  <si>
    <t>2014/01/01 - 2014/01/31</t>
  </si>
  <si>
    <t>115.77</t>
  </si>
  <si>
    <t>2014/02/01 - 2014/02/28</t>
  </si>
  <si>
    <t>2014/03/01 - 2014/03/31</t>
  </si>
  <si>
    <t>116.49</t>
  </si>
  <si>
    <t>2014/04/01 - 2014/04/30</t>
  </si>
  <si>
    <t>117.52</t>
  </si>
  <si>
    <t>2014/05/01 - 2014/05/31</t>
  </si>
  <si>
    <t>118.75</t>
  </si>
  <si>
    <t>2014/06/01 - 2014/06/30</t>
  </si>
  <si>
    <t>121.13</t>
  </si>
  <si>
    <t>2014/07/01 - 2014/07/31</t>
  </si>
  <si>
    <t>123.67</t>
  </si>
  <si>
    <t>2014/08/01 - 2014/08/31</t>
  </si>
  <si>
    <t>124.87</t>
  </si>
  <si>
    <t>2014/09/01 - 2014/09/30</t>
  </si>
  <si>
    <t>126.54</t>
  </si>
  <si>
    <t>2014/10/01 - 2014/10/31</t>
  </si>
  <si>
    <t>127.34</t>
  </si>
  <si>
    <t>2014/11/01 - 2014/11/30</t>
  </si>
  <si>
    <t>130.16</t>
  </si>
  <si>
    <t>2014/12/01 - 2014/12/31</t>
  </si>
  <si>
    <t>132.51</t>
  </si>
  <si>
    <t>2015/01/01 - 2015/01/31</t>
  </si>
  <si>
    <t>135.28</t>
  </si>
  <si>
    <t>2015/02/01 - 2015/02/28</t>
  </si>
  <si>
    <t>135.8</t>
  </si>
  <si>
    <t>2015/03/01 - 2015/03/31</t>
  </si>
  <si>
    <t>137.47</t>
  </si>
  <si>
    <t>2015/04/01 - 2015/04/30</t>
  </si>
  <si>
    <t>138.5</t>
  </si>
  <si>
    <t>2015/05/01 - 2015/05/31</t>
  </si>
  <si>
    <t>140.35</t>
  </si>
  <si>
    <t>2015/06/01 - 2015/06/30</t>
  </si>
  <si>
    <t>142.3</t>
  </si>
  <si>
    <t>2015/07/01 - 2015/07/31</t>
  </si>
  <si>
    <t>143.46</t>
  </si>
  <si>
    <t>2015/08/01 - 2015/08/31</t>
  </si>
  <si>
    <t>142.09</t>
  </si>
  <si>
    <t>2015/09/01 - 2015/09/30</t>
  </si>
  <si>
    <t>138.99</t>
  </si>
  <si>
    <t>2015/10/01 - 2015/10/31</t>
  </si>
  <si>
    <t>136.51</t>
  </si>
  <si>
    <t>2015/11/01 - 2015/11/30</t>
  </si>
  <si>
    <t>133.13</t>
  </si>
  <si>
    <t>2015/12/01 - 2015/12/31</t>
  </si>
  <si>
    <t>129.11</t>
  </si>
  <si>
    <t>2016/01/01 - 2016/01/31</t>
  </si>
  <si>
    <t>126.59</t>
  </si>
  <si>
    <t>2016/02/01 - 2016/02/29</t>
  </si>
  <si>
    <t>125.42</t>
  </si>
  <si>
    <t>2016/03/01 - 2016/03/31</t>
  </si>
  <si>
    <t>125.55</t>
  </si>
  <si>
    <t>2016/04/01 - 2016/04/30</t>
  </si>
  <si>
    <t>125.76</t>
  </si>
  <si>
    <t>2016/05/01 - 2016/05/31</t>
  </si>
  <si>
    <t>127.22</t>
  </si>
  <si>
    <t>2016/06/01 - 2016/06/30</t>
  </si>
  <si>
    <t>128.57</t>
  </si>
  <si>
    <t>2016/07/01 - 2016/07/31</t>
  </si>
  <si>
    <t>132.45</t>
  </si>
  <si>
    <t>2016/08/01 - 2016/08/31</t>
  </si>
  <si>
    <t>135.83</t>
  </si>
  <si>
    <t>2016/09/01 - 2016/09/30</t>
  </si>
  <si>
    <t>140.14</t>
  </si>
  <si>
    <t>2016/10/01 - 2016/10/31</t>
  </si>
  <si>
    <t>140.66</t>
  </si>
  <si>
    <t>2016/11/01 - 2016/11/30</t>
  </si>
  <si>
    <t>141.17</t>
  </si>
  <si>
    <t>2016/12/01 - 2016/12/31</t>
  </si>
  <si>
    <t>142.16</t>
  </si>
  <si>
    <t>2017/01/01 - 2017/01/31</t>
  </si>
  <si>
    <t>144.6</t>
  </si>
  <si>
    <t>2017/02/01 - 2017/02/28</t>
  </si>
  <si>
    <t>147.24</t>
  </si>
  <si>
    <t>2017/03/01 - 2017/03/31</t>
  </si>
  <si>
    <t>151.25</t>
  </si>
  <si>
    <t>2017/04/01 - 2017/04/30</t>
  </si>
  <si>
    <t>152.16</t>
  </si>
  <si>
    <t>2017/05/01 - 2017/05/31</t>
  </si>
  <si>
    <t>153.53</t>
  </si>
  <si>
    <t>2017/06/01 - 2017/06/30</t>
  </si>
  <si>
    <t>154.31</t>
  </si>
  <si>
    <t>2017/07/01 - 2017/07/31</t>
  </si>
  <si>
    <t>157.2</t>
  </si>
  <si>
    <t>2017/08/01 - 2017/08/31</t>
  </si>
  <si>
    <t>157.92</t>
  </si>
  <si>
    <t>2017/09/01 - 2017/09/30</t>
  </si>
  <si>
    <t>158.7</t>
  </si>
  <si>
    <t>2017/10/01 - 2017/10/31</t>
  </si>
  <si>
    <t>161.49</t>
  </si>
  <si>
    <t>2017/11/01 - 2017/11/30</t>
  </si>
  <si>
    <t>163.22</t>
  </si>
  <si>
    <t>2017/12/01 - 2017/12/31</t>
  </si>
  <si>
    <t>165.08</t>
  </si>
  <si>
    <t>2018/01/01 - 2018/01/31</t>
  </si>
  <si>
    <t>167.96</t>
  </si>
  <si>
    <t>2018/02/01 - 2018/02/28</t>
  </si>
  <si>
    <t>173.01</t>
  </si>
  <si>
    <t>2018/03/01 - 2018/03/31</t>
  </si>
  <si>
    <t>176.11</t>
  </si>
  <si>
    <t>2018/04/01 - 2018/04/30</t>
  </si>
  <si>
    <t>179.63</t>
  </si>
  <si>
    <t>2018/05/01 - 2018/05/31</t>
  </si>
  <si>
    <t>183.43</t>
  </si>
  <si>
    <t>2018/06/01 - 2018/06/30</t>
  </si>
  <si>
    <t>185.25</t>
  </si>
  <si>
    <t>2018/07/01 - 2018/07/31</t>
  </si>
  <si>
    <t>185.31</t>
  </si>
  <si>
    <t>2018/08/01 - 2018/08/31</t>
  </si>
  <si>
    <t>182.04</t>
  </si>
  <si>
    <t>2018/09/01 - 2018/09/30</t>
  </si>
  <si>
    <t>179.44</t>
  </si>
  <si>
    <t>2018/10/01 - 2018/10/31</t>
  </si>
  <si>
    <t>170.04</t>
  </si>
  <si>
    <t>2018/11/01 - 2018/11/30</t>
  </si>
  <si>
    <t>167.12</t>
  </si>
  <si>
    <t>2018/12/01 - 2018/12/31</t>
  </si>
  <si>
    <t>165.41</t>
  </si>
  <si>
    <t>2019/01/01 - 2019/01/31</t>
  </si>
  <si>
    <t>167.61</t>
  </si>
  <si>
    <t>2019/02/01 - 2019/02/28</t>
  </si>
  <si>
    <t>174.54</t>
  </si>
  <si>
    <t>2019/03/01 - 2019/03/31</t>
  </si>
  <si>
    <t>179.73</t>
  </si>
  <si>
    <t>2019/04/01 - 2019/04/30</t>
  </si>
  <si>
    <t>185.23</t>
  </si>
  <si>
    <t>2019/05/01 - 2019/05/31</t>
  </si>
  <si>
    <t>184.24</t>
  </si>
  <si>
    <t>2019/06/01 - 2019/06/30</t>
  </si>
  <si>
    <t>184.2</t>
  </si>
  <si>
    <t>2019/07/01 - 2019/07/31</t>
  </si>
  <si>
    <t>183.93</t>
  </si>
  <si>
    <t>2019/08/01 - 2019/08/31</t>
  </si>
  <si>
    <t>176.07</t>
  </si>
  <si>
    <t>2019/09/01 - 2019/09/30</t>
  </si>
  <si>
    <t>172.4</t>
  </si>
  <si>
    <t>2019/10/01 - 2019/10/31</t>
  </si>
  <si>
    <t>176.54</t>
  </si>
  <si>
    <t>2019/11/01 - 2019/11/30</t>
  </si>
  <si>
    <t>173.77</t>
  </si>
  <si>
    <t>2019/12/01 - 2019/12/31</t>
  </si>
  <si>
    <t>173.55</t>
  </si>
  <si>
    <t>2020/01/01 - 2020/01/31</t>
  </si>
  <si>
    <t>171.15</t>
  </si>
  <si>
    <t>2020/02/01 - 2020/02/29</t>
  </si>
  <si>
    <t>171.79</t>
  </si>
  <si>
    <t>2020/03/01 - 2020/03/31</t>
  </si>
  <si>
    <t>172.33</t>
  </si>
  <si>
    <t>2020/04/01 - 2020/04/30</t>
  </si>
  <si>
    <t>175.82</t>
  </si>
  <si>
    <t>2020/05/01 - 2020/05/31</t>
  </si>
  <si>
    <t>176.34</t>
  </si>
  <si>
    <t>2020/06/01 - 2020/06/30</t>
  </si>
  <si>
    <t>177.8</t>
  </si>
  <si>
    <t>2020/07/01 - 2020/07/31</t>
  </si>
  <si>
    <t>173.8</t>
  </si>
  <si>
    <t>2020/08/01 - 2020/08/31</t>
  </si>
  <si>
    <t>174.4</t>
  </si>
  <si>
    <t>2020/09/01 - 2020/09/30</t>
  </si>
  <si>
    <t>173.95</t>
  </si>
  <si>
    <t>2020/10/01 - 2020/10/31</t>
  </si>
  <si>
    <t>173.67</t>
  </si>
  <si>
    <t>2020/11/01 - 2020/11/30</t>
  </si>
  <si>
    <t>174.11</t>
  </si>
  <si>
    <t>2020/12/01 - 2020/12/31</t>
  </si>
  <si>
    <t>2021/01/01 - 2021/01/31</t>
  </si>
  <si>
    <t>173.24</t>
  </si>
  <si>
    <t>2021/02/01 - 2021/02/28</t>
  </si>
  <si>
    <t>177.49</t>
  </si>
  <si>
    <t>2021/03/01 - 2021/03/31</t>
  </si>
  <si>
    <t>179.33</t>
  </si>
  <si>
    <t>2021/04/01 - 2021/04/30</t>
  </si>
  <si>
    <t>181.59</t>
  </si>
  <si>
    <t>2021/05/01 - 2021/05/31</t>
  </si>
  <si>
    <t>183.15</t>
  </si>
  <si>
    <t>2021/06/01 - 2021/06/30</t>
  </si>
  <si>
    <t>185.48</t>
  </si>
  <si>
    <t>2021/07/01 - 2021/07/31</t>
  </si>
  <si>
    <t>185.16</t>
  </si>
  <si>
    <t>2021/08/01 - 2021/08/31</t>
  </si>
  <si>
    <t>185.62</t>
  </si>
  <si>
    <t>2021/09/01 - 2021/09/30</t>
  </si>
  <si>
    <t>183.58</t>
  </si>
  <si>
    <t>2021/10/01 - 2021/10/31</t>
  </si>
  <si>
    <t>182.58</t>
  </si>
  <si>
    <t>2021/11/01 - 2021/11/30</t>
  </si>
  <si>
    <t>181.62</t>
  </si>
  <si>
    <t>2021/12/01 - 2021/12/31</t>
  </si>
  <si>
    <t>180.62</t>
  </si>
  <si>
    <t>2022/01/01 - 2022/01/31</t>
  </si>
  <si>
    <t>178.82</t>
  </si>
  <si>
    <t>2022/02/01 - 2022/02/28</t>
  </si>
  <si>
    <t>176.29</t>
  </si>
  <si>
    <t>2022/03/01 - 2022/03/31</t>
  </si>
  <si>
    <t>178.34</t>
  </si>
  <si>
    <t>2022/04/01 - 2022/04/30</t>
  </si>
  <si>
    <t>178.62</t>
  </si>
  <si>
    <t>2022/05/01 - 2022/05/31</t>
  </si>
  <si>
    <t>176.93</t>
  </si>
  <si>
    <t>2022/06/01 - 2022/06/30</t>
  </si>
  <si>
    <t>175.84</t>
  </si>
  <si>
    <t>2022/07/01 - 2022/07/31</t>
  </si>
  <si>
    <t>170.26</t>
  </si>
  <si>
    <t>2022/08/01 - 2022/08/31</t>
  </si>
  <si>
    <t>168.3</t>
  </si>
  <si>
    <t>2022/09/01 - 2022/09/30</t>
  </si>
  <si>
    <t>163.23</t>
  </si>
  <si>
    <t>2022/10/01 - 2022/10/31</t>
  </si>
  <si>
    <t>156.03</t>
  </si>
  <si>
    <t>2022/11/01 - 2022/11/30</t>
  </si>
  <si>
    <t>152.96</t>
  </si>
  <si>
    <t>2022/12/01 - 2022/12/31</t>
  </si>
  <si>
    <t>156.01</t>
  </si>
  <si>
    <t>2023/01/01 - 2023/01/31</t>
  </si>
  <si>
    <t>159.84</t>
  </si>
  <si>
    <t>2023/02/01 - 2023/02/28</t>
  </si>
  <si>
    <t>164.07</t>
  </si>
  <si>
    <t>2023/03/01 - 2023/03/31</t>
  </si>
  <si>
    <t>163.58</t>
  </si>
  <si>
    <t>2023/04/01 - 2023/04/30</t>
  </si>
  <si>
    <t>163.67</t>
  </si>
  <si>
    <t>2023/05/01 - 2023/05/31</t>
  </si>
  <si>
    <t>162.19</t>
  </si>
  <si>
    <t>2023/06/01 - 2023/06/30</t>
  </si>
  <si>
    <t>160.12</t>
  </si>
  <si>
    <t>2023/07/01 - 2023/07/31</t>
  </si>
  <si>
    <t>157.93</t>
  </si>
  <si>
    <t>2023/08/01 - 2023/08/31</t>
  </si>
  <si>
    <t>153.83</t>
  </si>
  <si>
    <t>2023/09/01 - 2023/09/30</t>
  </si>
  <si>
    <t>149.6</t>
  </si>
  <si>
    <t>2023/10/01 - 2023/10/31</t>
  </si>
  <si>
    <t>146.98</t>
  </si>
  <si>
    <t>2023/11/01 - 2023/11/30</t>
  </si>
  <si>
    <t>143.17</t>
  </si>
  <si>
    <t>2023/12/01 - 2023/12/31</t>
  </si>
  <si>
    <t>141.56</t>
  </si>
  <si>
    <t>2024/01/01 - 2024/01/31</t>
  </si>
  <si>
    <t>140.17</t>
  </si>
  <si>
    <t>2024/02/01 - 2024/02/29</t>
  </si>
  <si>
    <t>日期</t>
  </si>
  <si>
    <t>Release Date: 21 March, 2024</t>
  </si>
  <si>
    <t xml:space="preserve"> </t>
  </si>
  <si>
    <r>
      <rPr>
        <sz val="11.25"/>
        <color rgb="FF333333"/>
        <rFont val="Arial"/>
        <family val="2"/>
      </rPr>
      <t xml:space="preserve">Enquiry e-mail : </t>
    </r>
    <r>
      <rPr>
        <b/>
        <sz val="11.25"/>
        <color rgb="FF28676C"/>
        <rFont val="Arial"/>
        <family val="2"/>
      </rPr>
      <t>cpi@censtatd.gov.hk</t>
    </r>
    <r>
      <rPr>
        <sz val="11.25"/>
        <color rgb="FF333333"/>
        <rFont val="Arial"/>
        <family val="2"/>
      </rPr>
      <t>)</t>
    </r>
  </si>
  <si>
    <t>(Enquiry telephone no. : 3903 7374</t>
  </si>
  <si>
    <t>Census and Statistics Department</t>
  </si>
  <si>
    <t>Consumer Price Index Section,</t>
  </si>
  <si>
    <t>Monthly Retail Price Survey</t>
  </si>
  <si>
    <t>Source:</t>
  </si>
  <si>
    <t>[φ3] Figure denotes increase or decrease of less than 0.05%.</t>
  </si>
  <si>
    <t>N.A. Not available</t>
  </si>
  <si>
    <t>The month-to-month rates of change before November 2019 were derived using the index series in the base periods at that time (for instance the 2014/15-based index series), compared with the index a month earlier in the same base period.</t>
  </si>
  <si>
    <t>The year-on-year rates of change before October 2020 were derived using the index series in the base periods at that time (for instance the 2014/15-based index series), compared with the index a year earlier in the same base period.</t>
  </si>
  <si>
    <t>Percentage changes are derived from rounded indices of more than 1 decimal place.</t>
  </si>
  <si>
    <t>The CPIs from October 2019 onwards are compiled based on expenditure weights obtained from the 2019/20 Household Expenditure Survey.  The CPIs for earlier periods are compiled based on old weights and have been re-scaled to the new base period for linking with the new index series.</t>
  </si>
  <si>
    <t>The CPI(A), CPI(B) and CPI(C) respectively cover some 50%, 30% and 10% of households in Hong Kong.  The average monthly household expenditures (in HK$) of these groups during the base period (i.e. October 2019 - September 2020) were $6,500 - $27,999, $28,000 - $48,499 and $48,500 - $91,999 respectively.  Taking into account the impact of price changes since the base period, the monthly household expenditure ranges of the CPI(A), CPI(B) and CPI(C) adjusted to the price level of 2023 are broadly equivalent to $6,800 - $29,200, $29,200 - $50,400 and $50,400 - $95,900 respectively, and that of the Composite CPI is broadly equivalent to $6,800 - $95,900.</t>
  </si>
  <si>
    <t>The CPI(A), CPI(B) and CPI(C) are compiled based on the expenditure patterns of households in the relatively low, medium and relatively high expenditure ranges.  By aggregating the expenditure patterns of all households covered by the above three indices, a Composite CPI is also compiled to reflect the impact of consumer price changes on the household sector as a whole.  The year-on-year rate of change in this index is generally taken to reflect overall consumer price inflation.</t>
  </si>
  <si>
    <t>Four series of Consumer Price Indices (CPIs) are compiled to reflect the impact of consumer price changes on households in different expenditure ranges.</t>
  </si>
  <si>
    <t>Note(s):</t>
  </si>
  <si>
    <t>2020</t>
  </si>
  <si>
    <t>2019</t>
  </si>
  <si>
    <t>2018</t>
  </si>
  <si>
    <t>2017</t>
  </si>
  <si>
    <t>2016</t>
  </si>
  <si>
    <t>2015</t>
  </si>
  <si>
    <t>2014</t>
  </si>
  <si>
    <t>2013</t>
  </si>
  <si>
    <t>2012</t>
  </si>
  <si>
    <t>2011</t>
  </si>
  <si>
    <t>2010</t>
  </si>
  <si>
    <t>2009</t>
  </si>
  <si>
    <t>2008</t>
  </si>
  <si>
    <t>2007</t>
  </si>
  <si>
    <t>2006</t>
  </si>
  <si>
    <t>2001</t>
  </si>
  <si>
    <t>1997</t>
  </si>
  <si>
    <t>1996</t>
  </si>
  <si>
    <t>1995</t>
  </si>
  <si>
    <t>1994</t>
  </si>
  <si>
    <t>1993</t>
  </si>
  <si>
    <t>1992</t>
  </si>
  <si>
    <t>1991</t>
  </si>
  <si>
    <t>1990</t>
  </si>
  <si>
    <t>N.A.</t>
  </si>
  <si>
    <t>Month</t>
  </si>
  <si>
    <t>Year</t>
  </si>
  <si>
    <t>Composite Consumer Price Index</t>
  </si>
  <si>
    <r>
      <rPr>
        <b/>
        <sz val="11.25"/>
        <color rgb="FF333333"/>
        <rFont val="Arial"/>
        <family val="2"/>
      </rPr>
      <t>Table 510-60001 : Consumer Price Indices (October 2019 – September 2020 = 100)</t>
    </r>
  </si>
  <si>
    <t>(126) Primary Shop: Include registration of D·PARK ($4.02b)</t>
    <phoneticPr fontId="27" type="noConversion"/>
  </si>
  <si>
    <r>
      <t xml:space="preserve">(125) Include Registrations as follows: a) Primary </t>
    </r>
    <r>
      <rPr>
        <sz val="11"/>
        <color theme="1"/>
        <rFont val="新細明體"/>
        <family val="2"/>
        <scheme val="minor"/>
      </rPr>
      <t>S</t>
    </r>
    <r>
      <rPr>
        <sz val="12"/>
        <rFont val="Times New Roman"/>
        <family val="1"/>
      </rPr>
      <t>hop: Internal transfer of Kolour Yuen Long ($3.06b) ; b) Primary Private Residential: 2 registrations for internal transfer of No. 26 &amp; 28 Severn Road ($1.02b) ; c) Secondary Private Residential: Champagne Court ($1.73b)</t>
    </r>
    <phoneticPr fontId="27" type="noConversion"/>
  </si>
  <si>
    <t>(124) Primary Office: Include 4 registrations for several floors of One Island East ($5.4b)</t>
    <phoneticPr fontId="27" type="noConversion"/>
  </si>
  <si>
    <t>(123) Primary Office: Internal transfer of Alexandra House ($14.15b)</t>
    <phoneticPr fontId="27" type="noConversion"/>
  </si>
  <si>
    <t>(122) Include Registrations as follows: a) Secondary Private Residential: No. 28-38 Pan Hoi Street ($6.31b) ; b) Secondary Industrial: Internal transfer of Yip Fat Factory Building ($1.33b)</t>
    <phoneticPr fontId="27" type="noConversion"/>
  </si>
  <si>
    <t>(121) Secondary Private Residential Market: Include registration of No. 63-67 Robinson Road ($1b)</t>
    <phoneticPr fontId="27" type="noConversion"/>
  </si>
  <si>
    <r>
      <t xml:space="preserve">(120) Include Registrations as follows: a) Secondary Private Residential: 2 registrations of internal transfer of No. 24-38 Pan Hoi Street ($1.15b) ; b) Secondary Office: </t>
    </r>
    <r>
      <rPr>
        <sz val="11"/>
        <color theme="1"/>
        <rFont val="新細明體"/>
        <family val="2"/>
        <scheme val="minor"/>
      </rPr>
      <t>Grand Bay View Hotel</t>
    </r>
    <r>
      <rPr>
        <sz val="12"/>
        <rFont val="Times New Roman"/>
        <family val="1"/>
      </rPr>
      <t xml:space="preserve"> ($1.46b)</t>
    </r>
    <phoneticPr fontId="27" type="noConversion"/>
  </si>
  <si>
    <t>(119) Include Registrations as follows: a) Primary Private Residential: 5 registrations of internal transfer of Strawberry Hill ($1.17b) ; (b) Secondary Private Residential: No. 72-76B Lok Shan Road ($1.07b)</t>
    <phoneticPr fontId="27" type="noConversion"/>
  </si>
  <si>
    <t>(118) Primary Private Residential Market: Include 4 registrations for internal transfer of No. 20 Peak Road ($2.67b)</t>
    <phoneticPr fontId="27" type="noConversion"/>
  </si>
  <si>
    <t>(117) Include Registrations as follows: a) Primary Private Residential Market: 15 registrations of internal transfer of No. 1 Plantation Road ($5.66b) and 5 registrations of internal transfer of No. 15 Shouson Hill Road ($3.61b); b) Secondary Private Residential Market: Hankow Apartments ($2.13b)</t>
    <phoneticPr fontId="27" type="noConversion"/>
  </si>
  <si>
    <r>
      <t xml:space="preserve">(116) Secondary Private Residential Market: Include registration </t>
    </r>
    <r>
      <rPr>
        <sz val="11"/>
        <color theme="1"/>
        <rFont val="新細明體"/>
        <family val="2"/>
        <scheme val="minor"/>
      </rPr>
      <t>of</t>
    </r>
    <r>
      <rPr>
        <sz val="12"/>
        <rFont val="Times New Roman"/>
        <family val="1"/>
      </rPr>
      <t xml:space="preserve"> No. 66 Deep Water Bay Road ($3.6b)</t>
    </r>
    <phoneticPr fontId="27" type="noConversion"/>
  </si>
  <si>
    <t>(115) Include Registrations as follows: a) Primary Office : Internal transfer of Jardine House ($24.32b) ; b) Secondary Private Residential : No.5 Mount Cameron Road ($1b) ; c) Secondary Office : Goldin Financial Global Centre ($5.6b)</t>
    <phoneticPr fontId="27" type="noConversion"/>
  </si>
  <si>
    <t xml:space="preserve">(114) Include Registrations as follows: a) Primary Office : Goldin Financial Global Centre ($6.7b) ; b) Secondary Private Residential : Rose Court ($2.08b) </t>
    <phoneticPr fontId="27" type="noConversion"/>
  </si>
  <si>
    <t>(113) Primary Private Residential Market: Include 18 registrations for internal transfer of Dynasty Court Tower 2 ($1.69b)</t>
    <phoneticPr fontId="27" type="noConversion"/>
  </si>
  <si>
    <t>(112) Include Registrations as follows: a) Primary Office: Internal transfer of Exchange Square Block 1 &amp; 2 ($51.8b), b) Primary Shop: Internal transfer of Exchange Square The Forum ($0.94b)</t>
    <phoneticPr fontId="27" type="noConversion"/>
  </si>
  <si>
    <t>(111) Include Registrations as follows: a) Primary Private Residential: 2 registrations for internal transfer of Dukes Place ($1.16b); b) Secondary Shop: Wan Tau Tong Shopping Centre ($1.36b)</t>
    <phoneticPr fontId="27" type="noConversion"/>
  </si>
  <si>
    <t>(110) Secondary Office: Internal transfer of No.74-78 Nathan Road ($1.53b)</t>
    <phoneticPr fontId="27" type="noConversion"/>
  </si>
  <si>
    <t>(109) Secondary Office: Include 23 registrations for internal transfer of Cityplaza Tower 1 ($9.85b)</t>
    <phoneticPr fontId="27" type="noConversion"/>
  </si>
  <si>
    <t>(108) Secondary Private Residential Market: Include registration of whole block of Ventris Court ($1.73b)</t>
    <phoneticPr fontId="27" type="noConversion"/>
  </si>
  <si>
    <r>
      <t>(107) Primary Shop: Include registration of shop portion</t>
    </r>
    <r>
      <rPr>
        <sz val="11"/>
        <color theme="1"/>
        <rFont val="新細明體"/>
        <family val="2"/>
        <scheme val="minor"/>
      </rPr>
      <t xml:space="preserve"> phase A</t>
    </r>
    <r>
      <rPr>
        <sz val="12"/>
        <rFont val="Times New Roman"/>
        <family val="1"/>
      </rPr>
      <t xml:space="preserve"> of The Yoho Hub ($1.63b)</t>
    </r>
  </si>
  <si>
    <t>(106) Secondary Private Residential Market: Include registration for No. 88 Robinson Road ($1b)</t>
  </si>
  <si>
    <r>
      <t>(105</t>
    </r>
    <r>
      <rPr>
        <sz val="12"/>
        <rFont val="Times New Roman"/>
        <family val="1"/>
      </rPr>
      <t xml:space="preserve">) Primary Office: internal transfer of </t>
    </r>
    <r>
      <rPr>
        <sz val="11"/>
        <color theme="1"/>
        <rFont val="新細明體"/>
        <family val="2"/>
        <scheme val="minor"/>
      </rPr>
      <t>Pacific Place</t>
    </r>
    <r>
      <rPr>
        <sz val="12"/>
        <rFont val="Times New Roman"/>
        <family val="1"/>
      </rPr>
      <t xml:space="preserve"> ($2</t>
    </r>
    <r>
      <rPr>
        <sz val="11"/>
        <color theme="1"/>
        <rFont val="新細明體"/>
        <family val="2"/>
        <scheme val="minor"/>
      </rPr>
      <t>8</t>
    </r>
    <r>
      <rPr>
        <sz val="12"/>
        <rFont val="Times New Roman"/>
        <family val="1"/>
      </rPr>
      <t>.</t>
    </r>
    <r>
      <rPr>
        <sz val="11"/>
        <color theme="1"/>
        <rFont val="新細明體"/>
        <family val="2"/>
        <scheme val="minor"/>
      </rPr>
      <t>9</t>
    </r>
    <r>
      <rPr>
        <sz val="12"/>
        <rFont val="Times New Roman"/>
        <family val="1"/>
      </rPr>
      <t>b)</t>
    </r>
    <phoneticPr fontId="27" type="noConversion"/>
  </si>
  <si>
    <t>(104) Secondary Private Residential Market: Include registration for No. 23 Lee Garden Road and other properties ($1.28b)</t>
    <phoneticPr fontId="27" type="noConversion"/>
  </si>
  <si>
    <r>
      <t>(103) Include Registrations as follows: a) Primary Office : Internal transfer of "888 Lai Chi Kok Road" ($1.19b)</t>
    </r>
    <r>
      <rPr>
        <sz val="11"/>
        <color theme="1"/>
        <rFont val="新細明體"/>
        <family val="2"/>
        <scheme val="minor"/>
      </rPr>
      <t>;</t>
    </r>
    <r>
      <rPr>
        <sz val="12"/>
        <rFont val="Times New Roman"/>
        <family val="1"/>
      </rPr>
      <t xml:space="preserve"> b) Primary Private Residential: Valley Villa ($1.24b)</t>
    </r>
    <phoneticPr fontId="27" type="noConversion"/>
  </si>
  <si>
    <t>(102) Secondary Industrial: Include registration of East Asia Industrial Building ($2.24b)</t>
    <phoneticPr fontId="27" type="noConversion"/>
  </si>
  <si>
    <t>(101) Primary Office: internal transfer of No.28 Heung Yip Road ($2.4b)</t>
    <phoneticPr fontId="27" type="noConversion"/>
  </si>
  <si>
    <t>(100) Primary Private Residential Market: Include registration for multiple units of La Vetta ($1.92b)</t>
    <phoneticPr fontId="27" type="noConversion"/>
  </si>
  <si>
    <r>
      <t>(99) Primary Private Residential Market: Include registration</t>
    </r>
    <r>
      <rPr>
        <sz val="11"/>
        <color theme="1"/>
        <rFont val="新細明體"/>
        <family val="2"/>
        <scheme val="minor"/>
      </rPr>
      <t xml:space="preserve"> for internal transfer </t>
    </r>
    <r>
      <rPr>
        <sz val="12"/>
        <rFont val="Times New Roman"/>
        <family val="1"/>
      </rPr>
      <t>of No.63 Mount Kellett Road ($1.56b)</t>
    </r>
    <phoneticPr fontId="27" type="noConversion"/>
  </si>
  <si>
    <r>
      <t xml:space="preserve">(98) Include Registrations as follows: a) </t>
    </r>
    <r>
      <rPr>
        <sz val="12"/>
        <rFont val="Times New Roman"/>
        <family val="1"/>
      </rPr>
      <t>Primary Office: internal transfer of No.8 Connaught Place - Exchange Square Forum ($2.57b)</t>
    </r>
    <r>
      <rPr>
        <sz val="11"/>
        <color theme="1"/>
        <rFont val="新細明體"/>
        <family val="2"/>
        <scheme val="minor"/>
      </rPr>
      <t>; b) Secondary Industrial: Kai Bo Group Centre ($1.44b); c) Secondary Private Residential: Jade Garden ($2.51b)</t>
    </r>
    <phoneticPr fontId="27" type="noConversion"/>
  </si>
  <si>
    <t>(97) Primary Office: Include registration for internal transfer of No.8 Connaught Place - Exchange Square Block 3 ($16.73b)</t>
    <phoneticPr fontId="27" type="noConversion"/>
  </si>
  <si>
    <t>(96) Secondary Office: Include registration of Sing Pao Building ($1.7b)</t>
  </si>
  <si>
    <t>(95) Include Registrations as follows: a) Primary Office: internal transfer of The Octagon ($2.7b) and internal transfer of No.750 Nathan Road ($7.19b); b) Secondary Private Residential: 6 registrations of State Theatre Building ($3.26b); c) Secondary Shop: 2 registrations of State Theatre Building ($642m)</t>
    <phoneticPr fontId="27" type="noConversion"/>
  </si>
  <si>
    <t>(94) Primary Private Residential Market: Include registration of No.37 Shouson Hill Road ($2.57b)</t>
  </si>
  <si>
    <t>(93) Secondary Private Residential Market: Include registration of No.96-102 Connaught Road West ($1.85b)</t>
  </si>
  <si>
    <t>(92) Primary Office: Include registration for internal transfer of King Wah Centre ($2.37b)</t>
  </si>
  <si>
    <t>(91) Secondary Office: Include registration of Kimberley Hotel ($4.3b)</t>
    <phoneticPr fontId="27" type="noConversion"/>
  </si>
  <si>
    <t>(90) Secondary Private Residential Market: Include registration of No.37 Barker Road ($3b)</t>
    <phoneticPr fontId="27" type="noConversion"/>
  </si>
  <si>
    <t>(89) Secondary Private Residential Market: Include registration of No.8 Headland Road ($1.45b)</t>
    <phoneticPr fontId="27" type="noConversion"/>
  </si>
  <si>
    <t>(88) Include Registrations as follows: a) Secondary Private Residential: 2 duplicated registrations of No.8 Headland Road ($2.91b) ; b) Secondary Industrial: Amoycan Industrial Centre  ($20.8b)</t>
    <phoneticPr fontId="27" type="noConversion"/>
  </si>
  <si>
    <t>(87) Include Registrations as follows: a) Primary Shop: Internal Transfer of K11 ($5.1b); b) Secondary Shop: 12 registrations sold from The Link ($12.01b)</t>
    <phoneticPr fontId="27" type="noConversion"/>
  </si>
  <si>
    <t>(86) Include Registrations as follows: a) Primary Private Residential: 7 Registraions for Internal Transfer of 11 Plantation Road ($3.8b); b) Secondary Office: Internal transfer of HSBC Centre ($11.59b)</t>
    <phoneticPr fontId="27" type="noConversion"/>
  </si>
  <si>
    <t>(85) Include Registrations as follows: a) Primary Shop : Capri Place, Savannah Place, Monterey Place ($3.38b), b) Secondary Office : No. 2-4 Russell Street ($4b), c) Seconday Industrial : Kiu Sun Factory Building ($1.58b)</t>
    <phoneticPr fontId="27" type="noConversion"/>
  </si>
  <si>
    <t>(84) Include Registrations as follows: a) Primary Shop : Tseung Kwan O Plaza ($3.55b), b) Secondary Private Residential: No.30-32 Gillies Avenue South/Nos.75 &amp; 77 Baker Street,No.34-36 Gillies Avenue South ($1.45b)</t>
    <phoneticPr fontId="27" type="noConversion"/>
  </si>
  <si>
    <t xml:space="preserve">                                                        c) Secondary Private Residential: No.76 Macdonnell Road ($1.27b)</t>
    <phoneticPr fontId="27" type="noConversion"/>
  </si>
  <si>
    <t>(83) Include Registrations as follows: a) Primary Office : Internal transfer of One Island East ($19.73b), b) Primary Private Residential: No.39 Shouson Hill Road ($5.93b)</t>
    <phoneticPr fontId="27" type="noConversion"/>
  </si>
  <si>
    <t>(82) Primary Private Residential Market: Include registration of Mount Nicholson I ($1.4b)</t>
    <phoneticPr fontId="27" type="noConversion"/>
  </si>
  <si>
    <t>(81) Secondary Industrial: Include registration of Wong's Factory Building ($1.29b)</t>
    <phoneticPr fontId="27" type="noConversion"/>
  </si>
  <si>
    <r>
      <rPr>
        <sz val="12"/>
        <rFont val="細明體"/>
        <family val="3"/>
        <charset val="136"/>
      </rPr>
      <t>　　　　　</t>
    </r>
    <r>
      <rPr>
        <sz val="12"/>
        <rFont val="Times New Roman"/>
        <family val="1"/>
      </rPr>
      <t xml:space="preserve">  </t>
    </r>
    <r>
      <rPr>
        <sz val="12"/>
        <rFont val="細明體"/>
        <family val="3"/>
        <charset val="136"/>
      </rPr>
      <t>　　　</t>
    </r>
    <r>
      <rPr>
        <sz val="12"/>
        <rFont val="Times New Roman"/>
        <family val="1"/>
      </rPr>
      <t xml:space="preserve"> </t>
    </r>
    <r>
      <rPr>
        <sz val="12"/>
        <rFont val="細明體"/>
        <family val="3"/>
        <charset val="136"/>
      </rPr>
      <t>　　　　</t>
    </r>
    <r>
      <rPr>
        <sz val="11"/>
        <color theme="1"/>
        <rFont val="新細明體"/>
        <family val="2"/>
        <scheme val="minor"/>
      </rPr>
      <t xml:space="preserve"> </t>
    </r>
    <r>
      <rPr>
        <sz val="12"/>
        <rFont val="細明體"/>
        <family val="3"/>
        <charset val="136"/>
      </rPr>
      <t>　</t>
    </r>
    <r>
      <rPr>
        <sz val="11"/>
        <color theme="1"/>
        <rFont val="新細明體"/>
        <family val="2"/>
        <scheme val="minor"/>
      </rPr>
      <t>d</t>
    </r>
    <r>
      <rPr>
        <sz val="12"/>
        <rFont val="Times New Roman"/>
        <family val="1"/>
      </rPr>
      <t xml:space="preserve">) Secondary Industrial:  Grandeur Factory Building ($1.32b), Yip Fat Factory Building ($1.62b); </t>
    </r>
    <r>
      <rPr>
        <sz val="11"/>
        <color theme="1"/>
        <rFont val="新細明體"/>
        <family val="2"/>
        <scheme val="minor"/>
      </rPr>
      <t>e</t>
    </r>
    <r>
      <rPr>
        <sz val="12"/>
        <rFont val="Times New Roman"/>
        <family val="1"/>
      </rPr>
      <t>) Secondary Shop: Nine Queen's Road Central ($1.34b)</t>
    </r>
    <phoneticPr fontId="27" type="noConversion"/>
  </si>
  <si>
    <t>(80) Include Registrations as follows: a) Primary Private Residential Market: Grand Garden ($1.06b); b) Primary Industrial: Winner Godown Building ($2.16b); c) Secondary private Residential Market: Po Wa Building &amp; No.2-12 Anton Street &amp; No.5-11 Landale Street ($2.06b)</t>
    <phoneticPr fontId="27" type="noConversion"/>
  </si>
  <si>
    <t>(79) Include Registrations as follows: a) Secondary Shop: 16 registrations sold from The Link (21.73b); b) Secondary Industrial: Grandeur Factory Building ($1.32b)</t>
    <phoneticPr fontId="27" type="noConversion"/>
  </si>
  <si>
    <r>
      <rPr>
        <sz val="12"/>
        <rFont val="細明體"/>
        <family val="3"/>
        <charset val="136"/>
      </rPr>
      <t>　　　　　</t>
    </r>
    <r>
      <rPr>
        <sz val="12"/>
        <rFont val="Times New Roman"/>
        <family val="1"/>
      </rPr>
      <t xml:space="preserve">  </t>
    </r>
    <r>
      <rPr>
        <sz val="12"/>
        <rFont val="細明體"/>
        <family val="3"/>
        <charset val="136"/>
      </rPr>
      <t>　　　</t>
    </r>
    <r>
      <rPr>
        <sz val="12"/>
        <rFont val="Times New Roman"/>
        <family val="1"/>
      </rPr>
      <t xml:space="preserve"> </t>
    </r>
    <r>
      <rPr>
        <sz val="12"/>
        <rFont val="細明體"/>
        <family val="3"/>
        <charset val="136"/>
      </rPr>
      <t>　　　　　</t>
    </r>
    <r>
      <rPr>
        <sz val="12"/>
        <rFont val="Times New Roman"/>
        <family val="1"/>
      </rPr>
      <t xml:space="preserve"> c) Secondary Private Residential Market: Tai Lok House ($1.4b); d) Secondary Industrial: Maxwell Industrial Building ($1.39b)</t>
    </r>
    <phoneticPr fontId="27" type="noConversion"/>
  </si>
  <si>
    <t>(78) Include Registrations as follows: a) Primary Private Residential Market: Mount Nicholson I ($1.16b); b) Primary Shop: Commercial Development of Parc City ($1.2b)</t>
  </si>
  <si>
    <t>(77) Include registrations as follows: a) Primary Industrial: Gee Luen Hing Industrial Building ($1.11b); b) Secondary Private Residential Market: Cheung Lok Mansion ($1.62b)</t>
    <phoneticPr fontId="27" type="noConversion"/>
  </si>
  <si>
    <t>(76) Secondary Industrial: Include Registration of Tin Fung Industrial Mansion ($1.73b)</t>
    <phoneticPr fontId="27" type="noConversion"/>
  </si>
  <si>
    <t>(75) Primary Industrial: Include Registraion for Internal Transfer of Kowloon Godown ($1.01b)</t>
    <phoneticPr fontId="27" type="noConversion"/>
  </si>
  <si>
    <t>(74) Secondary Private Residential Market: Include registration of Hoi Hing Building ($1.689b)</t>
    <phoneticPr fontId="27" type="noConversion"/>
  </si>
  <si>
    <t>(73) Primary Shop: Include Registrations for Internal Transfer of Accommodation of Ocean Pride ($4.82b) and Accommodation of Cullinan West 2A ($3.25b); Secondary Private Residential Market: Include Registration of No.1-4 Chancery Lane ($1.11b)</t>
    <phoneticPr fontId="27" type="noConversion"/>
  </si>
  <si>
    <r>
      <rPr>
        <sz val="12"/>
        <rFont val="細明體"/>
        <family val="3"/>
        <charset val="136"/>
      </rPr>
      <t>　　　　　</t>
    </r>
    <r>
      <rPr>
        <sz val="12"/>
        <rFont val="Times New Roman"/>
        <family val="1"/>
      </rPr>
      <t xml:space="preserve">  </t>
    </r>
    <r>
      <rPr>
        <sz val="12"/>
        <rFont val="細明體"/>
        <family val="3"/>
        <charset val="136"/>
      </rPr>
      <t>　　　</t>
    </r>
    <r>
      <rPr>
        <sz val="12"/>
        <rFont val="Times New Roman"/>
        <family val="1"/>
      </rPr>
      <t xml:space="preserve"> </t>
    </r>
    <r>
      <rPr>
        <sz val="12"/>
        <rFont val="細明體"/>
        <family val="3"/>
        <charset val="136"/>
      </rPr>
      <t>　　　　　</t>
    </r>
    <r>
      <rPr>
        <sz val="12"/>
        <rFont val="Times New Roman"/>
        <family val="1"/>
      </rPr>
      <t xml:space="preserve"> c) Secondary Industrial: Zung Fu Aberdeen Garage ($1.56b); d) Secondary Shop: internal transfer of Laguna Plaza ($1.996b)</t>
    </r>
    <phoneticPr fontId="27" type="noConversion"/>
  </si>
  <si>
    <t>(72) Include registrations as follows: a) Primary Office:  internal transfer of C. C. Wu Building ($2b); b) Secondary Office: internal transfer of Cornwall House ($3.41b)</t>
    <phoneticPr fontId="27" type="noConversion"/>
  </si>
  <si>
    <r>
      <t>(71) Secondary Office: Include Registration of 5-6/F Fortress Tower,</t>
    </r>
    <r>
      <rPr>
        <sz val="11"/>
        <color theme="1"/>
        <rFont val="新細明體"/>
        <family val="2"/>
        <scheme val="minor"/>
      </rPr>
      <t xml:space="preserve"> </t>
    </r>
    <r>
      <rPr>
        <sz val="12"/>
        <rFont val="Times New Roman"/>
        <family val="1"/>
      </rPr>
      <t>7/F Tower Two Lippo Centre, G-4/F Oi Kwan Court, Post Office Cheung Kong Centre, 3/F United Centre, 5/F Nan Fung Commercial Centre ($2.64b)</t>
    </r>
    <phoneticPr fontId="27" type="noConversion"/>
  </si>
  <si>
    <t>(70) Secondary Private Residential Market: Include registration of No. 1-3 Pollock's Path ($2.8b)</t>
    <phoneticPr fontId="27" type="noConversion"/>
  </si>
  <si>
    <t>(69) Include registrations as follows: a) Primary Private Residential Market: House 1 of Mount Nicholson I ($1.08b); b) Secondary Shop: Cheung Hong Estate(Arcade) ($1.15b)</t>
    <phoneticPr fontId="27" type="noConversion"/>
  </si>
  <si>
    <t>(68) Secondary Private Residential Market: Include registration of Ma Tau Wei Apartments ($1.739b)</t>
    <phoneticPr fontId="27" type="noConversion"/>
  </si>
  <si>
    <t>(67) Secondary Private Residential Market: Include registration of No.16A-16D Shouson Hill Road ($1.3b)</t>
    <phoneticPr fontId="27" type="noConversion"/>
  </si>
  <si>
    <t>(66) Include registrations as follows: a) Secondary Office: Include 2 registrations for several floors of Convention Plaza ($1.39b); b) Secondary Private Residential Market: Include registration of Kai Tak Mansion ($2.293b)</t>
    <phoneticPr fontId="27" type="noConversion"/>
  </si>
  <si>
    <t>(65) Primary Office: Include registrations for whole block of One HarbourGate East Tower ($4.5b) and internal transfer of Wheelock House ($5.171b)</t>
    <phoneticPr fontId="27" type="noConversion"/>
  </si>
  <si>
    <t>(64) Secondary Private Residential Market: Include registration of Kai Tak Mansion ($2.293b)</t>
    <phoneticPr fontId="27" type="noConversion"/>
  </si>
  <si>
    <t>(63) Secondary Private Residential Market: Include registration for internal transfer of Casa Del Sol ($1.80b)</t>
    <phoneticPr fontId="27" type="noConversion"/>
  </si>
  <si>
    <t>(62) Include registrations as follows:  a) Secondary Office: whole block of Trade And Industry Department Tower ($5.91b) and whole block of Wincome Centre ($1.3b); b) Secondary Industrial: Include registration for whole block of Cargo Consolidation Complex ($1.35b)</t>
    <phoneticPr fontId="27" type="noConversion"/>
  </si>
  <si>
    <t>(61) Secondary Private Residential Market: Include registration for No.2 Headland Road ($1.02b)</t>
    <phoneticPr fontId="27" type="noConversion"/>
  </si>
  <si>
    <t>(60) Primary Office: Include registration for Trust Tower ($1.02b)</t>
    <phoneticPr fontId="27" type="noConversion"/>
  </si>
  <si>
    <t>(59) Primary Shop: Include registration for The Parkside(Arcade) ($510 m)</t>
    <phoneticPr fontId="27" type="noConversion"/>
  </si>
  <si>
    <r>
      <t xml:space="preserve">(58) Include registrations as follows: a) Primary Office: whole block of One HarbourGate West Tower ($5.85b);  b) </t>
    </r>
    <r>
      <rPr>
        <sz val="11"/>
        <color theme="1"/>
        <rFont val="新細明體"/>
        <family val="2"/>
        <scheme val="minor"/>
      </rPr>
      <t>Primary</t>
    </r>
    <r>
      <rPr>
        <sz val="12"/>
        <rFont val="Times New Roman"/>
        <family val="1"/>
      </rPr>
      <t xml:space="preserve"> Industrial: whole block of Chivas Godown ($1.55b)</t>
    </r>
    <phoneticPr fontId="27" type="noConversion"/>
  </si>
  <si>
    <t>(57) Secondary Office: Include registration for InterContinental Hong Kong ($7.3 b)</t>
    <phoneticPr fontId="27" type="noConversion"/>
  </si>
  <si>
    <t>(56) Primary Office: Include registration for internal transfer of Hyatt Regency ($2b)</t>
    <phoneticPr fontId="27" type="noConversion"/>
  </si>
  <si>
    <r>
      <t xml:space="preserve">      </t>
    </r>
    <r>
      <rPr>
        <sz val="12"/>
        <rFont val="Times New Roman"/>
        <family val="1"/>
      </rPr>
      <t xml:space="preserve">  </t>
    </r>
    <r>
      <rPr>
        <sz val="11"/>
        <color theme="1"/>
        <rFont val="新細明體"/>
        <family val="2"/>
        <scheme val="minor"/>
      </rPr>
      <t xml:space="preserve">b) </t>
    </r>
    <r>
      <rPr>
        <sz val="12"/>
        <rFont val="Times New Roman"/>
        <family val="1"/>
      </rPr>
      <t>Primary Office: Include registration of whole block of Camelpaint Centre ($1.1 b)</t>
    </r>
    <phoneticPr fontId="27" type="noConversion"/>
  </si>
  <si>
    <t xml:space="preserve">         -Secondary: 1 registration of Office ($3.9 b), 7 registrations of Shops ($1.9 b)</t>
    <phoneticPr fontId="27" type="noConversion"/>
  </si>
  <si>
    <t xml:space="preserve">         -Primary: 2 registrations of Offices ($10.6 b), 7 registrations of Shops ($9.4 b)</t>
    <phoneticPr fontId="27" type="noConversion"/>
  </si>
  <si>
    <r>
      <t xml:space="preserve">(55) a) </t>
    </r>
    <r>
      <rPr>
        <sz val="12"/>
        <rFont val="Times New Roman"/>
        <family val="1"/>
      </rPr>
      <t xml:space="preserve">Include internal transfer of SHKP's properties: </t>
    </r>
    <phoneticPr fontId="27" type="noConversion"/>
  </si>
  <si>
    <t xml:space="preserve">        Primary Industrial: Include registration of whole block of Eastwood Centre ($1.3b)</t>
    <phoneticPr fontId="27" type="noConversion"/>
  </si>
  <si>
    <t>(54) Primary Private Residential Market: Include registration of Ho Tung Garden ($5.1 b)</t>
    <phoneticPr fontId="27" type="noConversion"/>
  </si>
  <si>
    <t>(53) Secondary Office: Include registration for portion of Wu Chung House and Fairmont House ($7.8 b)</t>
    <phoneticPr fontId="27" type="noConversion"/>
  </si>
  <si>
    <t>(52) Primary Shop: Include registration for Lions Rise Mall ($1.38 b)</t>
    <phoneticPr fontId="27" type="noConversion"/>
  </si>
  <si>
    <t>(51) Primary Office: Include registration for whole block of One Bay East East Tower ($5.425 b)</t>
    <phoneticPr fontId="27" type="noConversion"/>
  </si>
  <si>
    <t>(50) Secondary Office: Include registration for whole block of Wing Hang Finance Centre ($1.588 b)</t>
    <phoneticPr fontId="27" type="noConversion"/>
  </si>
  <si>
    <t>(49) Include 10 registrations for internal transfer of HSBC's Secondary Private Residential Properties ($15.9 b), 4 registrations of Secondary Offices ($5.5 b), 16 registrations of Secondary Shops ($2.2 b) and 1 registration of Secondary Industrial property ($52 m)</t>
    <phoneticPr fontId="27" type="noConversion"/>
  </si>
  <si>
    <t>(48) Primary Office : Include registration for internal transfer of Landmark East ($6.7 b)</t>
    <phoneticPr fontId="27" type="noConversion"/>
  </si>
  <si>
    <t>(47) Primary Shop: Include registration for internal transfer of whole block of  48 Lung Sum Avenue ($1.4 b)</t>
    <phoneticPr fontId="27" type="noConversion"/>
  </si>
  <si>
    <t>(46) Primary Office : Include registration for Harbour Plaza Resort City ($1.1 b)</t>
    <phoneticPr fontId="27" type="noConversion"/>
  </si>
  <si>
    <t>(45) Primary Office: Include registration for whole block of CCB Centre ($2.4 b)</t>
    <phoneticPr fontId="27" type="noConversion"/>
  </si>
  <si>
    <t>(44) Primary and Secondary Office: Include registrations for several floors of Citibank Tower ($2.2 b) and whole block of "113 Argyle Street"($2.9b)</t>
    <phoneticPr fontId="27" type="noConversion"/>
  </si>
  <si>
    <t>(43) Primary Office: Include registration for whole block of One Bay East West Tower ($4.5 b)</t>
    <phoneticPr fontId="27" type="noConversion"/>
  </si>
  <si>
    <t>(42) Primary Office: Include registration for seven floors of Exchange Tower ($1.6 b)</t>
    <phoneticPr fontId="27" type="noConversion"/>
  </si>
  <si>
    <t>(41) Primary Shop: Include registration for internal transfer of shop portion of Century Gateway ($2.4b)</t>
    <phoneticPr fontId="27" type="noConversion"/>
  </si>
  <si>
    <t>(40) Include registrations as follows: a) Secondary Shop: shop portion of Park Hotel ($1.98b);  b) Secondary Office: whole block of Stanhope house ($2.4b)</t>
    <phoneticPr fontId="27" type="noConversion"/>
  </si>
  <si>
    <t>(39) Secondary Shop: Include registration for commercial portion of Laguna City($1.5b)</t>
    <phoneticPr fontId="27" type="noConversion"/>
  </si>
  <si>
    <t>(38) Primary Office: Include registration for whole block of "50 Connaught Road Central" ($4.88 b)</t>
    <phoneticPr fontId="27" type="noConversion"/>
  </si>
  <si>
    <t>(37) Secondary Private Residential Market: Include registration for House at 24 Po Shan Road ($1.9 b)</t>
    <phoneticPr fontId="27" type="noConversion"/>
  </si>
  <si>
    <t>(36) Secondary Private Residential Market: Include registration for whole block of Shan Kwong Building ($1.04 b)</t>
    <phoneticPr fontId="27" type="noConversion"/>
  </si>
  <si>
    <t>(35) Include registrations as follows: a) Primary Shop: commercial portion of Nan Fung Plaza($1.17b); b) Secondary Private Residential Market: whole block of Arts Mansion ($1.84b); c) Secondary Office: whole block of LKF Tower ($2.15b)</t>
    <phoneticPr fontId="27" type="noConversion"/>
  </si>
  <si>
    <t>(34) Primary Office: Include 3 registrations for internal transfer of IFC I &amp; II and Four Seasons Hotel ($16b)</t>
    <phoneticPr fontId="27" type="noConversion"/>
  </si>
  <si>
    <t>(33) Secondary Private Residential Market: Include registration for Kai Tak Mansion ($1.1b)</t>
    <phoneticPr fontId="27" type="noConversion"/>
  </si>
  <si>
    <t>(32) Secondary Private Residential Market: Include registration for properties on 35 Barker Road ($1.8b)</t>
    <phoneticPr fontId="27" type="noConversion"/>
  </si>
  <si>
    <t>(31) Secondary Private Residential Market: Include registration for properties on 6-16 Peel Rise ($1.1b)</t>
    <phoneticPr fontId="27" type="noConversion"/>
  </si>
  <si>
    <t xml:space="preserve">(30) Secondary Office : Include registration for whole block of Fortis Centre ($1.8b) </t>
    <phoneticPr fontId="27" type="noConversion"/>
  </si>
  <si>
    <t xml:space="preserve">(29) Primary Office : Include registration for several floors of One Harbour East ($1.1b) </t>
    <phoneticPr fontId="27" type="noConversion"/>
  </si>
  <si>
    <t>(28) Secondary Shop : Include registration for shops of Silver Fortune Plaza, Golden Plaza and Pakpolee Commercial Centre ($1.6b)</t>
    <phoneticPr fontId="27" type="noConversion"/>
  </si>
  <si>
    <t>(27) Primary Shop : Include registrations for shops of Caribbean Coast ($428m) and "7 Shing Yip Street" ($387m)</t>
    <phoneticPr fontId="27" type="noConversion"/>
  </si>
  <si>
    <t>(26) Secondary Private Residential Market: Include registration for whole block of National Building and Kam Kwok Building ($1.4b)</t>
    <phoneticPr fontId="27" type="noConversion"/>
  </si>
  <si>
    <t xml:space="preserve">(25) Primary Office : Include registration for whole block of Trade Square ($1.5b) </t>
    <phoneticPr fontId="27" type="noConversion"/>
  </si>
  <si>
    <t>(24) Secondary Private Residential Market: : Include registration for whole buildings on 7-9 Mount Kellett Road ($1.65b)</t>
    <phoneticPr fontId="27" type="noConversion"/>
  </si>
  <si>
    <t>(23) Primary Private Residential Market: : Include registration for whole block of Tower 6 of Bel-Air No.8 ($1.9b)</t>
    <phoneticPr fontId="27" type="noConversion"/>
  </si>
  <si>
    <t>(22) Primary Office : Include registration for basket of commercial units of Royal Ascot ($2.8b)</t>
    <phoneticPr fontId="27" type="noConversion"/>
  </si>
  <si>
    <t xml:space="preserve">(21) Secondary Industrial : Include registration for several floors of Ever Gain Plaza ($1.3b) </t>
    <phoneticPr fontId="27" type="noConversion"/>
  </si>
  <si>
    <t xml:space="preserve">(20) Secondary Office : Include registration for whole block of Crocodile House ($1.1b) </t>
    <phoneticPr fontId="27" type="noConversion"/>
  </si>
  <si>
    <t>(19) Primary Private Residential Market: Exclude 56 registrations for internal transfer of Glory Rise and Supernova Stand ($85.9m)</t>
    <phoneticPr fontId="27" type="noConversion"/>
  </si>
  <si>
    <t>(18) Primary Shop : Include registration for shops of Metro Town($850m)</t>
    <phoneticPr fontId="27" type="noConversion"/>
  </si>
  <si>
    <t>(17) Primary Office : Include registration for Kowloon Hotel($1.2b)</t>
    <phoneticPr fontId="27" type="noConversion"/>
  </si>
  <si>
    <t xml:space="preserve">(16) Primary Office : Include 6 registrations for Citibank Tower related to REITs of Great Eagle($22.7b) </t>
    <phoneticPr fontId="27" type="noConversion"/>
  </si>
  <si>
    <t>(15) Secondary Office : Include registrations for whole block of PCCW Tower ($2.8b) and Luk Hoi Tong Building ($1.02b)</t>
    <phoneticPr fontId="27" type="noConversion"/>
  </si>
  <si>
    <t>(14) Primary Shop : Exclude 4 registrations for shops and carparks that Housing Authority sold to The Link ($128b)</t>
    <phoneticPr fontId="27" type="noConversion"/>
  </si>
  <si>
    <t>(13) Primary Office : Include registration for hotel of Rambler Crest ($660m)</t>
    <phoneticPr fontId="27" type="noConversion"/>
  </si>
  <si>
    <t>(12) Primary Shop : Include registration for shops of Tuen Mun Town Plaza ($2.3b)</t>
    <phoneticPr fontId="27" type="noConversion"/>
  </si>
  <si>
    <t>(11) Primary Office : Include registration for several floors of Millennium City - Phase 5 ($1.3b)</t>
    <phoneticPr fontId="27" type="noConversion"/>
  </si>
  <si>
    <t>(10) Primary Shop : Include registration for shops of Grand Millennium Plaza ($196.3m)</t>
    <phoneticPr fontId="27" type="noConversion"/>
  </si>
  <si>
    <t>(9) Primary Office : Include registration for 14 floors of International Finance Centre II ($3.7b)</t>
    <phoneticPr fontId="27" type="noConversion"/>
  </si>
  <si>
    <t>(8) Primary Office : Include registration for whole block of Olympian Tower ($1.09b)</t>
    <phoneticPr fontId="27" type="noConversion"/>
  </si>
  <si>
    <t>(7) Primary Office : Include 2 registrations for several floors of Grand Millennium Plaza ($2.4b)</t>
    <phoneticPr fontId="27" type="noConversion"/>
  </si>
  <si>
    <t>(6) Secondary Office : Include registration for whole block of Furama Hotel ($2.8b)</t>
    <phoneticPr fontId="27" type="noConversion"/>
  </si>
  <si>
    <t>(5) Primary Office : Include 2 registrations for several floors of Grand Millennium Plaza ($2.2b)</t>
    <phoneticPr fontId="27" type="noConversion"/>
  </si>
  <si>
    <t>(4) Secondary Office : Include registration for whole block of Furama Hotel ($2.8b)</t>
    <phoneticPr fontId="27" type="noConversion"/>
  </si>
  <si>
    <t>(3) Primary Office : Include registration for whole block of The Westpoint ($1.13b)</t>
    <phoneticPr fontId="27" type="noConversion"/>
  </si>
  <si>
    <t>(2) Primary Office : Include 49 registrations for several floors of The Center ($7.9b)</t>
    <phoneticPr fontId="27" type="noConversion"/>
  </si>
  <si>
    <t>(1) Primary Office : Include registration for 6 floors of Shun Tak Centre ($1.6b)</t>
    <phoneticPr fontId="27" type="noConversion"/>
  </si>
  <si>
    <r>
      <t xml:space="preserve"># </t>
    </r>
    <r>
      <rPr>
        <sz val="12"/>
        <rFont val="Times New Roman"/>
        <family val="1"/>
      </rPr>
      <t>Include premium paid and not yet paid</t>
    </r>
    <phoneticPr fontId="27" type="noConversion"/>
  </si>
  <si>
    <t>Note : Starting from April 2010, figures include memorandum for sale and purchase</t>
    <phoneticPr fontId="27" type="noConversion"/>
  </si>
  <si>
    <t>2401-03 Total</t>
    <phoneticPr fontId="27" type="noConversion"/>
  </si>
  <si>
    <t>(126)</t>
    <phoneticPr fontId="27" type="noConversion"/>
  </si>
  <si>
    <t>(125)</t>
    <phoneticPr fontId="27" type="noConversion"/>
  </si>
  <si>
    <t>(124)</t>
    <phoneticPr fontId="27" type="noConversion"/>
  </si>
  <si>
    <t>(123)</t>
    <phoneticPr fontId="27" type="noConversion"/>
  </si>
  <si>
    <t>(122)</t>
    <phoneticPr fontId="27" type="noConversion"/>
  </si>
  <si>
    <t>(121)</t>
    <phoneticPr fontId="27" type="noConversion"/>
  </si>
  <si>
    <t>(120)</t>
    <phoneticPr fontId="27" type="noConversion"/>
  </si>
  <si>
    <t>(119)</t>
    <phoneticPr fontId="27" type="noConversion"/>
  </si>
  <si>
    <t>(118)</t>
    <phoneticPr fontId="27" type="noConversion"/>
  </si>
  <si>
    <r>
      <t>(11</t>
    </r>
    <r>
      <rPr>
        <sz val="11"/>
        <color theme="1"/>
        <rFont val="新細明體"/>
        <family val="2"/>
        <scheme val="minor"/>
      </rPr>
      <t>7</t>
    </r>
    <r>
      <rPr>
        <sz val="12"/>
        <rFont val="Times New Roman"/>
        <family val="1"/>
      </rPr>
      <t>)</t>
    </r>
    <phoneticPr fontId="27" type="noConversion"/>
  </si>
  <si>
    <t>(116)</t>
    <phoneticPr fontId="27" type="noConversion"/>
  </si>
  <si>
    <t>(115)</t>
    <phoneticPr fontId="27" type="noConversion"/>
  </si>
  <si>
    <t>(114)</t>
    <phoneticPr fontId="27" type="noConversion"/>
  </si>
  <si>
    <t>(113)</t>
    <phoneticPr fontId="27" type="noConversion"/>
  </si>
  <si>
    <t>(112)</t>
    <phoneticPr fontId="27" type="noConversion"/>
  </si>
  <si>
    <t>(111)</t>
    <phoneticPr fontId="27" type="noConversion"/>
  </si>
  <si>
    <t>(110)</t>
    <phoneticPr fontId="27" type="noConversion"/>
  </si>
  <si>
    <t>(109)</t>
    <phoneticPr fontId="27" type="noConversion"/>
  </si>
  <si>
    <t>(108)</t>
    <phoneticPr fontId="27" type="noConversion"/>
  </si>
  <si>
    <t>(107)</t>
    <phoneticPr fontId="27" type="noConversion"/>
  </si>
  <si>
    <t>(106)</t>
    <phoneticPr fontId="27" type="noConversion"/>
  </si>
  <si>
    <t>(105)</t>
    <phoneticPr fontId="27" type="noConversion"/>
  </si>
  <si>
    <t>(104)</t>
    <phoneticPr fontId="27" type="noConversion"/>
  </si>
  <si>
    <t>(103)</t>
  </si>
  <si>
    <t>(102)</t>
  </si>
  <si>
    <t>(101)</t>
    <phoneticPr fontId="27" type="noConversion"/>
  </si>
  <si>
    <t>(100)</t>
    <phoneticPr fontId="27" type="noConversion"/>
  </si>
  <si>
    <t>(99)</t>
    <phoneticPr fontId="27" type="noConversion"/>
  </si>
  <si>
    <t>(98)</t>
    <phoneticPr fontId="27" type="noConversion"/>
  </si>
  <si>
    <t>(97)</t>
    <phoneticPr fontId="27" type="noConversion"/>
  </si>
  <si>
    <t>(96)</t>
  </si>
  <si>
    <t>(95)</t>
  </si>
  <si>
    <t>(94)</t>
    <phoneticPr fontId="27" type="noConversion"/>
  </si>
  <si>
    <t>(93)</t>
    <phoneticPr fontId="27" type="noConversion"/>
  </si>
  <si>
    <t>(92)</t>
    <phoneticPr fontId="27" type="noConversion"/>
  </si>
  <si>
    <t>(91)</t>
    <phoneticPr fontId="27" type="noConversion"/>
  </si>
  <si>
    <t>(90)</t>
  </si>
  <si>
    <t>(89)</t>
  </si>
  <si>
    <t>(88)</t>
  </si>
  <si>
    <t>(87)</t>
    <phoneticPr fontId="27" type="noConversion"/>
  </si>
  <si>
    <t>(86)</t>
    <phoneticPr fontId="27" type="noConversion"/>
  </si>
  <si>
    <t>(85)</t>
    <phoneticPr fontId="27" type="noConversion"/>
  </si>
  <si>
    <t>(84)</t>
    <phoneticPr fontId="27" type="noConversion"/>
  </si>
  <si>
    <t>(83)</t>
    <phoneticPr fontId="27" type="noConversion"/>
  </si>
  <si>
    <t>(82)</t>
    <phoneticPr fontId="27" type="noConversion"/>
  </si>
  <si>
    <t>(81)</t>
    <phoneticPr fontId="27" type="noConversion"/>
  </si>
  <si>
    <t>(80)</t>
    <phoneticPr fontId="27" type="noConversion"/>
  </si>
  <si>
    <t>(79)</t>
  </si>
  <si>
    <t>(78)</t>
  </si>
  <si>
    <t>(77)</t>
  </si>
  <si>
    <t>(76)</t>
  </si>
  <si>
    <t>(75)</t>
  </si>
  <si>
    <t>(74)</t>
  </si>
  <si>
    <t>(73)</t>
  </si>
  <si>
    <t>(72)</t>
    <phoneticPr fontId="27" type="noConversion"/>
  </si>
  <si>
    <t>(71)</t>
  </si>
  <si>
    <t>(70)</t>
  </si>
  <si>
    <t>(69)</t>
    <phoneticPr fontId="27" type="noConversion"/>
  </si>
  <si>
    <t>(68)</t>
    <phoneticPr fontId="27" type="noConversion"/>
  </si>
  <si>
    <t>(67)</t>
    <phoneticPr fontId="27" type="noConversion"/>
  </si>
  <si>
    <t>(66)</t>
    <phoneticPr fontId="27" type="noConversion"/>
  </si>
  <si>
    <t>(65)</t>
    <phoneticPr fontId="27" type="noConversion"/>
  </si>
  <si>
    <t>(64)</t>
  </si>
  <si>
    <t>(63)</t>
    <phoneticPr fontId="27" type="noConversion"/>
  </si>
  <si>
    <t>(62)</t>
  </si>
  <si>
    <r>
      <t>(</t>
    </r>
    <r>
      <rPr>
        <sz val="11"/>
        <color theme="1"/>
        <rFont val="新細明體"/>
        <family val="2"/>
        <scheme val="minor"/>
      </rPr>
      <t>61)</t>
    </r>
    <r>
      <rPr>
        <sz val="12"/>
        <rFont val="Times New Roman"/>
        <family val="1"/>
      </rPr>
      <t/>
    </r>
  </si>
  <si>
    <r>
      <t>(</t>
    </r>
    <r>
      <rPr>
        <sz val="11"/>
        <color theme="1"/>
        <rFont val="新細明體"/>
        <family val="2"/>
        <scheme val="minor"/>
      </rPr>
      <t>60</t>
    </r>
    <r>
      <rPr>
        <sz val="12"/>
        <rFont val="Times New Roman"/>
        <family val="1"/>
      </rPr>
      <t>)</t>
    </r>
    <phoneticPr fontId="27" type="noConversion"/>
  </si>
  <si>
    <t>(59)</t>
  </si>
  <si>
    <t>(58)</t>
    <phoneticPr fontId="27" type="noConversion"/>
  </si>
  <si>
    <t>(57)</t>
  </si>
  <si>
    <t>(56)</t>
    <phoneticPr fontId="27" type="noConversion"/>
  </si>
  <si>
    <t>(55)</t>
    <phoneticPr fontId="27" type="noConversion"/>
  </si>
  <si>
    <t>(54)</t>
    <phoneticPr fontId="27" type="noConversion"/>
  </si>
  <si>
    <t>(53)</t>
    <phoneticPr fontId="27" type="noConversion"/>
  </si>
  <si>
    <t>(52)</t>
    <phoneticPr fontId="27" type="noConversion"/>
  </si>
  <si>
    <t>(51)</t>
    <phoneticPr fontId="27" type="noConversion"/>
  </si>
  <si>
    <t>(50)</t>
    <phoneticPr fontId="27" type="noConversion"/>
  </si>
  <si>
    <t>(49)</t>
    <phoneticPr fontId="27" type="noConversion"/>
  </si>
  <si>
    <t>(48)</t>
    <phoneticPr fontId="27" type="noConversion"/>
  </si>
  <si>
    <t>(47)</t>
    <phoneticPr fontId="27" type="noConversion"/>
  </si>
  <si>
    <t>(46)</t>
    <phoneticPr fontId="27" type="noConversion"/>
  </si>
  <si>
    <t>(45)</t>
    <phoneticPr fontId="27" type="noConversion"/>
  </si>
  <si>
    <t>(44)</t>
    <phoneticPr fontId="27" type="noConversion"/>
  </si>
  <si>
    <t>(43)</t>
    <phoneticPr fontId="27" type="noConversion"/>
  </si>
  <si>
    <t>(42)</t>
    <phoneticPr fontId="27" type="noConversion"/>
  </si>
  <si>
    <t>(41)</t>
    <phoneticPr fontId="27" type="noConversion"/>
  </si>
  <si>
    <t>(40)</t>
    <phoneticPr fontId="27" type="noConversion"/>
  </si>
  <si>
    <t>(39)</t>
    <phoneticPr fontId="27" type="noConversion"/>
  </si>
  <si>
    <r>
      <t>(3</t>
    </r>
    <r>
      <rPr>
        <sz val="11"/>
        <color theme="1"/>
        <rFont val="新細明體"/>
        <family val="2"/>
        <scheme val="minor"/>
      </rPr>
      <t>8</t>
    </r>
    <r>
      <rPr>
        <sz val="12"/>
        <rFont val="Times New Roman"/>
        <family val="1"/>
      </rPr>
      <t>)</t>
    </r>
    <phoneticPr fontId="27" type="noConversion"/>
  </si>
  <si>
    <t>(37)</t>
    <phoneticPr fontId="27" type="noConversion"/>
  </si>
  <si>
    <t>1202</t>
    <phoneticPr fontId="27" type="noConversion"/>
  </si>
  <si>
    <t>1201</t>
    <phoneticPr fontId="27" type="noConversion"/>
  </si>
  <si>
    <t>(36)</t>
  </si>
  <si>
    <t>1111</t>
    <phoneticPr fontId="27" type="noConversion"/>
  </si>
  <si>
    <t>1110</t>
    <phoneticPr fontId="27" type="noConversion"/>
  </si>
  <si>
    <t>1109</t>
    <phoneticPr fontId="27" type="noConversion"/>
  </si>
  <si>
    <t>1108</t>
    <phoneticPr fontId="27" type="noConversion"/>
  </si>
  <si>
    <t>1107</t>
    <phoneticPr fontId="27" type="noConversion"/>
  </si>
  <si>
    <t>(35)</t>
    <phoneticPr fontId="27" type="noConversion"/>
  </si>
  <si>
    <t>1106</t>
    <phoneticPr fontId="27" type="noConversion"/>
  </si>
  <si>
    <t>1105</t>
    <phoneticPr fontId="27" type="noConversion"/>
  </si>
  <si>
    <t>1104</t>
    <phoneticPr fontId="27" type="noConversion"/>
  </si>
  <si>
    <t>1103</t>
    <phoneticPr fontId="27" type="noConversion"/>
  </si>
  <si>
    <t>1102</t>
    <phoneticPr fontId="27" type="noConversion"/>
  </si>
  <si>
    <t>(34)</t>
    <phoneticPr fontId="27" type="noConversion"/>
  </si>
  <si>
    <t>1101</t>
    <phoneticPr fontId="27" type="noConversion"/>
  </si>
  <si>
    <t>1012</t>
    <phoneticPr fontId="27" type="noConversion"/>
  </si>
  <si>
    <t>1011</t>
    <phoneticPr fontId="27" type="noConversion"/>
  </si>
  <si>
    <t>1010</t>
    <phoneticPr fontId="27" type="noConversion"/>
  </si>
  <si>
    <t>1009</t>
    <phoneticPr fontId="27" type="noConversion"/>
  </si>
  <si>
    <t>(33)</t>
    <phoneticPr fontId="27" type="noConversion"/>
  </si>
  <si>
    <t>1008</t>
    <phoneticPr fontId="27" type="noConversion"/>
  </si>
  <si>
    <t>1007</t>
    <phoneticPr fontId="27" type="noConversion"/>
  </si>
  <si>
    <t>(32)</t>
    <phoneticPr fontId="27" type="noConversion"/>
  </si>
  <si>
    <t>1006</t>
    <phoneticPr fontId="27" type="noConversion"/>
  </si>
  <si>
    <t>(31)</t>
    <phoneticPr fontId="27" type="noConversion"/>
  </si>
  <si>
    <t>1005</t>
    <phoneticPr fontId="27" type="noConversion"/>
  </si>
  <si>
    <t>(30)</t>
    <phoneticPr fontId="27" type="noConversion"/>
  </si>
  <si>
    <t>1004</t>
    <phoneticPr fontId="27" type="noConversion"/>
  </si>
  <si>
    <t>1003</t>
    <phoneticPr fontId="27" type="noConversion"/>
  </si>
  <si>
    <t>(29)</t>
    <phoneticPr fontId="27" type="noConversion"/>
  </si>
  <si>
    <t>1002</t>
    <phoneticPr fontId="27" type="noConversion"/>
  </si>
  <si>
    <t>1001</t>
    <phoneticPr fontId="27" type="noConversion"/>
  </si>
  <si>
    <t>0912</t>
    <phoneticPr fontId="27" type="noConversion"/>
  </si>
  <si>
    <t>0911</t>
    <phoneticPr fontId="27" type="noConversion"/>
  </si>
  <si>
    <t>0910</t>
    <phoneticPr fontId="27" type="noConversion"/>
  </si>
  <si>
    <t>(28)</t>
    <phoneticPr fontId="27" type="noConversion"/>
  </si>
  <si>
    <t>0909</t>
    <phoneticPr fontId="27" type="noConversion"/>
  </si>
  <si>
    <t>(27)</t>
    <phoneticPr fontId="27" type="noConversion"/>
  </si>
  <si>
    <t>0908</t>
    <phoneticPr fontId="27" type="noConversion"/>
  </si>
  <si>
    <t>0907</t>
    <phoneticPr fontId="27" type="noConversion"/>
  </si>
  <si>
    <t>0906</t>
    <phoneticPr fontId="27" type="noConversion"/>
  </si>
  <si>
    <t>0905</t>
    <phoneticPr fontId="27" type="noConversion"/>
  </si>
  <si>
    <t>0904</t>
    <phoneticPr fontId="27" type="noConversion"/>
  </si>
  <si>
    <t>0903</t>
    <phoneticPr fontId="27" type="noConversion"/>
  </si>
  <si>
    <t>0902</t>
    <phoneticPr fontId="27" type="noConversion"/>
  </si>
  <si>
    <t>0901</t>
    <phoneticPr fontId="27" type="noConversion"/>
  </si>
  <si>
    <t>0812</t>
    <phoneticPr fontId="27" type="noConversion"/>
  </si>
  <si>
    <t>0811</t>
    <phoneticPr fontId="27" type="noConversion"/>
  </si>
  <si>
    <t>0810</t>
    <phoneticPr fontId="27" type="noConversion"/>
  </si>
  <si>
    <t>(26)</t>
    <phoneticPr fontId="27" type="noConversion"/>
  </si>
  <si>
    <t>0809</t>
    <phoneticPr fontId="27" type="noConversion"/>
  </si>
  <si>
    <t>0808</t>
    <phoneticPr fontId="27" type="noConversion"/>
  </si>
  <si>
    <t>0807</t>
    <phoneticPr fontId="27" type="noConversion"/>
  </si>
  <si>
    <t>0806</t>
    <phoneticPr fontId="27" type="noConversion"/>
  </si>
  <si>
    <t>0805</t>
    <phoneticPr fontId="27" type="noConversion"/>
  </si>
  <si>
    <t>(25)</t>
    <phoneticPr fontId="27" type="noConversion"/>
  </si>
  <si>
    <t>0804</t>
    <phoneticPr fontId="27" type="noConversion"/>
  </si>
  <si>
    <t>0803</t>
    <phoneticPr fontId="27" type="noConversion"/>
  </si>
  <si>
    <t>0802</t>
    <phoneticPr fontId="27" type="noConversion"/>
  </si>
  <si>
    <t>(24)</t>
    <phoneticPr fontId="27" type="noConversion"/>
  </si>
  <si>
    <t>0801</t>
    <phoneticPr fontId="27" type="noConversion"/>
  </si>
  <si>
    <t>0712</t>
    <phoneticPr fontId="27" type="noConversion"/>
  </si>
  <si>
    <t>0711</t>
  </si>
  <si>
    <t>(23)</t>
  </si>
  <si>
    <t>0710</t>
  </si>
  <si>
    <t>(22)</t>
  </si>
  <si>
    <t>0709</t>
  </si>
  <si>
    <t>0708</t>
  </si>
  <si>
    <t>(21)</t>
  </si>
  <si>
    <t>0707</t>
  </si>
  <si>
    <t>0706</t>
  </si>
  <si>
    <t>0705</t>
  </si>
  <si>
    <t>0704</t>
  </si>
  <si>
    <t>(20)</t>
  </si>
  <si>
    <t>0703</t>
  </si>
  <si>
    <t>0702</t>
  </si>
  <si>
    <t>(19)</t>
  </si>
  <si>
    <t>0701</t>
  </si>
  <si>
    <t>(18)</t>
  </si>
  <si>
    <t>0612</t>
  </si>
  <si>
    <t>(17)</t>
  </si>
  <si>
    <t>0611</t>
  </si>
  <si>
    <t>0610</t>
  </si>
  <si>
    <t>0609</t>
  </si>
  <si>
    <t>0608</t>
  </si>
  <si>
    <t>0607</t>
  </si>
  <si>
    <t>0606</t>
  </si>
  <si>
    <t>0605</t>
  </si>
  <si>
    <t>(16)</t>
  </si>
  <si>
    <t>0604</t>
  </si>
  <si>
    <t>0603</t>
  </si>
  <si>
    <t>0602</t>
  </si>
  <si>
    <t>0601</t>
  </si>
  <si>
    <t>0512</t>
  </si>
  <si>
    <t>0511</t>
  </si>
  <si>
    <t>0510</t>
  </si>
  <si>
    <t>0509</t>
  </si>
  <si>
    <t>0508</t>
  </si>
  <si>
    <t>0507</t>
  </si>
  <si>
    <t>0506</t>
  </si>
  <si>
    <t>0505</t>
  </si>
  <si>
    <t>0504</t>
  </si>
  <si>
    <t>0503</t>
  </si>
  <si>
    <t>0502</t>
  </si>
  <si>
    <t>(15)</t>
  </si>
  <si>
    <t>0501</t>
  </si>
  <si>
    <t>(14)</t>
  </si>
  <si>
    <t>0412</t>
  </si>
  <si>
    <t>0411</t>
  </si>
  <si>
    <t>0410</t>
  </si>
  <si>
    <t>0409</t>
  </si>
  <si>
    <t>0408</t>
  </si>
  <si>
    <t>0407</t>
  </si>
  <si>
    <t>0406</t>
  </si>
  <si>
    <t>0405</t>
  </si>
  <si>
    <t>0404</t>
  </si>
  <si>
    <t xml:space="preserve">0403 </t>
  </si>
  <si>
    <t>0402</t>
  </si>
  <si>
    <t>0401</t>
  </si>
  <si>
    <t>0312</t>
  </si>
  <si>
    <t>0311</t>
  </si>
  <si>
    <t>(13)</t>
  </si>
  <si>
    <t>0310</t>
  </si>
  <si>
    <t>0308</t>
  </si>
  <si>
    <t>(12)</t>
  </si>
  <si>
    <t>0307</t>
  </si>
  <si>
    <t>0306</t>
  </si>
  <si>
    <t>0305</t>
  </si>
  <si>
    <t>0304</t>
  </si>
  <si>
    <t>0303</t>
  </si>
  <si>
    <t>0302</t>
  </si>
  <si>
    <t>0301</t>
  </si>
  <si>
    <t>0212</t>
  </si>
  <si>
    <t>0211</t>
  </si>
  <si>
    <t>0210</t>
  </si>
  <si>
    <t>0209</t>
  </si>
  <si>
    <t>(11)</t>
  </si>
  <si>
    <t>0208</t>
  </si>
  <si>
    <t>0207</t>
  </si>
  <si>
    <t>0206</t>
  </si>
  <si>
    <t>0205</t>
  </si>
  <si>
    <t>0204</t>
  </si>
  <si>
    <t>0203</t>
  </si>
  <si>
    <t>0202</t>
  </si>
  <si>
    <t>0201</t>
  </si>
  <si>
    <t>(10)</t>
  </si>
  <si>
    <t>0112</t>
  </si>
  <si>
    <t>0111</t>
  </si>
  <si>
    <t>(9)</t>
  </si>
  <si>
    <t>0110</t>
  </si>
  <si>
    <t>0109</t>
  </si>
  <si>
    <t>0108</t>
  </si>
  <si>
    <t>(8)</t>
  </si>
  <si>
    <t>0107</t>
  </si>
  <si>
    <t>0106</t>
  </si>
  <si>
    <t>0105</t>
  </si>
  <si>
    <t>0104</t>
  </si>
  <si>
    <t>0103</t>
  </si>
  <si>
    <t>0102</t>
  </si>
  <si>
    <t>0101</t>
  </si>
  <si>
    <t>0012</t>
  </si>
  <si>
    <t>0011</t>
  </si>
  <si>
    <t>0010</t>
  </si>
  <si>
    <t>(7)</t>
  </si>
  <si>
    <t>0009</t>
  </si>
  <si>
    <t>(6)</t>
  </si>
  <si>
    <t>0008</t>
  </si>
  <si>
    <t>0007</t>
  </si>
  <si>
    <t>0006</t>
  </si>
  <si>
    <t>(5)</t>
  </si>
  <si>
    <t>0005</t>
  </si>
  <si>
    <t>(4)</t>
  </si>
  <si>
    <t>0004</t>
  </si>
  <si>
    <t>0003</t>
  </si>
  <si>
    <t>0002</t>
  </si>
  <si>
    <t>(3)</t>
  </si>
  <si>
    <t>0001</t>
  </si>
  <si>
    <t>9912</t>
  </si>
  <si>
    <t>9911</t>
  </si>
  <si>
    <t>9910</t>
  </si>
  <si>
    <t>9909</t>
  </si>
  <si>
    <t>9908</t>
  </si>
  <si>
    <t>9907</t>
  </si>
  <si>
    <t>9906</t>
  </si>
  <si>
    <t>9905</t>
  </si>
  <si>
    <t>9904</t>
  </si>
  <si>
    <t>9903</t>
  </si>
  <si>
    <t>9902</t>
  </si>
  <si>
    <t>9901</t>
  </si>
  <si>
    <t>(2)</t>
  </si>
  <si>
    <t>9811</t>
  </si>
  <si>
    <t>9810</t>
  </si>
  <si>
    <t>9809</t>
  </si>
  <si>
    <t>9808</t>
  </si>
  <si>
    <t>9807</t>
  </si>
  <si>
    <t>9806</t>
  </si>
  <si>
    <t>9805</t>
  </si>
  <si>
    <t>9804</t>
  </si>
  <si>
    <t>9803</t>
  </si>
  <si>
    <t>9802</t>
  </si>
  <si>
    <t>9801</t>
  </si>
  <si>
    <t>9712</t>
  </si>
  <si>
    <t>9711</t>
  </si>
  <si>
    <t>9710</t>
  </si>
  <si>
    <t>9709</t>
  </si>
  <si>
    <t>9708</t>
  </si>
  <si>
    <t>9707</t>
  </si>
  <si>
    <t>9706</t>
  </si>
  <si>
    <t>9705</t>
  </si>
  <si>
    <t>9704</t>
  </si>
  <si>
    <t>(1)</t>
  </si>
  <si>
    <t>9702</t>
  </si>
  <si>
    <t>9701</t>
  </si>
  <si>
    <t>9612</t>
  </si>
  <si>
    <t>9611</t>
  </si>
  <si>
    <t>9610</t>
  </si>
  <si>
    <t>9609</t>
  </si>
  <si>
    <t>9608</t>
  </si>
  <si>
    <t>9607</t>
  </si>
  <si>
    <t>9606</t>
  </si>
  <si>
    <t>9605</t>
  </si>
  <si>
    <t>9604</t>
  </si>
  <si>
    <t>9603</t>
  </si>
  <si>
    <t>9602</t>
  </si>
  <si>
    <t>9601</t>
  </si>
  <si>
    <t>9512</t>
  </si>
  <si>
    <t>9511</t>
  </si>
  <si>
    <t>9510</t>
  </si>
  <si>
    <t>9509</t>
  </si>
  <si>
    <t>9508</t>
  </si>
  <si>
    <t>9507</t>
  </si>
  <si>
    <t>Total Consideration ($m)</t>
    <phoneticPr fontId="27" type="noConversion"/>
  </si>
  <si>
    <t>No of Registrations</t>
    <phoneticPr fontId="27" type="noConversion"/>
  </si>
  <si>
    <t>Overall</t>
    <phoneticPr fontId="27" type="noConversion"/>
  </si>
  <si>
    <t>Industrial</t>
    <phoneticPr fontId="27" type="noConversion"/>
  </si>
  <si>
    <t>Shop</t>
    <phoneticPr fontId="27" type="noConversion"/>
  </si>
  <si>
    <t>Office</t>
    <phoneticPr fontId="27" type="noConversion"/>
  </si>
  <si>
    <t># Public Housing</t>
    <phoneticPr fontId="27" type="noConversion"/>
  </si>
  <si>
    <t>Private Residential Market</t>
    <phoneticPr fontId="27" type="noConversion"/>
  </si>
  <si>
    <t>Year/Month</t>
    <phoneticPr fontId="27" type="noConversion"/>
  </si>
  <si>
    <t>Primary and Secondary Market                          (Exclude Carparks)</t>
    <phoneticPr fontId="27" type="noConversion"/>
  </si>
  <si>
    <t>Secondary Market</t>
    <phoneticPr fontId="27" type="noConversion"/>
  </si>
  <si>
    <t>Primary Market</t>
    <phoneticPr fontId="27" type="noConversion"/>
  </si>
  <si>
    <t>Primary and Secondary Market (Exclude Carparks) since July 1995</t>
    <phoneticPr fontId="27" type="noConversion"/>
  </si>
  <si>
    <t>PRIME</t>
  </si>
  <si>
    <t>observation_date</t>
  </si>
  <si>
    <t>Frequency: Not Applicable</t>
  </si>
  <si>
    <t>Bank Prime Loan Rate Changes: Historical Dates of Changes and Rates, Percent, Not Applicable, Not Seasonally Adjusted</t>
  </si>
  <si>
    <t>Federal Reserve Bank of St. Louis</t>
  </si>
  <si>
    <t>Economic Research Division</t>
  </si>
  <si>
    <t>Help: https://fredhelp.stlouisfed.org</t>
  </si>
  <si>
    <t>Link: https://fred.stlouisfed.org</t>
  </si>
  <si>
    <t>Federal Reserve Economic Data</t>
  </si>
  <si>
    <t>FRED Graph Observations</t>
  </si>
  <si>
    <t>HPI</t>
    <phoneticPr fontId="7" type="noConversion"/>
  </si>
  <si>
    <t>MACD</t>
    <phoneticPr fontId="7" type="noConversion"/>
  </si>
  <si>
    <t>CPI</t>
    <phoneticPr fontId="7" type="noConversion"/>
  </si>
  <si>
    <t>HSIC</t>
    <phoneticPr fontId="7" type="noConversion"/>
  </si>
  <si>
    <t>H_RATE</t>
    <phoneticPr fontId="7" type="noConversion"/>
  </si>
  <si>
    <t>P_RATE</t>
    <phoneticPr fontId="7" type="noConversion"/>
  </si>
  <si>
    <t>DATE</t>
    <phoneticPr fontId="7" type="noConversion"/>
  </si>
  <si>
    <t>SnP</t>
    <phoneticPr fontId="7" type="noConversion"/>
  </si>
  <si>
    <t>1-month</t>
    <phoneticPr fontId="7" type="noConversion"/>
  </si>
  <si>
    <t>HIBOR fixing</t>
    <phoneticPr fontId="7" type="noConversion"/>
  </si>
  <si>
    <t>同業拆息定價</t>
    <phoneticPr fontId="7" type="noConversion"/>
  </si>
  <si>
    <t>-</t>
    <phoneticPr fontId="7" type="noConversion"/>
  </si>
  <si>
    <t>August, 1955</t>
  </si>
  <si>
    <t>September, 1955</t>
  </si>
  <si>
    <t>October, 1955</t>
  </si>
  <si>
    <t>November, 1955</t>
  </si>
  <si>
    <t>December, 1955</t>
  </si>
  <si>
    <t>January, 1956</t>
  </si>
  <si>
    <t>February, 1956</t>
  </si>
  <si>
    <t>March, 1956</t>
  </si>
  <si>
    <t>April, 1956</t>
  </si>
  <si>
    <t>May, 1956</t>
  </si>
  <si>
    <t>June, 1956</t>
  </si>
  <si>
    <t>July, 1956</t>
  </si>
  <si>
    <t>August, 1956</t>
  </si>
  <si>
    <t>September, 1956</t>
  </si>
  <si>
    <t>October, 1956</t>
  </si>
  <si>
    <t>November, 1956</t>
  </si>
  <si>
    <t>December, 1956</t>
  </si>
  <si>
    <t>January, 1957</t>
  </si>
  <si>
    <t>February, 1957</t>
  </si>
  <si>
    <t>March, 1957</t>
  </si>
  <si>
    <t>April, 1957</t>
  </si>
  <si>
    <t>May, 1957</t>
  </si>
  <si>
    <t>June, 1957</t>
  </si>
  <si>
    <t>July, 1957</t>
  </si>
  <si>
    <t>August, 1957</t>
  </si>
  <si>
    <t>September, 1957</t>
  </si>
  <si>
    <t>October, 1957</t>
  </si>
  <si>
    <t>November, 1957</t>
  </si>
  <si>
    <t>December, 1957</t>
  </si>
  <si>
    <t>January, 1958</t>
  </si>
  <si>
    <t>February, 1958</t>
  </si>
  <si>
    <t>March, 1958</t>
  </si>
  <si>
    <t>April, 1958</t>
  </si>
  <si>
    <t>May, 1958</t>
  </si>
  <si>
    <t>June, 1958</t>
  </si>
  <si>
    <t>July, 1958</t>
  </si>
  <si>
    <t>August, 1958</t>
  </si>
  <si>
    <t>September, 1958</t>
  </si>
  <si>
    <t>October, 1958</t>
  </si>
  <si>
    <t>November, 1958</t>
  </si>
  <si>
    <t>December, 1958</t>
  </si>
  <si>
    <t>January, 1959</t>
  </si>
  <si>
    <t>February, 1959</t>
  </si>
  <si>
    <t>March, 1959</t>
  </si>
  <si>
    <t>April, 1959</t>
  </si>
  <si>
    <t>May, 1959</t>
  </si>
  <si>
    <t>June, 1959</t>
  </si>
  <si>
    <t>July, 1959</t>
  </si>
  <si>
    <t>August, 1959</t>
  </si>
  <si>
    <t>September, 1959</t>
  </si>
  <si>
    <t>October, 1959</t>
  </si>
  <si>
    <t>November, 1959</t>
  </si>
  <si>
    <t>December, 1959</t>
  </si>
  <si>
    <t>January, 1960</t>
  </si>
  <si>
    <t>February, 1960</t>
  </si>
  <si>
    <t>March, 1960</t>
  </si>
  <si>
    <t>April, 1960</t>
  </si>
  <si>
    <t>May, 1960</t>
  </si>
  <si>
    <t>June, 1960</t>
  </si>
  <si>
    <t>July, 1960</t>
  </si>
  <si>
    <t>August, 1960</t>
  </si>
  <si>
    <t>September, 1960</t>
  </si>
  <si>
    <t>October, 1960</t>
  </si>
  <si>
    <t>November, 1960</t>
  </si>
  <si>
    <t>December, 1960</t>
  </si>
  <si>
    <t>January, 1961</t>
  </si>
  <si>
    <t>February, 1961</t>
  </si>
  <si>
    <t>March, 1961</t>
  </si>
  <si>
    <t>April, 1961</t>
  </si>
  <si>
    <t>May, 1961</t>
  </si>
  <si>
    <t>June, 1961</t>
  </si>
  <si>
    <t>July, 1961</t>
  </si>
  <si>
    <t>August, 1961</t>
  </si>
  <si>
    <t>September, 1961</t>
  </si>
  <si>
    <t>October, 1961</t>
  </si>
  <si>
    <t>November, 1961</t>
  </si>
  <si>
    <t>December, 1961</t>
  </si>
  <si>
    <t>January, 1962</t>
  </si>
  <si>
    <t>February, 1962</t>
  </si>
  <si>
    <t>March, 1962</t>
  </si>
  <si>
    <t>April, 1962</t>
  </si>
  <si>
    <t>May, 1962</t>
  </si>
  <si>
    <t>June, 1962</t>
  </si>
  <si>
    <t>July, 1962</t>
  </si>
  <si>
    <t>August, 1962</t>
  </si>
  <si>
    <t>September, 1962</t>
  </si>
  <si>
    <t>October, 1962</t>
  </si>
  <si>
    <t>November, 1962</t>
  </si>
  <si>
    <t>December, 1962</t>
  </si>
  <si>
    <t>January, 1963</t>
  </si>
  <si>
    <t>February, 1963</t>
  </si>
  <si>
    <t>March, 1963</t>
  </si>
  <si>
    <t>April, 1963</t>
  </si>
  <si>
    <t>May, 1963</t>
  </si>
  <si>
    <t>June, 1963</t>
  </si>
  <si>
    <t>July, 1963</t>
  </si>
  <si>
    <t>August, 1963</t>
  </si>
  <si>
    <t>September, 1963</t>
  </si>
  <si>
    <t>October, 1963</t>
  </si>
  <si>
    <t>November, 1963</t>
  </si>
  <si>
    <t>December, 1963</t>
  </si>
  <si>
    <t>January, 1964</t>
  </si>
  <si>
    <t>February, 1964</t>
  </si>
  <si>
    <t>March, 1964</t>
  </si>
  <si>
    <t>April, 1964</t>
  </si>
  <si>
    <t>May, 1964</t>
  </si>
  <si>
    <t>June, 1964</t>
  </si>
  <si>
    <t>July, 1964</t>
  </si>
  <si>
    <t>August, 1964</t>
  </si>
  <si>
    <t>September, 1964</t>
  </si>
  <si>
    <t>October, 1964</t>
  </si>
  <si>
    <t>November, 1964</t>
  </si>
  <si>
    <t>December, 1964</t>
  </si>
  <si>
    <t>January, 1965</t>
  </si>
  <si>
    <t>February, 1965</t>
  </si>
  <si>
    <t>March, 1965</t>
  </si>
  <si>
    <t>April, 1965</t>
  </si>
  <si>
    <t>May, 1965</t>
  </si>
  <si>
    <t>June, 1965</t>
  </si>
  <si>
    <t>July, 1965</t>
  </si>
  <si>
    <t>August, 1965</t>
  </si>
  <si>
    <t>September, 1965</t>
  </si>
  <si>
    <t>October, 1965</t>
  </si>
  <si>
    <t>November, 1965</t>
  </si>
  <si>
    <t>December, 1965</t>
  </si>
  <si>
    <t>January, 1966</t>
  </si>
  <si>
    <t>February, 1966</t>
  </si>
  <si>
    <t>March, 1966</t>
  </si>
  <si>
    <t>April, 1966</t>
  </si>
  <si>
    <t>May, 1966</t>
  </si>
  <si>
    <t>June, 1966</t>
  </si>
  <si>
    <t>July, 1966</t>
  </si>
  <si>
    <t>August, 1966</t>
  </si>
  <si>
    <t>September, 1966</t>
  </si>
  <si>
    <t>October, 1966</t>
  </si>
  <si>
    <t>November, 1966</t>
  </si>
  <si>
    <t>December, 1966</t>
  </si>
  <si>
    <t>January, 1967</t>
  </si>
  <si>
    <t>February, 1967</t>
  </si>
  <si>
    <t>March, 1967</t>
  </si>
  <si>
    <t>April, 1967</t>
  </si>
  <si>
    <t>May, 1967</t>
  </si>
  <si>
    <t>June, 1967</t>
  </si>
  <si>
    <t>July, 1967</t>
  </si>
  <si>
    <t>August, 1967</t>
  </si>
  <si>
    <t>September, 1967</t>
  </si>
  <si>
    <t>October, 1967</t>
  </si>
  <si>
    <t>November, 1967</t>
  </si>
  <si>
    <t>December, 1967</t>
  </si>
  <si>
    <t>January, 1968</t>
  </si>
  <si>
    <t>February, 1968</t>
  </si>
  <si>
    <t>March, 1968</t>
  </si>
  <si>
    <t>April, 1968</t>
  </si>
  <si>
    <t>May, 1968</t>
  </si>
  <si>
    <t>June, 1968</t>
  </si>
  <si>
    <t>July, 1968</t>
  </si>
  <si>
    <t>August, 1968</t>
  </si>
  <si>
    <t>September, 1968</t>
  </si>
  <si>
    <t>October, 1968</t>
  </si>
  <si>
    <t>November, 1968</t>
  </si>
  <si>
    <t>December, 1968</t>
  </si>
  <si>
    <t>January, 1969</t>
  </si>
  <si>
    <t>February, 1969</t>
  </si>
  <si>
    <t>March, 1969</t>
  </si>
  <si>
    <t>April, 1969</t>
  </si>
  <si>
    <t>May, 1969</t>
  </si>
  <si>
    <t>June, 1969</t>
  </si>
  <si>
    <t>July, 1969</t>
  </si>
  <si>
    <t>August, 1969</t>
  </si>
  <si>
    <t>September, 1969</t>
  </si>
  <si>
    <t>October, 1969</t>
  </si>
  <si>
    <t>November, 1969</t>
  </si>
  <si>
    <t>December, 1969</t>
  </si>
  <si>
    <t>January, 1970</t>
  </si>
  <si>
    <t>February, 1970</t>
  </si>
  <si>
    <t>March, 1970</t>
  </si>
  <si>
    <t>April, 1970</t>
  </si>
  <si>
    <t>May, 1970</t>
  </si>
  <si>
    <t>June, 1970</t>
  </si>
  <si>
    <t>July, 1970</t>
  </si>
  <si>
    <t>August, 1970</t>
  </si>
  <si>
    <t>September, 1970</t>
  </si>
  <si>
    <t>October, 1970</t>
  </si>
  <si>
    <t>November, 1970</t>
  </si>
  <si>
    <t>December, 1970</t>
  </si>
  <si>
    <t>January, 1971</t>
  </si>
  <si>
    <t>February, 1971</t>
  </si>
  <si>
    <t>March, 1971</t>
  </si>
  <si>
    <t>April, 1971</t>
  </si>
  <si>
    <t>May, 1971</t>
  </si>
  <si>
    <t>June, 1971</t>
  </si>
  <si>
    <t>July, 1971</t>
  </si>
  <si>
    <t>August, 1971</t>
  </si>
  <si>
    <t>September, 1971</t>
  </si>
  <si>
    <t>October, 1971</t>
  </si>
  <si>
    <t>November, 1971</t>
  </si>
  <si>
    <t>December, 1971</t>
  </si>
  <si>
    <t>January, 1972</t>
  </si>
  <si>
    <t>February, 1972</t>
  </si>
  <si>
    <t>March, 1972</t>
  </si>
  <si>
    <t>April, 1972</t>
  </si>
  <si>
    <t>May, 1972</t>
  </si>
  <si>
    <t>June, 1972</t>
  </si>
  <si>
    <t>July, 1972</t>
  </si>
  <si>
    <t>August, 1972</t>
  </si>
  <si>
    <t>September, 1972</t>
  </si>
  <si>
    <t>October, 1972</t>
  </si>
  <si>
    <t>November, 1972</t>
  </si>
  <si>
    <t>December, 1972</t>
  </si>
  <si>
    <t>January, 1973</t>
  </si>
  <si>
    <t>February, 1973</t>
  </si>
  <si>
    <t>March, 1973</t>
  </si>
  <si>
    <t>April, 1973</t>
  </si>
  <si>
    <t>May, 1973</t>
  </si>
  <si>
    <t>June, 1973</t>
  </si>
  <si>
    <t>July, 1973</t>
  </si>
  <si>
    <t>August, 1973</t>
  </si>
  <si>
    <t>September, 1973</t>
  </si>
  <si>
    <t>October, 1973</t>
  </si>
  <si>
    <t>November, 1973</t>
  </si>
  <si>
    <t>December, 1973</t>
  </si>
  <si>
    <t>January, 1974</t>
  </si>
  <si>
    <t>February, 1974</t>
  </si>
  <si>
    <t>March, 1974</t>
  </si>
  <si>
    <t>April, 1974</t>
  </si>
  <si>
    <t>May, 1974</t>
  </si>
  <si>
    <t>June, 1974</t>
  </si>
  <si>
    <t>July, 1974</t>
  </si>
  <si>
    <t>August, 1974</t>
  </si>
  <si>
    <t>September, 1974</t>
  </si>
  <si>
    <t>October, 1974</t>
  </si>
  <si>
    <t>November, 1974</t>
  </si>
  <si>
    <t>December, 1974</t>
  </si>
  <si>
    <t>January, 1975</t>
  </si>
  <si>
    <t>February, 1975</t>
  </si>
  <si>
    <t>March, 1975</t>
  </si>
  <si>
    <t>April, 1975</t>
  </si>
  <si>
    <t>May, 1975</t>
  </si>
  <si>
    <t>June, 1975</t>
  </si>
  <si>
    <t>July, 1975</t>
  </si>
  <si>
    <t>August, 1975</t>
  </si>
  <si>
    <t>September, 1975</t>
  </si>
  <si>
    <t>October, 1975</t>
  </si>
  <si>
    <t>November, 1975</t>
  </si>
  <si>
    <t>December, 1975</t>
  </si>
  <si>
    <t>January, 1976</t>
  </si>
  <si>
    <t>February, 1976</t>
  </si>
  <si>
    <t>March, 1976</t>
  </si>
  <si>
    <t>April, 1976</t>
  </si>
  <si>
    <t>May, 1976</t>
  </si>
  <si>
    <t>June, 1976</t>
  </si>
  <si>
    <t>July, 1976</t>
  </si>
  <si>
    <t>August, 1976</t>
  </si>
  <si>
    <t>September, 1976</t>
  </si>
  <si>
    <t>October, 1976</t>
  </si>
  <si>
    <t>November, 1976</t>
  </si>
  <si>
    <t>December, 1976</t>
  </si>
  <si>
    <t>January, 1977</t>
  </si>
  <si>
    <t>February, 1977</t>
  </si>
  <si>
    <t>March, 1977</t>
  </si>
  <si>
    <t>April, 1977</t>
  </si>
  <si>
    <t>May, 1977</t>
  </si>
  <si>
    <t>June, 1977</t>
  </si>
  <si>
    <t>July, 1977</t>
  </si>
  <si>
    <t>August, 1977</t>
  </si>
  <si>
    <t>September, 1977</t>
  </si>
  <si>
    <t>October, 1977</t>
  </si>
  <si>
    <t>November, 1977</t>
  </si>
  <si>
    <t>December, 1977</t>
  </si>
  <si>
    <t>January, 1978</t>
  </si>
  <si>
    <t>February, 1978</t>
  </si>
  <si>
    <t>March, 1978</t>
  </si>
  <si>
    <t>April, 1978</t>
  </si>
  <si>
    <t>May, 1978</t>
  </si>
  <si>
    <t>June, 1978</t>
  </si>
  <si>
    <t>July, 1978</t>
  </si>
  <si>
    <t>August, 1978</t>
  </si>
  <si>
    <t>September, 1978</t>
  </si>
  <si>
    <t>October, 1978</t>
  </si>
  <si>
    <t>November, 1978</t>
  </si>
  <si>
    <t>December, 1978</t>
  </si>
  <si>
    <t>January, 1979</t>
  </si>
  <si>
    <t>February, 1979</t>
  </si>
  <si>
    <t>March, 1979</t>
  </si>
  <si>
    <t>April, 1979</t>
  </si>
  <si>
    <t>May, 1979</t>
  </si>
  <si>
    <t>June, 1979</t>
  </si>
  <si>
    <t>July, 1979</t>
  </si>
  <si>
    <t>August, 1979</t>
  </si>
  <si>
    <t>September, 1979</t>
  </si>
  <si>
    <t>October, 1979</t>
  </si>
  <si>
    <t>November, 1979</t>
  </si>
  <si>
    <t>December, 1979</t>
  </si>
  <si>
    <t>January, 1980</t>
  </si>
  <si>
    <t>February, 1980</t>
  </si>
  <si>
    <t>March, 1980</t>
  </si>
  <si>
    <t>April, 1980</t>
  </si>
  <si>
    <t>May, 1980</t>
  </si>
  <si>
    <t>June, 1980</t>
  </si>
  <si>
    <t>July, 1980</t>
  </si>
  <si>
    <t>August, 1980</t>
  </si>
  <si>
    <t>September, 1980</t>
  </si>
  <si>
    <t>October, 1980</t>
  </si>
  <si>
    <t>November, 1980</t>
  </si>
  <si>
    <t>December, 1980</t>
  </si>
  <si>
    <t>January, 1981</t>
  </si>
  <si>
    <t>February, 1981</t>
  </si>
  <si>
    <t>March, 1981</t>
  </si>
  <si>
    <t>April, 1981</t>
  </si>
  <si>
    <t>May, 1981</t>
  </si>
  <si>
    <t>June, 1981</t>
  </si>
  <si>
    <t>July, 1981</t>
  </si>
  <si>
    <t>August, 1981</t>
  </si>
  <si>
    <t>September, 1981</t>
  </si>
  <si>
    <t>October, 1981</t>
  </si>
  <si>
    <t>November, 1981</t>
  </si>
  <si>
    <t>December, 1981</t>
  </si>
  <si>
    <t>January, 1982</t>
  </si>
  <si>
    <t>February, 1982</t>
  </si>
  <si>
    <t>March, 1982</t>
  </si>
  <si>
    <t>April, 1982</t>
  </si>
  <si>
    <t>May, 1982</t>
  </si>
  <si>
    <t>June, 1982</t>
  </si>
  <si>
    <t>July, 1982</t>
  </si>
  <si>
    <t>August, 1982</t>
  </si>
  <si>
    <t>September, 1982</t>
  </si>
  <si>
    <t>October, 1982</t>
  </si>
  <si>
    <t>November, 1982</t>
  </si>
  <si>
    <t>December, 1982</t>
  </si>
  <si>
    <t>January, 1983</t>
  </si>
  <si>
    <t>February, 1983</t>
  </si>
  <si>
    <t>March, 1983</t>
  </si>
  <si>
    <t>April, 1983</t>
  </si>
  <si>
    <t>May, 1983</t>
  </si>
  <si>
    <t>June, 1983</t>
  </si>
  <si>
    <t>July, 1983</t>
  </si>
  <si>
    <t>August, 1983</t>
  </si>
  <si>
    <t>September, 1983</t>
  </si>
  <si>
    <t>October, 1983</t>
  </si>
  <si>
    <t>November, 1983</t>
  </si>
  <si>
    <t>December, 1983</t>
  </si>
  <si>
    <t>January, 1984</t>
  </si>
  <si>
    <t>February, 1984</t>
  </si>
  <si>
    <t>March, 1984</t>
  </si>
  <si>
    <t>April, 1984</t>
  </si>
  <si>
    <t>May, 1984</t>
  </si>
  <si>
    <t>June, 1984</t>
  </si>
  <si>
    <t>July, 1984</t>
  </si>
  <si>
    <t>August, 1984</t>
  </si>
  <si>
    <t>September, 1984</t>
  </si>
  <si>
    <t>October, 1984</t>
  </si>
  <si>
    <t>November, 1984</t>
  </si>
  <si>
    <t>December, 1984</t>
  </si>
  <si>
    <t>January, 1985</t>
  </si>
  <si>
    <t>February, 1985</t>
  </si>
  <si>
    <t>March, 1985</t>
  </si>
  <si>
    <t>April, 1985</t>
  </si>
  <si>
    <t>May, 1985</t>
  </si>
  <si>
    <t>June, 1985</t>
  </si>
  <si>
    <t>July, 1985</t>
  </si>
  <si>
    <t>August, 1985</t>
  </si>
  <si>
    <t>September, 1985</t>
  </si>
  <si>
    <t>October, 1985</t>
  </si>
  <si>
    <t>November, 1985</t>
  </si>
  <si>
    <t>December, 1985</t>
  </si>
  <si>
    <t>January, 1986</t>
  </si>
  <si>
    <t>February, 1986</t>
  </si>
  <si>
    <t>March, 1986</t>
  </si>
  <si>
    <t>April, 1986</t>
  </si>
  <si>
    <t>May, 1986</t>
  </si>
  <si>
    <t>June, 1986</t>
  </si>
  <si>
    <t>July, 1986</t>
  </si>
  <si>
    <t>August, 1986</t>
  </si>
  <si>
    <t>September, 1986</t>
  </si>
  <si>
    <t>October, 1986</t>
  </si>
  <si>
    <t>November, 1986</t>
  </si>
  <si>
    <t>December, 1986</t>
  </si>
  <si>
    <t>January, 1987</t>
  </si>
  <si>
    <t>February, 1987</t>
  </si>
  <si>
    <t>March, 1987</t>
  </si>
  <si>
    <t>April, 1987</t>
  </si>
  <si>
    <t>May, 1987</t>
  </si>
  <si>
    <t>June, 1987</t>
  </si>
  <si>
    <t>July, 1987</t>
  </si>
  <si>
    <t>August, 1987</t>
  </si>
  <si>
    <t>September, 1987</t>
  </si>
  <si>
    <t>October, 1987</t>
  </si>
  <si>
    <t>November, 1987</t>
  </si>
  <si>
    <t>December, 1987</t>
  </si>
  <si>
    <t>January, 1988</t>
  </si>
  <si>
    <t>February, 1988</t>
  </si>
  <si>
    <t>March, 1988</t>
  </si>
  <si>
    <t>April, 1988</t>
  </si>
  <si>
    <t>May, 1988</t>
  </si>
  <si>
    <t>June, 1988</t>
  </si>
  <si>
    <t>July, 1988</t>
  </si>
  <si>
    <t>August, 1988</t>
  </si>
  <si>
    <t>September, 1988</t>
  </si>
  <si>
    <t>October, 1988</t>
  </si>
  <si>
    <t>November, 1988</t>
  </si>
  <si>
    <t>December, 1988</t>
  </si>
  <si>
    <t>January, 1989</t>
  </si>
  <si>
    <t>February, 1989</t>
  </si>
  <si>
    <t>March, 1989</t>
  </si>
  <si>
    <t>April, 1989</t>
  </si>
  <si>
    <t>May, 1989</t>
  </si>
  <si>
    <t>June, 1989</t>
  </si>
  <si>
    <t>July, 1989</t>
  </si>
  <si>
    <t>August, 1989</t>
  </si>
  <si>
    <t>September, 1989</t>
  </si>
  <si>
    <t>October, 1989</t>
  </si>
  <si>
    <t>November, 1989</t>
  </si>
  <si>
    <t>December, 1989</t>
  </si>
  <si>
    <t>January, 1990</t>
  </si>
  <si>
    <t>February, 1990</t>
  </si>
  <si>
    <t>March, 1990</t>
  </si>
  <si>
    <t>April, 1990</t>
  </si>
  <si>
    <t>May, 1990</t>
  </si>
  <si>
    <t>June, 1990</t>
  </si>
  <si>
    <t>July, 1990</t>
  </si>
  <si>
    <t>August, 1990</t>
  </si>
  <si>
    <t>September, 1990</t>
  </si>
  <si>
    <t>October, 1990</t>
  </si>
  <si>
    <t>November, 1990</t>
  </si>
  <si>
    <t>December, 1990</t>
  </si>
  <si>
    <t>January, 1991</t>
  </si>
  <si>
    <t>February, 1991</t>
  </si>
  <si>
    <t>March, 1991</t>
  </si>
  <si>
    <t>April, 1991</t>
  </si>
  <si>
    <t>May, 1991</t>
  </si>
  <si>
    <t>June, 1991</t>
  </si>
  <si>
    <t>July, 1991</t>
  </si>
  <si>
    <t>August, 1991</t>
  </si>
  <si>
    <t>September, 1991</t>
  </si>
  <si>
    <t>October, 1991</t>
  </si>
  <si>
    <t>November, 1991</t>
  </si>
  <si>
    <t>December, 1991</t>
  </si>
  <si>
    <t>January, 1992</t>
  </si>
  <si>
    <t>February, 1992</t>
  </si>
  <si>
    <t>March, 1992</t>
  </si>
  <si>
    <t>April, 1992</t>
  </si>
  <si>
    <t>May, 1992</t>
  </si>
  <si>
    <t>June, 1992</t>
  </si>
  <si>
    <t>July, 1992</t>
  </si>
  <si>
    <t>August, 1992</t>
  </si>
  <si>
    <t>September, 1992</t>
  </si>
  <si>
    <t>October, 1992</t>
  </si>
  <si>
    <t>November, 1992</t>
  </si>
  <si>
    <t>December, 1992</t>
  </si>
  <si>
    <t>January, 1993</t>
  </si>
  <si>
    <t>February, 1993</t>
  </si>
  <si>
    <t>March, 1993</t>
  </si>
  <si>
    <t>April, 1993</t>
  </si>
  <si>
    <t>May, 1993</t>
  </si>
  <si>
    <t>June, 1993</t>
  </si>
  <si>
    <t>July, 1993</t>
  </si>
  <si>
    <t>August, 1993</t>
  </si>
  <si>
    <t>September, 1993</t>
  </si>
  <si>
    <t>October, 1993</t>
  </si>
  <si>
    <t>November, 1993</t>
  </si>
  <si>
    <t>December, 1993</t>
  </si>
  <si>
    <t>January, 1994</t>
  </si>
  <si>
    <t>February, 1994</t>
  </si>
  <si>
    <t>March, 1994</t>
  </si>
  <si>
    <t>April, 1994</t>
  </si>
  <si>
    <t>May, 1994</t>
  </si>
  <si>
    <t>June, 1994</t>
  </si>
  <si>
    <t>July, 1994</t>
  </si>
  <si>
    <t>August, 1994</t>
  </si>
  <si>
    <t>September, 1994</t>
  </si>
  <si>
    <t>October, 1994</t>
  </si>
  <si>
    <t>November, 1994</t>
  </si>
  <si>
    <t>December, 1994</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</si>
  <si>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</si>
  <si>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</si>
  <si>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</si>
  <si>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</si>
  <si>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</si>
  <si>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</si>
  <si>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</si>
  <si>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</si>
  <si>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</si>
  <si>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</si>
  <si>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</si>
  <si>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</si>
  <si>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</si>
  <si>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</si>
  <si>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</si>
  <si>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</si>
  <si>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</si>
  <si>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</si>
  <si>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</si>
  <si>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</si>
  <si>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</si>
  <si>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</si>
  <si>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</si>
  <si>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</si>
  <si>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</si>
  <si>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</si>
  <si>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</si>
  <si>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</si>
  <si>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</si>
  <si>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</si>
  <si>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</si>
  <si>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</si>
  <si>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</si>
  <si>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</si>
  <si>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</si>
  <si>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</si>
  <si>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</si>
  <si>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</si>
  <si>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</si>
  <si>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</si>
  <si>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</si>
  <si>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</si>
  <si>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</si>
  <si>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</si>
  <si>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</si>
  <si>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</si>
  <si>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</si>
  <si>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</si>
  <si>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</si>
  <si>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</si>
  <si>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</si>
  <si>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</si>
  <si>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</si>
  <si>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</si>
  <si>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</si>
  <si>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</si>
  <si>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</si>
  <si>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</si>
  <si>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</si>
  <si>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</si>
  <si>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</si>
  <si>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</si>
  <si>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</si>
  <si>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</si>
  <si>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</si>
  <si>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</si>
  <si>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</si>
  <si>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</si>
  <si>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</si>
  <si>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</si>
  <si>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</si>
  <si>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</si>
  <si>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</si>
  <si>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</si>
  <si>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</si>
  <si>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</si>
  <si>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</si>
  <si>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</si>
  <si>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</si>
  <si>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</si>
  <si>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</si>
  <si>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</si>
  <si>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</si>
  <si>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</si>
  <si>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</si>
  <si>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</si>
  <si>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</si>
  <si>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</si>
  <si>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</si>
  <si>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</si>
  <si>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</si>
  <si>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</si>
  <si>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</si>
  <si>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</si>
  <si>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</si>
  <si>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</si>
  <si>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</si>
  <si>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</si>
  <si>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</si>
  <si>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</si>
  <si>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</si>
  <si>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</si>
  <si>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</si>
  <si>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</si>
  <si>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</si>
  <si>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</si>
  <si>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</si>
  <si>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</si>
  <si>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</si>
  <si>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</si>
  <si>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</si>
  <si>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</si>
  <si>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</si>
  <si>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</si>
  <si>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</si>
  <si>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</si>
  <si>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</si>
  <si>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</si>
  <si>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</si>
  <si>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</si>
  <si>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</si>
  <si>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</si>
  <si>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</si>
  <si>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</si>
  <si>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</si>
  <si>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</si>
  <si>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</si>
  <si>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</si>
  <si>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</si>
  <si>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</si>
  <si>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</si>
  <si>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</si>
  <si>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</si>
  <si>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</si>
  <si>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</si>
  <si>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</si>
  <si>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</si>
  <si>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</si>
  <si>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</si>
  <si>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</si>
  <si>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</si>
  <si>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</si>
  <si>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</si>
  <si>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</si>
  <si>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</si>
  <si>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</si>
  <si>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</si>
  <si>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</si>
  <si>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</si>
  <si>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</si>
  <si>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</si>
  <si>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</si>
  <si>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</si>
  <si>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</si>
  <si>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</si>
  <si>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</si>
  <si>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</si>
  <si>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</si>
  <si>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</si>
  <si>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</si>
  <si>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</si>
  <si>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</si>
  <si>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</si>
  <si>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</si>
  <si>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</si>
  <si>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</si>
  <si>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</si>
  <si>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</si>
  <si>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</si>
  <si>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</si>
  <si>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</si>
  <si>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</si>
  <si>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</si>
  <si>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</si>
  <si>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</si>
  <si>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</si>
  <si>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</si>
  <si>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</si>
  <si>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</si>
  <si>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</si>
  <si>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</si>
  <si>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</si>
  <si>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</si>
  <si>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</si>
  <si>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</si>
  <si>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</si>
  <si>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</si>
  <si>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</si>
  <si>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</si>
  <si>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</si>
  <si>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</si>
  <si>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</si>
  <si>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</si>
  <si>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</si>
  <si>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</si>
  <si>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</si>
  <si>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</si>
  <si>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</si>
  <si>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</si>
  <si>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</si>
  <si>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</si>
  <si>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</si>
  <si>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</si>
  <si>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</si>
  <si>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</si>
  <si>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</si>
  <si>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</si>
  <si>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</si>
  <si>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</si>
  <si>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</si>
  <si>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</si>
  <si>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</si>
  <si>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</si>
  <si>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</si>
  <si>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</si>
  <si>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</si>
  <si>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</si>
  <si>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</si>
  <si>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</si>
  <si>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</si>
  <si>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</si>
  <si>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</si>
  <si>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</si>
  <si>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</si>
  <si>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</si>
  <si>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</si>
  <si>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</si>
  <si>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</si>
  <si>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</si>
  <si>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</si>
  <si>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</si>
  <si>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</si>
  <si>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</si>
  <si>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</si>
  <si>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</si>
  <si>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</si>
  <si>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</si>
  <si>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</si>
  <si>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</si>
  <si>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</si>
  <si>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</si>
  <si>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</si>
  <si>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</si>
  <si>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</si>
  <si>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</si>
  <si>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</si>
  <si>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</si>
  <si>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</si>
  <si>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</si>
  <si>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</si>
  <si>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</si>
  <si>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</si>
  <si>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</si>
  <si>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</si>
  <si>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</si>
  <si>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</si>
  <si>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</si>
  <si>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</si>
  <si>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</si>
  <si>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</si>
  <si>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</si>
  <si>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</si>
  <si>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</si>
  <si>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</si>
  <si>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</si>
  <si>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</si>
  <si>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</si>
  <si>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</si>
  <si>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</si>
  <si>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</si>
  <si>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</si>
  <si>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</si>
  <si>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</si>
  <si>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</si>
  <si>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</si>
  <si>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</si>
  <si>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</si>
  <si>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</si>
  <si>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</si>
  <si>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</si>
  <si>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</si>
  <si>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</si>
  <si>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</si>
  <si>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</si>
  <si>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</si>
  <si>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</si>
  <si>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</si>
  <si>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</si>
  <si>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</si>
  <si>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</si>
  <si>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</si>
  <si>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</si>
  <si>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</si>
  <si>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</si>
  <si>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</si>
  <si>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</si>
  <si>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</si>
  <si>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</si>
  <si>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</si>
  <si>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</si>
  <si>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</si>
  <si>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</si>
  <si>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</si>
  <si>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</si>
  <si>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</si>
  <si>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</si>
  <si>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</si>
  <si>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</si>
  <si>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</si>
  <si>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</si>
  <si>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</si>
  <si>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</si>
  <si>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</si>
  <si>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</si>
  <si>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</si>
  <si>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</si>
  <si>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</si>
  <si>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</si>
  <si>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</si>
  <si>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</si>
  <si>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</si>
  <si>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</si>
  <si>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</si>
  <si>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</si>
  <si>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</si>
  <si>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</si>
  <si>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</si>
  <si>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</si>
  <si>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</si>
  <si>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</si>
  <si>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</si>
  <si>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</si>
  <si>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</si>
  <si>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</si>
  <si>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</si>
  <si>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</si>
  <si>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</si>
  <si>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February, 2023</t>
  </si>
  <si>
    <t>March, 2023</t>
  </si>
  <si>
    <t>April, 2023</t>
  </si>
  <si>
    <t>May, 2023</t>
  </si>
  <si>
    <t>June, 2023</t>
  </si>
  <si>
    <t>July, 2023</t>
  </si>
  <si>
    <t>August, 2023</t>
  </si>
  <si>
    <t>September, 2023</t>
  </si>
  <si>
    <t>October, 2023</t>
  </si>
  <si>
    <t>November, 2023</t>
  </si>
  <si>
    <t>December, 2023</t>
  </si>
  <si>
    <t>January, 2024</t>
  </si>
  <si>
    <t>February, 2024</t>
  </si>
  <si>
    <t>March, 2024</t>
  </si>
  <si>
    <t>EMA12</t>
    <phoneticPr fontId="7" type="noConversion"/>
  </si>
  <si>
    <t>EMA26</t>
    <phoneticPr fontId="7" type="noConversion"/>
  </si>
  <si>
    <t>MACD cal</t>
    <phoneticPr fontId="7" type="noConversion"/>
  </si>
  <si>
    <t>HPI_change</t>
    <phoneticPr fontId="7" type="noConversion"/>
  </si>
  <si>
    <t>CPI_CHANGE</t>
    <phoneticPr fontId="7" type="noConversion"/>
  </si>
  <si>
    <t>HSIC_CHANGE</t>
    <phoneticPr fontId="7" type="noConversion"/>
  </si>
  <si>
    <t>Lag1_HPI</t>
    <phoneticPr fontId="7" type="noConversion"/>
  </si>
  <si>
    <t>Lag2_HPI</t>
    <phoneticPr fontId="7" type="noConversion"/>
  </si>
  <si>
    <t>SnPHPI2</t>
    <phoneticPr fontId="7" type="noConversion"/>
  </si>
  <si>
    <t>macd</t>
    <phoneticPr fontId="7" type="noConversion"/>
  </si>
  <si>
    <t>SnPHPI2log</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</si>
</sst>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0_);_(* \(#,##0\);_(* &quot;-&quot;_);_(@_)"/>
    <numFmt numFmtId="43" formatCode="_(* #,##0.00_);_(* \(#,##0.00\);_(* &quot;-&quot;??_);_(@_)"/>
    <numFmt numFmtId="176" formatCode="0.00_)"/>
    <numFmt numFmtId="177" formatCode="0.00\)"/>
    <numFmt numFmtId="178" formatCode="0.000"/>
    <numFmt numFmtId="179" formatCode="0.000_)"/>
    <numFmt numFmtId="180" formatCode="0.0000_)"/>
    <numFmt numFmtId="181" formatCode="0.00000_)"/>
    <numFmt numFmtId="182" formatCode="0.00_ "/>
    <numFmt numFmtId="183" formatCode="0.000_ "/>
    <numFmt numFmtId="184" formatCode="0.00000%"/>
    <numFmt numFmtId="185" formatCode="\+0.0;\-0.0;0.0"/>
    <numFmt numFmtId="186" formatCode="##0.0;\-##0.0;0.0"/>
    <numFmt numFmtId="187" formatCode="#0.0;\-#0.0;0.0"/>
    <numFmt numFmtId="188" formatCode="_-* #,##0_-;\-* #,##0_-;_-* &quot;-&quot;??_-;_-@_-"/>
    <numFmt numFmtId="189" formatCode="_-* #,##0.00_-;\-* #,##0.00_-;_-* &quot;-&quot;_-;_-@_-"/>
    <numFmt numFmtId="190" formatCode="_-* #,##0.00_-;\-* #,##0.00_-;_-* &quot;-&quot;??_-;_-@_-"/>
    <numFmt numFmtId="191" formatCode="m/yyyy"/>
    <numFmt numFmtId="192" formatCode="0.00_);[Red]\(0.00\)"/>
    <numFmt numFmtId="193" formatCode="0.000000%"/>
  </numFmts>
  <fonts count="35">
    <font>
      <sz val="11"/>
      <color theme="1"/>
      <name val="新細明體"/>
      <family val="2"/>
      <scheme val="minor"/>
    </font>
    <font>
      <sz val="12"/>
      <color theme="1"/>
      <name val="新細明體"/>
      <family val="2"/>
      <charset val="136"/>
      <scheme val="minor"/>
    </font>
    <font>
      <sz val="11"/>
      <color rgb="FF000000"/>
      <name val="Calibri"/>
      <family val="2"/>
    </font>
    <font>
      <sz val="10"/>
      <name val="Times New Roman"/>
      <family val="1"/>
    </font>
    <font>
      <sz val="12"/>
      <color theme="1"/>
      <name val="新細明體"/>
      <family val="2"/>
      <scheme val="minor"/>
    </font>
    <font>
      <sz val="11"/>
      <color theme="1"/>
      <name val="新細明體"/>
      <family val="1"/>
      <charset val="136"/>
      <scheme val="minor"/>
    </font>
    <font>
      <sz val="10"/>
      <name val="新細明體"/>
      <family val="1"/>
      <charset val="136"/>
      <scheme val="minor"/>
    </font>
    <font>
      <sz val="9"/>
      <name val="新細明體"/>
      <family val="3"/>
      <charset val="136"/>
      <scheme val="minor"/>
    </font>
    <font>
      <sz val="10"/>
      <name val="Arial"/>
      <family val="2"/>
    </font>
    <font>
      <b/>
      <sz val="14"/>
      <name val="Times New Roman"/>
      <family val="1"/>
    </font>
    <font>
      <sz val="14"/>
      <name val="Times New Roman"/>
      <family val="1"/>
    </font>
    <font>
      <b/>
      <sz val="14"/>
      <name val="新細明體"/>
      <family val="1"/>
      <charset val="136"/>
    </font>
    <font>
      <sz val="10"/>
      <name val="新細明體"/>
      <family val="1"/>
      <charset val="136"/>
    </font>
    <font>
      <u/>
      <sz val="8"/>
      <color indexed="12"/>
      <name val="Arial"/>
      <family val="2"/>
    </font>
    <font>
      <u/>
      <sz val="10"/>
      <color indexed="12"/>
      <name val="Times New Roman"/>
      <family val="1"/>
    </font>
    <font>
      <u/>
      <sz val="10"/>
      <color indexed="12"/>
      <name val="新細明體"/>
      <family val="1"/>
      <charset val="136"/>
    </font>
    <font>
      <sz val="10"/>
      <name val="細明體"/>
      <family val="3"/>
      <charset val="136"/>
    </font>
    <font>
      <sz val="9"/>
      <name val="細明體"/>
      <family val="3"/>
      <charset val="136"/>
    </font>
    <font>
      <vertAlign val="superscript"/>
      <sz val="8"/>
      <name val="Times New Roman"/>
      <family val="1"/>
    </font>
    <font>
      <sz val="8"/>
      <name val="Times New Roman"/>
      <family val="1"/>
    </font>
    <font>
      <sz val="12"/>
      <name val="Times New Roman"/>
      <family val="1"/>
    </font>
    <font>
      <sz val="11.5"/>
      <color rgb="FF333333"/>
      <name val="Arial"/>
      <family val="2"/>
    </font>
    <font>
      <sz val="11.25"/>
      <color rgb="FF333333"/>
      <name val="Arial"/>
      <family val="2"/>
    </font>
    <font>
      <b/>
      <sz val="11.25"/>
      <color rgb="FF28676C"/>
      <name val="Arial"/>
      <family val="2"/>
    </font>
    <font>
      <sz val="11.5"/>
      <color rgb="FF000000"/>
      <name val="Arial"/>
      <family val="2"/>
    </font>
    <font>
      <sz val="11.5"/>
      <color rgb="FFFFFFFF"/>
      <name val="Arial"/>
      <family val="2"/>
    </font>
    <font>
      <b/>
      <sz val="11.25"/>
      <color rgb="FF333333"/>
      <name val="Arial"/>
      <family val="2"/>
    </font>
    <font>
      <sz val="9"/>
      <name val="新細明體"/>
      <family val="1"/>
      <charset val="136"/>
    </font>
    <font>
      <sz val="12"/>
      <name val="細明體"/>
      <family val="3"/>
      <charset val="136"/>
    </font>
    <font>
      <sz val="12"/>
      <name val="新細明體"/>
      <family val="1"/>
      <charset val="136"/>
    </font>
    <font>
      <b/>
      <sz val="12"/>
      <name val="Times New Roman"/>
      <family val="1"/>
    </font>
    <font>
      <b/>
      <sz val="12"/>
      <color indexed="10"/>
      <name val="Times New Roman"/>
      <family val="1"/>
    </font>
    <font>
      <b/>
      <sz val="10"/>
      <color theme="1"/>
      <name val="Verdana"/>
      <family val="2"/>
    </font>
    <font>
      <sz val="11"/>
      <color theme="1"/>
      <name val="新細明體"/>
      <family val="2"/>
      <scheme val="minor"/>
    </font>
    <font>
      <sz val="11"/>
      <color theme="1"/>
      <name val="Microsoft YaHei"/>
      <family val="2"/>
      <charset val="134"/>
    </font>
  </fonts>
  <fills count="7">
    <fill>
      <patternFill patternType="none"/>
    </fill>
    <fill>
      <patternFill patternType="gray125"/>
    </fill>
    <fill>
      <patternFill patternType="solid">
        <fgColor rgb="FFFFFFFF"/>
        <bgColor indexed="64"/>
      </patternFill>
    </fill>
    <fill>
      <patternFill patternType="solid">
        <fgColor rgb="FF99D7DA"/>
        <bgColor indexed="64"/>
      </patternFill>
    </fill>
    <fill>
      <patternFill patternType="solid">
        <fgColor rgb="FFCCCCCC"/>
        <bgColor indexed="64"/>
      </patternFill>
    </fill>
    <fill>
      <patternFill patternType="solid">
        <fgColor rgb="FF1C8388"/>
        <bgColor indexed="64"/>
      </patternFill>
    </fill>
    <fill>
      <patternFill patternType="solid">
        <fgColor rgb="FFFFFFF0"/>
        <bgColor indexed="64"/>
      </patternFill>
    </fill>
  </fills>
  <borders count="68">
    <border>
      <left/>
      <right/>
      <top/>
      <bottom/>
      <diagonal/>
    </border>
    <border>
      <left/>
      <right/>
      <top style="thin">
        <color indexed="8"/>
      </top>
      <bottom/>
      <diagonal/>
    </border>
    <border>
      <left/>
      <right/>
      <top/>
      <bottom style="thin">
        <color indexed="64"/>
      </bottom>
      <diagonal/>
    </border>
    <border>
      <left/>
      <right style="thin">
        <color rgb="FF666666"/>
      </right>
      <top/>
      <bottom style="thin">
        <color rgb="FF666666"/>
      </bottom>
      <diagonal/>
    </border>
    <border>
      <left style="thin">
        <color rgb="FF666666"/>
      </left>
      <right style="thin">
        <color rgb="FF666666"/>
      </right>
      <top/>
      <bottom style="thin">
        <color rgb="FF666666"/>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0" fontId="2" fillId="0" borderId="0" applyBorder="0"/>
    <xf numFmtId="0" fontId="4" fillId="0" borderId="0"/>
    <xf numFmtId="0" fontId="8" fillId="0" borderId="0"/>
    <xf numFmtId="0" fontId="13" fillId="0" borderId="0" applyNumberFormat="0" applyFill="0" applyBorder="0" applyAlignment="0" applyProtection="0">
      <alignment vertical="top"/>
      <protection locked="0"/>
    </xf>
    <xf numFmtId="9" fontId="8" fillId="0" borderId="0" applyFont="0" applyFill="0" applyBorder="0" applyAlignment="0" applyProtection="0"/>
    <xf numFmtId="0" fontId="1" fillId="0" borderId="0">
      <alignment vertical="center"/>
    </xf>
    <xf numFmtId="0" fontId="2" fillId="0" borderId="0" applyBorder="0"/>
    <xf numFmtId="0" fontId="4" fillId="0" borderId="0"/>
    <xf numFmtId="0" fontId="20" fillId="0" borderId="0"/>
    <xf numFmtId="43" fontId="20" fillId="0" borderId="0" applyFont="0" applyFill="0" applyBorder="0" applyAlignment="0" applyProtection="0"/>
    <xf numFmtId="41" fontId="20" fillId="0" borderId="0" applyFont="0" applyFill="0" applyBorder="0" applyAlignment="0" applyProtection="0"/>
    <xf numFmtId="0" fontId="29" fillId="0" borderId="0"/>
    <xf numFmtId="9" fontId="33" fillId="0" borderId="0" applyFont="0" applyFill="0" applyBorder="0" applyAlignment="0" applyProtection="0">
      <alignment vertical="center"/>
    </xf>
  </cellStyleXfs>
  <cellXfs count="277">
    <xf numFmtId="0" fontId="0" fillId="0" borderId="0" xfId="0"/>
    <xf numFmtId="0" fontId="5" fillId="0" borderId="0" xfId="0" applyFont="1"/>
    <xf numFmtId="0" fontId="6" fillId="0" borderId="0" xfId="0" applyFont="1" applyAlignment="1">
      <alignment horizontal="right"/>
    </xf>
    <xf numFmtId="14" fontId="5" fillId="0" borderId="0" xfId="0" applyNumberFormat="1" applyFont="1"/>
    <xf numFmtId="176" fontId="6" fillId="0" borderId="0" xfId="0" applyNumberFormat="1" applyFont="1" applyAlignment="1">
      <alignment horizontal="right"/>
    </xf>
    <xf numFmtId="176" fontId="6" fillId="0" borderId="0" xfId="0" applyNumberFormat="1" applyFont="1"/>
    <xf numFmtId="177" fontId="6" fillId="0" borderId="0" xfId="0" applyNumberFormat="1" applyFont="1" applyAlignment="1">
      <alignment horizontal="right"/>
    </xf>
    <xf numFmtId="2" fontId="6" fillId="0" borderId="0" xfId="0" applyNumberFormat="1" applyFont="1" applyAlignment="1">
      <alignment horizontal="right"/>
    </xf>
    <xf numFmtId="178" fontId="6" fillId="0" borderId="0" xfId="0" applyNumberFormat="1" applyFont="1" applyAlignment="1">
      <alignment horizontal="right"/>
    </xf>
    <xf numFmtId="2" fontId="6" fillId="0" borderId="0" xfId="0" applyNumberFormat="1" applyFont="1"/>
    <xf numFmtId="178" fontId="6" fillId="0" borderId="0" xfId="0" applyNumberFormat="1" applyFont="1"/>
    <xf numFmtId="179" fontId="6" fillId="0" borderId="0" xfId="0" applyNumberFormat="1" applyFont="1" applyAlignment="1">
      <alignment horizontal="right"/>
    </xf>
    <xf numFmtId="180" fontId="6" fillId="0" borderId="0" xfId="0" applyNumberFormat="1" applyFont="1" applyAlignment="1">
      <alignment horizontal="right"/>
    </xf>
    <xf numFmtId="181" fontId="6" fillId="0" borderId="0" xfId="0" applyNumberFormat="1" applyFont="1" applyAlignment="1">
      <alignment horizontal="right"/>
    </xf>
    <xf numFmtId="182" fontId="6" fillId="0" borderId="0" xfId="0" applyNumberFormat="1" applyFont="1" applyAlignment="1">
      <alignment horizontal="right"/>
    </xf>
    <xf numFmtId="183" fontId="6" fillId="0" borderId="0" xfId="0" applyNumberFormat="1" applyFont="1" applyAlignment="1">
      <alignment horizontal="right"/>
    </xf>
    <xf numFmtId="0" fontId="10" fillId="0" borderId="0" xfId="3" applyFont="1"/>
    <xf numFmtId="0" fontId="3" fillId="0" borderId="0" xfId="3" applyFont="1"/>
    <xf numFmtId="0" fontId="3" fillId="0" borderId="0" xfId="3" applyFont="1" applyAlignment="1">
      <alignment horizontal="left"/>
    </xf>
    <xf numFmtId="0" fontId="3" fillId="0" borderId="0" xfId="3" quotePrefix="1" applyFont="1" applyAlignment="1">
      <alignment horizontal="right"/>
    </xf>
    <xf numFmtId="0" fontId="3" fillId="0" borderId="0" xfId="3" quotePrefix="1" applyFont="1" applyAlignment="1">
      <alignment horizontal="left"/>
    </xf>
    <xf numFmtId="0" fontId="3" fillId="0" borderId="1" xfId="3" applyFont="1" applyBorder="1"/>
    <xf numFmtId="0" fontId="14" fillId="0" borderId="0" xfId="4" applyFont="1" applyAlignment="1" applyProtection="1">
      <alignment horizontal="right"/>
    </xf>
    <xf numFmtId="0" fontId="3" fillId="0" borderId="0" xfId="3" applyFont="1" applyAlignment="1">
      <alignment horizontal="right"/>
    </xf>
    <xf numFmtId="0" fontId="12" fillId="0" borderId="0" xfId="3" applyFont="1" applyAlignment="1">
      <alignment horizontal="left"/>
    </xf>
    <xf numFmtId="0" fontId="12" fillId="0" borderId="0" xfId="3" applyFont="1"/>
    <xf numFmtId="0" fontId="15" fillId="0" borderId="0" xfId="4" applyFont="1" applyAlignment="1" applyProtection="1">
      <alignment horizontal="right"/>
    </xf>
    <xf numFmtId="0" fontId="15" fillId="0" borderId="0" xfId="4" quotePrefix="1" applyFont="1" applyAlignment="1" applyProtection="1">
      <alignment horizontal="right"/>
    </xf>
    <xf numFmtId="0" fontId="12" fillId="0" borderId="0" xfId="3" applyFont="1" applyAlignment="1">
      <alignment horizontal="right"/>
    </xf>
    <xf numFmtId="0" fontId="3" fillId="0" borderId="2" xfId="3" applyFont="1" applyBorder="1"/>
    <xf numFmtId="0" fontId="3" fillId="0" borderId="2" xfId="3" applyFont="1" applyBorder="1" applyAlignment="1">
      <alignment horizontal="right"/>
    </xf>
    <xf numFmtId="176" fontId="3" fillId="0" borderId="0" xfId="3" applyNumberFormat="1" applyFont="1"/>
    <xf numFmtId="176" fontId="3" fillId="0" borderId="0" xfId="3" applyNumberFormat="1" applyFont="1" applyAlignment="1">
      <alignment horizontal="right"/>
    </xf>
    <xf numFmtId="177" fontId="3" fillId="0" borderId="0" xfId="3" applyNumberFormat="1" applyFont="1" applyAlignment="1">
      <alignment horizontal="right"/>
    </xf>
    <xf numFmtId="2" fontId="3" fillId="0" borderId="0" xfId="3" applyNumberFormat="1" applyFont="1" applyAlignment="1">
      <alignment horizontal="right"/>
    </xf>
    <xf numFmtId="178" fontId="3" fillId="0" borderId="0" xfId="3" applyNumberFormat="1" applyFont="1" applyAlignment="1">
      <alignment horizontal="right"/>
    </xf>
    <xf numFmtId="2" fontId="3" fillId="0" borderId="0" xfId="3" applyNumberFormat="1" applyFont="1"/>
    <xf numFmtId="178" fontId="3" fillId="0" borderId="0" xfId="3" applyNumberFormat="1" applyFont="1"/>
    <xf numFmtId="179" fontId="3" fillId="0" borderId="0" xfId="3" applyNumberFormat="1" applyFont="1" applyAlignment="1">
      <alignment horizontal="right"/>
    </xf>
    <xf numFmtId="180" fontId="3" fillId="0" borderId="0" xfId="3" applyNumberFormat="1" applyFont="1" applyAlignment="1">
      <alignment horizontal="right"/>
    </xf>
    <xf numFmtId="181" fontId="3" fillId="0" borderId="0" xfId="3" applyNumberFormat="1" applyFont="1" applyAlignment="1">
      <alignment horizontal="right"/>
    </xf>
    <xf numFmtId="182" fontId="3" fillId="0" borderId="0" xfId="3" applyNumberFormat="1" applyFont="1" applyAlignment="1">
      <alignment horizontal="right"/>
    </xf>
    <xf numFmtId="183" fontId="3" fillId="0" borderId="0" xfId="3" applyNumberFormat="1" applyFont="1" applyAlignment="1">
      <alignment horizontal="right"/>
    </xf>
    <xf numFmtId="0" fontId="3" fillId="0" borderId="2" xfId="3" applyFont="1" applyBorder="1" applyAlignment="1">
      <alignment horizontal="left"/>
    </xf>
    <xf numFmtId="0" fontId="12" fillId="0" borderId="0" xfId="3" quotePrefix="1" applyFont="1"/>
    <xf numFmtId="0" fontId="18" fillId="0" borderId="0" xfId="3" applyFont="1"/>
    <xf numFmtId="0" fontId="19" fillId="0" borderId="0" xfId="3" applyFont="1"/>
    <xf numFmtId="0" fontId="18" fillId="0" borderId="0" xfId="3" quotePrefix="1" applyFont="1" applyAlignment="1">
      <alignment horizontal="left"/>
    </xf>
    <xf numFmtId="184" fontId="20" fillId="0" borderId="0" xfId="5" applyNumberFormat="1" applyFont="1" applyBorder="1" applyAlignment="1">
      <alignment horizontal="center"/>
    </xf>
    <xf numFmtId="0" fontId="18" fillId="0" borderId="0" xfId="3" quotePrefix="1" applyFont="1"/>
    <xf numFmtId="0" fontId="19" fillId="0" borderId="0" xfId="3" quotePrefix="1" applyFont="1"/>
    <xf numFmtId="0" fontId="19" fillId="0" borderId="0" xfId="3" quotePrefix="1" applyFont="1" applyAlignment="1">
      <alignment horizontal="left"/>
    </xf>
    <xf numFmtId="0" fontId="1" fillId="0" borderId="0" xfId="6">
      <alignment vertical="center"/>
    </xf>
    <xf numFmtId="14" fontId="1" fillId="0" borderId="0" xfId="6" applyNumberFormat="1">
      <alignment vertical="center"/>
    </xf>
    <xf numFmtId="0" fontId="2" fillId="0" borderId="0" xfId="7"/>
    <xf numFmtId="0" fontId="4" fillId="0" borderId="0" xfId="8"/>
    <xf numFmtId="185" fontId="24" fillId="2" borderId="3" xfId="8" applyNumberFormat="1" applyFont="1" applyFill="1" applyBorder="1" applyAlignment="1">
      <alignment horizontal="right" vertical="center" wrapText="1"/>
    </xf>
    <xf numFmtId="186" fontId="24" fillId="2" borderId="3" xfId="8" applyNumberFormat="1" applyFont="1" applyFill="1" applyBorder="1" applyAlignment="1">
      <alignment horizontal="right" vertical="center" wrapText="1"/>
    </xf>
    <xf numFmtId="0" fontId="24" fillId="3" borderId="3" xfId="8" applyFont="1" applyFill="1" applyBorder="1" applyAlignment="1">
      <alignment horizontal="left" vertical="top" wrapText="1"/>
    </xf>
    <xf numFmtId="187" fontId="24" fillId="2" borderId="3" xfId="8" applyNumberFormat="1" applyFont="1" applyFill="1" applyBorder="1" applyAlignment="1">
      <alignment horizontal="right" vertical="center" wrapText="1"/>
    </xf>
    <xf numFmtId="0" fontId="24" fillId="3" borderId="3" xfId="8" applyFont="1" applyFill="1" applyBorder="1" applyAlignment="1">
      <alignment horizontal="left" vertical="center" wrapText="1"/>
    </xf>
    <xf numFmtId="0" fontId="24" fillId="3" borderId="4" xfId="8" applyFont="1" applyFill="1" applyBorder="1" applyAlignment="1">
      <alignment horizontal="left" vertical="center" wrapText="1"/>
    </xf>
    <xf numFmtId="0" fontId="25" fillId="5" borderId="5" xfId="8" applyFont="1" applyFill="1" applyBorder="1" applyAlignment="1">
      <alignment horizontal="center" vertical="center" wrapText="1"/>
    </xf>
    <xf numFmtId="0" fontId="20" fillId="0" borderId="0" xfId="9"/>
    <xf numFmtId="188" fontId="20" fillId="0" borderId="0" xfId="10" applyNumberFormat="1" applyFont="1"/>
    <xf numFmtId="43" fontId="20" fillId="0" borderId="0" xfId="10" applyFont="1"/>
    <xf numFmtId="189" fontId="20" fillId="0" borderId="0" xfId="11" applyNumberFormat="1" applyFont="1"/>
    <xf numFmtId="189" fontId="20" fillId="0" borderId="0" xfId="11" applyNumberFormat="1" applyFont="1" applyBorder="1"/>
    <xf numFmtId="188" fontId="20" fillId="0" borderId="0" xfId="10" applyNumberFormat="1" applyFont="1" applyBorder="1"/>
    <xf numFmtId="1" fontId="20" fillId="0" borderId="0" xfId="9" applyNumberFormat="1"/>
    <xf numFmtId="1" fontId="20" fillId="0" borderId="0" xfId="9" quotePrefix="1" applyNumberFormat="1"/>
    <xf numFmtId="188" fontId="20" fillId="0" borderId="0" xfId="10" applyNumberFormat="1" applyFont="1" applyFill="1"/>
    <xf numFmtId="43" fontId="20" fillId="0" borderId="0" xfId="10" applyFont="1" applyFill="1"/>
    <xf numFmtId="189" fontId="20" fillId="0" borderId="0" xfId="11" applyNumberFormat="1" applyFont="1" applyFill="1"/>
    <xf numFmtId="189" fontId="20" fillId="0" borderId="0" xfId="11" applyNumberFormat="1" applyFont="1" applyFill="1" applyBorder="1"/>
    <xf numFmtId="188" fontId="20" fillId="0" borderId="0" xfId="10" applyNumberFormat="1" applyFont="1" applyFill="1" applyBorder="1"/>
    <xf numFmtId="0" fontId="20" fillId="0" borderId="0" xfId="9" quotePrefix="1" applyAlignment="1">
      <alignment vertical="center"/>
    </xf>
    <xf numFmtId="0" fontId="20" fillId="0" borderId="0" xfId="9" applyAlignment="1">
      <alignment vertical="center"/>
    </xf>
    <xf numFmtId="0" fontId="20" fillId="0" borderId="0" xfId="9" quotePrefix="1"/>
    <xf numFmtId="188" fontId="0" fillId="0" borderId="0" xfId="10" applyNumberFormat="1" applyFont="1"/>
    <xf numFmtId="1" fontId="20" fillId="0" borderId="0" xfId="12" applyNumberFormat="1" applyFont="1"/>
    <xf numFmtId="43" fontId="20" fillId="0" borderId="0" xfId="10" applyFont="1" applyBorder="1"/>
    <xf numFmtId="41" fontId="20" fillId="0" borderId="0" xfId="11" applyFont="1" applyBorder="1"/>
    <xf numFmtId="43" fontId="20" fillId="0" borderId="0" xfId="10" applyFont="1" applyFill="1" applyBorder="1"/>
    <xf numFmtId="190" fontId="20" fillId="0" borderId="0" xfId="10" applyNumberFormat="1" applyFont="1" applyFill="1" applyBorder="1"/>
    <xf numFmtId="41" fontId="20" fillId="0" borderId="0" xfId="11" applyFont="1" applyFill="1" applyBorder="1"/>
    <xf numFmtId="1" fontId="20" fillId="0" borderId="0" xfId="9" quotePrefix="1" applyNumberFormat="1" applyAlignment="1">
      <alignment horizontal="center"/>
    </xf>
    <xf numFmtId="43" fontId="30" fillId="0" borderId="9" xfId="10" applyFont="1" applyFill="1" applyBorder="1"/>
    <xf numFmtId="188" fontId="30" fillId="0" borderId="10" xfId="10" applyNumberFormat="1" applyFont="1" applyFill="1" applyBorder="1"/>
    <xf numFmtId="43" fontId="30" fillId="0" borderId="11" xfId="10" applyFont="1" applyFill="1" applyBorder="1"/>
    <xf numFmtId="188" fontId="30" fillId="0" borderId="12" xfId="10" applyNumberFormat="1" applyFont="1" applyFill="1" applyBorder="1"/>
    <xf numFmtId="43" fontId="30" fillId="0" borderId="13" xfId="10" applyFont="1" applyFill="1" applyBorder="1"/>
    <xf numFmtId="1" fontId="30" fillId="0" borderId="14" xfId="9" applyNumberFormat="1" applyFont="1" applyBorder="1" applyAlignment="1">
      <alignment horizontal="center"/>
    </xf>
    <xf numFmtId="43" fontId="20" fillId="0" borderId="15" xfId="10" applyFont="1" applyFill="1" applyBorder="1"/>
    <xf numFmtId="188" fontId="20" fillId="0" borderId="16" xfId="10" applyNumberFormat="1" applyFont="1" applyFill="1" applyBorder="1"/>
    <xf numFmtId="43" fontId="20" fillId="0" borderId="17" xfId="10" applyFont="1" applyFill="1" applyBorder="1"/>
    <xf numFmtId="188" fontId="20" fillId="0" borderId="18" xfId="10" applyNumberFormat="1" applyFont="1" applyFill="1" applyBorder="1"/>
    <xf numFmtId="190" fontId="20" fillId="0" borderId="19" xfId="10" applyNumberFormat="1" applyFont="1" applyFill="1" applyBorder="1"/>
    <xf numFmtId="190" fontId="20" fillId="0" borderId="17" xfId="10" applyNumberFormat="1" applyFont="1" applyFill="1" applyBorder="1"/>
    <xf numFmtId="189" fontId="20" fillId="0" borderId="19" xfId="11" applyNumberFormat="1" applyFont="1" applyFill="1" applyBorder="1"/>
    <xf numFmtId="41" fontId="20" fillId="0" borderId="16" xfId="11" applyFont="1" applyFill="1" applyBorder="1"/>
    <xf numFmtId="189" fontId="20" fillId="0" borderId="20" xfId="11" applyNumberFormat="1" applyFont="1" applyFill="1" applyBorder="1"/>
    <xf numFmtId="41" fontId="20" fillId="0" borderId="18" xfId="11" applyFont="1" applyFill="1" applyBorder="1"/>
    <xf numFmtId="1" fontId="20" fillId="0" borderId="21" xfId="9" quotePrefix="1" applyNumberFormat="1" applyBorder="1" applyAlignment="1">
      <alignment horizontal="center"/>
    </xf>
    <xf numFmtId="43" fontId="0" fillId="0" borderId="15" xfId="10" applyFont="1" applyFill="1" applyBorder="1"/>
    <xf numFmtId="188" fontId="0" fillId="0" borderId="16" xfId="10" applyNumberFormat="1" applyFont="1" applyFill="1" applyBorder="1"/>
    <xf numFmtId="43" fontId="0" fillId="0" borderId="17" xfId="10" applyFont="1" applyFill="1" applyBorder="1"/>
    <xf numFmtId="188" fontId="0" fillId="0" borderId="18" xfId="10" applyNumberFormat="1" applyFont="1" applyFill="1" applyBorder="1"/>
    <xf numFmtId="190" fontId="0" fillId="0" borderId="19" xfId="10" applyNumberFormat="1" applyFont="1" applyFill="1" applyBorder="1"/>
    <xf numFmtId="190" fontId="0" fillId="0" borderId="17" xfId="10" applyNumberFormat="1" applyFont="1" applyFill="1" applyBorder="1"/>
    <xf numFmtId="189" fontId="0" fillId="0" borderId="19" xfId="11" applyNumberFormat="1" applyFont="1" applyFill="1" applyBorder="1"/>
    <xf numFmtId="41" fontId="0" fillId="0" borderId="16" xfId="11" applyFont="1" applyFill="1" applyBorder="1"/>
    <xf numFmtId="189" fontId="0" fillId="0" borderId="20" xfId="11" applyNumberFormat="1" applyFont="1" applyFill="1" applyBorder="1"/>
    <xf numFmtId="41" fontId="0" fillId="0" borderId="18" xfId="11" applyFont="1" applyFill="1" applyBorder="1"/>
    <xf numFmtId="43" fontId="20" fillId="0" borderId="22" xfId="10" applyFont="1" applyFill="1" applyBorder="1"/>
    <xf numFmtId="188" fontId="20" fillId="0" borderId="23" xfId="10" applyNumberFormat="1" applyFont="1" applyFill="1" applyBorder="1"/>
    <xf numFmtId="43" fontId="20" fillId="0" borderId="24" xfId="10" applyFont="1" applyFill="1" applyBorder="1"/>
    <xf numFmtId="188" fontId="20" fillId="0" borderId="25" xfId="10" applyNumberFormat="1" applyFont="1" applyFill="1" applyBorder="1"/>
    <xf numFmtId="190" fontId="20" fillId="0" borderId="26" xfId="10" applyNumberFormat="1" applyFont="1" applyFill="1" applyBorder="1"/>
    <xf numFmtId="190" fontId="20" fillId="0" borderId="24" xfId="10" applyNumberFormat="1" applyFont="1" applyFill="1" applyBorder="1"/>
    <xf numFmtId="189" fontId="20" fillId="0" borderId="26" xfId="11" applyNumberFormat="1" applyFont="1" applyFill="1" applyBorder="1"/>
    <xf numFmtId="41" fontId="20" fillId="0" borderId="23" xfId="11" applyFont="1" applyFill="1" applyBorder="1"/>
    <xf numFmtId="189" fontId="20" fillId="0" borderId="27" xfId="11" applyNumberFormat="1" applyFont="1" applyFill="1" applyBorder="1"/>
    <xf numFmtId="41" fontId="20" fillId="0" borderId="25" xfId="11" applyFont="1" applyFill="1" applyBorder="1"/>
    <xf numFmtId="1" fontId="20" fillId="0" borderId="28" xfId="9" quotePrefix="1" applyNumberFormat="1" applyBorder="1" applyAlignment="1">
      <alignment horizontal="center"/>
    </xf>
    <xf numFmtId="43" fontId="20" fillId="0" borderId="29" xfId="10" applyFont="1" applyFill="1" applyBorder="1"/>
    <xf numFmtId="188" fontId="20" fillId="0" borderId="30" xfId="10" applyNumberFormat="1" applyFont="1" applyFill="1" applyBorder="1"/>
    <xf numFmtId="43" fontId="20" fillId="0" borderId="31" xfId="10" applyFont="1" applyFill="1" applyBorder="1"/>
    <xf numFmtId="188" fontId="20" fillId="0" borderId="32" xfId="10" applyNumberFormat="1" applyFont="1" applyFill="1" applyBorder="1"/>
    <xf numFmtId="190" fontId="20" fillId="0" borderId="33" xfId="10" applyNumberFormat="1" applyFont="1" applyFill="1" applyBorder="1"/>
    <xf numFmtId="190" fontId="20" fillId="0" borderId="31" xfId="10" applyNumberFormat="1" applyFont="1" applyFill="1" applyBorder="1"/>
    <xf numFmtId="189" fontId="20" fillId="0" borderId="33" xfId="11" applyNumberFormat="1" applyFont="1" applyFill="1" applyBorder="1"/>
    <xf numFmtId="41" fontId="20" fillId="0" borderId="30" xfId="11" applyFont="1" applyFill="1" applyBorder="1"/>
    <xf numFmtId="189" fontId="20" fillId="0" borderId="34" xfId="11" applyNumberFormat="1" applyFont="1" applyFill="1" applyBorder="1"/>
    <xf numFmtId="41" fontId="20" fillId="0" borderId="32" xfId="11" applyFont="1" applyFill="1" applyBorder="1"/>
    <xf numFmtId="1" fontId="20" fillId="0" borderId="35" xfId="9" quotePrefix="1" applyNumberFormat="1" applyBorder="1" applyAlignment="1">
      <alignment horizontal="center"/>
    </xf>
    <xf numFmtId="43" fontId="20" fillId="0" borderId="36" xfId="10" applyFont="1" applyFill="1" applyBorder="1"/>
    <xf numFmtId="188" fontId="20" fillId="0" borderId="37" xfId="10" applyNumberFormat="1" applyFont="1" applyFill="1" applyBorder="1"/>
    <xf numFmtId="43" fontId="20" fillId="0" borderId="38" xfId="10" applyFont="1" applyFill="1" applyBorder="1"/>
    <xf numFmtId="188" fontId="20" fillId="0" borderId="39" xfId="10" applyNumberFormat="1" applyFont="1" applyFill="1" applyBorder="1"/>
    <xf numFmtId="190" fontId="20" fillId="0" borderId="40" xfId="10" applyNumberFormat="1" applyFont="1" applyFill="1" applyBorder="1"/>
    <xf numFmtId="190" fontId="20" fillId="0" borderId="38" xfId="10" applyNumberFormat="1" applyFont="1" applyFill="1" applyBorder="1"/>
    <xf numFmtId="189" fontId="20" fillId="0" borderId="40" xfId="11" applyNumberFormat="1" applyFont="1" applyFill="1" applyBorder="1"/>
    <xf numFmtId="41" fontId="20" fillId="0" borderId="37" xfId="11" applyFont="1" applyFill="1" applyBorder="1"/>
    <xf numFmtId="189" fontId="20" fillId="0" borderId="41" xfId="11" applyNumberFormat="1" applyFont="1" applyFill="1" applyBorder="1"/>
    <xf numFmtId="41" fontId="20" fillId="0" borderId="39" xfId="11" applyFont="1" applyFill="1" applyBorder="1"/>
    <xf numFmtId="1" fontId="20" fillId="0" borderId="42" xfId="9" quotePrefix="1" applyNumberFormat="1" applyBorder="1" applyAlignment="1">
      <alignment horizontal="center"/>
    </xf>
    <xf numFmtId="43" fontId="20" fillId="0" borderId="15" xfId="10" applyFont="1" applyBorder="1"/>
    <xf numFmtId="188" fontId="20" fillId="0" borderId="16" xfId="10" applyNumberFormat="1" applyFont="1" applyBorder="1"/>
    <xf numFmtId="43" fontId="20" fillId="0" borderId="17" xfId="10" applyFont="1" applyBorder="1"/>
    <xf numFmtId="188" fontId="20" fillId="0" borderId="18" xfId="10" applyNumberFormat="1" applyFont="1" applyBorder="1"/>
    <xf numFmtId="190" fontId="20" fillId="0" borderId="19" xfId="10" applyNumberFormat="1" applyFont="1" applyBorder="1"/>
    <xf numFmtId="190" fontId="20" fillId="0" borderId="17" xfId="10" applyNumberFormat="1" applyFont="1" applyBorder="1"/>
    <xf numFmtId="189" fontId="20" fillId="0" borderId="19" xfId="11" applyNumberFormat="1" applyFont="1" applyBorder="1"/>
    <xf numFmtId="41" fontId="20" fillId="0" borderId="16" xfId="11" applyFont="1" applyBorder="1"/>
    <xf numFmtId="189" fontId="20" fillId="0" borderId="20" xfId="11" applyNumberFormat="1" applyFont="1" applyBorder="1"/>
    <xf numFmtId="41" fontId="20" fillId="0" borderId="18" xfId="11" applyFont="1" applyBorder="1"/>
    <xf numFmtId="43" fontId="20" fillId="0" borderId="22" xfId="10" applyFont="1" applyBorder="1"/>
    <xf numFmtId="188" fontId="20" fillId="0" borderId="23" xfId="10" applyNumberFormat="1" applyFont="1" applyBorder="1"/>
    <xf numFmtId="43" fontId="20" fillId="0" borderId="24" xfId="10" applyFont="1" applyBorder="1"/>
    <xf numFmtId="188" fontId="20" fillId="0" borderId="25" xfId="10" applyNumberFormat="1" applyFont="1" applyBorder="1"/>
    <xf numFmtId="190" fontId="20" fillId="0" borderId="26" xfId="10" applyNumberFormat="1" applyFont="1" applyBorder="1"/>
    <xf numFmtId="190" fontId="20" fillId="0" borderId="24" xfId="10" applyNumberFormat="1" applyFont="1" applyBorder="1"/>
    <xf numFmtId="189" fontId="20" fillId="0" borderId="26" xfId="11" applyNumberFormat="1" applyFont="1" applyBorder="1"/>
    <xf numFmtId="41" fontId="20" fillId="0" borderId="23" xfId="11" applyFont="1" applyBorder="1"/>
    <xf numFmtId="189" fontId="20" fillId="0" borderId="27" xfId="11" applyNumberFormat="1" applyFont="1" applyBorder="1"/>
    <xf numFmtId="41" fontId="20" fillId="0" borderId="25" xfId="11" applyFont="1" applyBorder="1"/>
    <xf numFmtId="43" fontId="20" fillId="0" borderId="36" xfId="10" applyFont="1" applyBorder="1"/>
    <xf numFmtId="188" fontId="20" fillId="0" borderId="37" xfId="10" applyNumberFormat="1" applyFont="1" applyBorder="1"/>
    <xf numFmtId="43" fontId="20" fillId="0" borderId="38" xfId="10" applyFont="1" applyBorder="1"/>
    <xf numFmtId="188" fontId="20" fillId="0" borderId="39" xfId="10" applyNumberFormat="1" applyFont="1" applyBorder="1"/>
    <xf numFmtId="190" fontId="20" fillId="0" borderId="40" xfId="10" applyNumberFormat="1" applyFont="1" applyBorder="1"/>
    <xf numFmtId="190" fontId="20" fillId="0" borderId="38" xfId="10" applyNumberFormat="1" applyFont="1" applyBorder="1"/>
    <xf numFmtId="189" fontId="20" fillId="0" borderId="40" xfId="11" applyNumberFormat="1" applyFont="1" applyBorder="1"/>
    <xf numFmtId="41" fontId="20" fillId="0" borderId="37" xfId="11" applyFont="1" applyBorder="1"/>
    <xf numFmtId="189" fontId="20" fillId="0" borderId="41" xfId="11" applyNumberFormat="1" applyFont="1" applyBorder="1"/>
    <xf numFmtId="41" fontId="20" fillId="0" borderId="39" xfId="11" applyFont="1" applyBorder="1"/>
    <xf numFmtId="43" fontId="20" fillId="0" borderId="43" xfId="10" applyFont="1" applyBorder="1"/>
    <xf numFmtId="188" fontId="20" fillId="0" borderId="44" xfId="10" applyNumberFormat="1" applyFont="1" applyBorder="1"/>
    <xf numFmtId="43" fontId="20" fillId="0" borderId="45" xfId="10" applyFont="1" applyBorder="1"/>
    <xf numFmtId="188" fontId="20" fillId="0" borderId="46" xfId="10" applyNumberFormat="1" applyFont="1" applyBorder="1"/>
    <xf numFmtId="190" fontId="20" fillId="0" borderId="47" xfId="10" applyNumberFormat="1" applyFont="1" applyBorder="1"/>
    <xf numFmtId="190" fontId="20" fillId="0" borderId="45" xfId="10" applyNumberFormat="1" applyFont="1" applyBorder="1"/>
    <xf numFmtId="189" fontId="20" fillId="0" borderId="47" xfId="11" applyNumberFormat="1" applyFont="1" applyBorder="1"/>
    <xf numFmtId="41" fontId="20" fillId="0" borderId="44" xfId="11" applyFont="1" applyBorder="1"/>
    <xf numFmtId="189" fontId="20" fillId="0" borderId="48" xfId="11" applyNumberFormat="1" applyFont="1" applyBorder="1"/>
    <xf numFmtId="41" fontId="20" fillId="0" borderId="46" xfId="11" applyFont="1" applyBorder="1"/>
    <xf numFmtId="1" fontId="20" fillId="0" borderId="49" xfId="9" quotePrefix="1" applyNumberFormat="1" applyBorder="1" applyAlignment="1">
      <alignment horizontal="center"/>
    </xf>
    <xf numFmtId="43" fontId="20" fillId="0" borderId="50" xfId="10" applyFont="1" applyBorder="1"/>
    <xf numFmtId="188" fontId="20" fillId="0" borderId="51" xfId="10" applyNumberFormat="1" applyFont="1" applyBorder="1"/>
    <xf numFmtId="43" fontId="20" fillId="0" borderId="52" xfId="10" applyFont="1" applyBorder="1"/>
    <xf numFmtId="188" fontId="20" fillId="0" borderId="53" xfId="10" applyNumberFormat="1" applyFont="1" applyBorder="1"/>
    <xf numFmtId="190" fontId="20" fillId="0" borderId="54" xfId="10" applyNumberFormat="1" applyFont="1" applyBorder="1"/>
    <xf numFmtId="190" fontId="20" fillId="0" borderId="52" xfId="10" applyNumberFormat="1" applyFont="1" applyBorder="1"/>
    <xf numFmtId="189" fontId="20" fillId="0" borderId="54" xfId="11" applyNumberFormat="1" applyFont="1" applyBorder="1"/>
    <xf numFmtId="41" fontId="20" fillId="0" borderId="51" xfId="11" applyFont="1" applyBorder="1"/>
    <xf numFmtId="189" fontId="20" fillId="0" borderId="55" xfId="11" applyNumberFormat="1" applyFont="1" applyBorder="1"/>
    <xf numFmtId="41" fontId="20" fillId="0" borderId="53" xfId="11" applyFont="1" applyBorder="1"/>
    <xf numFmtId="1" fontId="20" fillId="0" borderId="56" xfId="9" quotePrefix="1" applyNumberFormat="1" applyBorder="1" applyAlignment="1">
      <alignment horizontal="center"/>
    </xf>
    <xf numFmtId="43" fontId="20" fillId="0" borderId="57" xfId="10" applyFont="1" applyBorder="1"/>
    <xf numFmtId="188" fontId="20" fillId="0" borderId="58" xfId="10" applyNumberFormat="1" applyFont="1" applyBorder="1"/>
    <xf numFmtId="43" fontId="20" fillId="0" borderId="59" xfId="10" applyFont="1" applyBorder="1"/>
    <xf numFmtId="188" fontId="20" fillId="0" borderId="60" xfId="10" applyNumberFormat="1" applyFont="1" applyBorder="1"/>
    <xf numFmtId="43" fontId="20" fillId="0" borderId="33" xfId="10" applyFont="1" applyBorder="1"/>
    <xf numFmtId="188" fontId="20" fillId="0" borderId="30" xfId="10" applyNumberFormat="1" applyFont="1" applyBorder="1"/>
    <xf numFmtId="43" fontId="20" fillId="0" borderId="31" xfId="10" applyFont="1" applyBorder="1" applyAlignment="1">
      <alignment horizontal="center"/>
    </xf>
    <xf numFmtId="188" fontId="20" fillId="0" borderId="32" xfId="10" applyNumberFormat="1" applyFont="1" applyBorder="1" applyAlignment="1">
      <alignment horizontal="center"/>
    </xf>
    <xf numFmtId="43" fontId="20" fillId="0" borderId="34" xfId="10" applyFont="1" applyBorder="1" applyAlignment="1">
      <alignment horizontal="center"/>
    </xf>
    <xf numFmtId="43" fontId="20" fillId="0" borderId="19" xfId="10" applyFont="1" applyBorder="1"/>
    <xf numFmtId="43" fontId="20" fillId="0" borderId="17" xfId="10" applyFont="1" applyBorder="1" applyAlignment="1">
      <alignment horizontal="center"/>
    </xf>
    <xf numFmtId="188" fontId="20" fillId="0" borderId="18" xfId="10" applyNumberFormat="1" applyFont="1" applyBorder="1" applyAlignment="1">
      <alignment horizontal="center"/>
    </xf>
    <xf numFmtId="43" fontId="20" fillId="0" borderId="20" xfId="10" applyFont="1" applyBorder="1" applyAlignment="1">
      <alignment horizontal="center"/>
    </xf>
    <xf numFmtId="188" fontId="20" fillId="0" borderId="61" xfId="10" applyNumberFormat="1" applyFont="1" applyBorder="1"/>
    <xf numFmtId="43" fontId="30" fillId="0" borderId="19" xfId="10" applyFont="1" applyBorder="1"/>
    <xf numFmtId="188" fontId="30" fillId="0" borderId="16" xfId="10" applyNumberFormat="1" applyFont="1" applyBorder="1"/>
    <xf numFmtId="1" fontId="20" fillId="0" borderId="21" xfId="9" applyNumberFormat="1" applyBorder="1" applyAlignment="1">
      <alignment horizontal="center"/>
    </xf>
    <xf numFmtId="1" fontId="20" fillId="0" borderId="56" xfId="9" applyNumberFormat="1" applyBorder="1" applyAlignment="1">
      <alignment horizontal="center"/>
    </xf>
    <xf numFmtId="190" fontId="20" fillId="0" borderId="0" xfId="10" applyNumberFormat="1" applyFont="1" applyBorder="1"/>
    <xf numFmtId="188" fontId="20" fillId="0" borderId="62" xfId="10" applyNumberFormat="1" applyFont="1" applyBorder="1"/>
    <xf numFmtId="190" fontId="20" fillId="0" borderId="59" xfId="10" applyNumberFormat="1" applyFont="1" applyBorder="1"/>
    <xf numFmtId="41" fontId="20" fillId="0" borderId="58" xfId="11" applyFont="1" applyBorder="1"/>
    <xf numFmtId="189" fontId="20" fillId="0" borderId="63" xfId="11" applyNumberFormat="1" applyFont="1" applyBorder="1"/>
    <xf numFmtId="41" fontId="20" fillId="0" borderId="60" xfId="11" applyFont="1" applyBorder="1"/>
    <xf numFmtId="1" fontId="20" fillId="0" borderId="64" xfId="9" applyNumberFormat="1" applyBorder="1" applyAlignment="1">
      <alignment horizontal="center"/>
    </xf>
    <xf numFmtId="41" fontId="20" fillId="0" borderId="61" xfId="11" applyFont="1" applyBorder="1"/>
    <xf numFmtId="189" fontId="20" fillId="0" borderId="17" xfId="11" applyNumberFormat="1" applyFont="1" applyBorder="1"/>
    <xf numFmtId="190" fontId="20" fillId="0" borderId="20" xfId="10" applyNumberFormat="1" applyFont="1" applyBorder="1"/>
    <xf numFmtId="41" fontId="20" fillId="0" borderId="62" xfId="11" applyFont="1" applyBorder="1"/>
    <xf numFmtId="189" fontId="20" fillId="0" borderId="59" xfId="11" applyNumberFormat="1" applyFont="1" applyBorder="1"/>
    <xf numFmtId="190" fontId="20" fillId="0" borderId="63" xfId="10" applyNumberFormat="1" applyFont="1" applyBorder="1"/>
    <xf numFmtId="188" fontId="20" fillId="0" borderId="29" xfId="10" applyNumberFormat="1" applyFont="1" applyBorder="1" applyAlignment="1">
      <alignment horizontal="right"/>
    </xf>
    <xf numFmtId="188" fontId="20" fillId="0" borderId="10" xfId="10" applyNumberFormat="1" applyFont="1" applyBorder="1" applyAlignment="1">
      <alignment horizontal="right"/>
    </xf>
    <xf numFmtId="43" fontId="20" fillId="0" borderId="11" xfId="10" applyFont="1" applyBorder="1" applyAlignment="1">
      <alignment horizontal="right"/>
    </xf>
    <xf numFmtId="188" fontId="20" fillId="0" borderId="32" xfId="10" applyNumberFormat="1" applyFont="1" applyBorder="1" applyAlignment="1">
      <alignment horizontal="right"/>
    </xf>
    <xf numFmtId="43" fontId="20" fillId="0" borderId="29" xfId="10" applyFont="1" applyBorder="1" applyAlignment="1">
      <alignment horizontal="right"/>
    </xf>
    <xf numFmtId="189" fontId="20" fillId="0" borderId="33" xfId="11" applyNumberFormat="1" applyFont="1" applyBorder="1" applyAlignment="1">
      <alignment horizontal="right"/>
    </xf>
    <xf numFmtId="188" fontId="20" fillId="0" borderId="65" xfId="10" applyNumberFormat="1" applyFont="1" applyBorder="1" applyAlignment="1">
      <alignment horizontal="right"/>
    </xf>
    <xf numFmtId="189" fontId="20" fillId="0" borderId="11" xfId="11" applyNumberFormat="1" applyFont="1" applyBorder="1" applyAlignment="1">
      <alignment horizontal="right"/>
    </xf>
    <xf numFmtId="188" fontId="20" fillId="0" borderId="11" xfId="10" applyNumberFormat="1" applyFont="1" applyBorder="1" applyAlignment="1">
      <alignment horizontal="right"/>
    </xf>
    <xf numFmtId="188" fontId="20" fillId="0" borderId="33" xfId="10" applyNumberFormat="1" applyFont="1" applyBorder="1" applyAlignment="1">
      <alignment horizontal="right"/>
    </xf>
    <xf numFmtId="188" fontId="20" fillId="0" borderId="66" xfId="10" applyNumberFormat="1" applyFont="1" applyBorder="1" applyAlignment="1">
      <alignment horizontal="right"/>
    </xf>
    <xf numFmtId="0" fontId="31" fillId="0" borderId="0" xfId="9" applyFont="1"/>
    <xf numFmtId="1" fontId="30" fillId="0" borderId="0" xfId="9" applyNumberFormat="1" applyFont="1"/>
    <xf numFmtId="0" fontId="8" fillId="0" borderId="0" xfId="3"/>
    <xf numFmtId="2" fontId="8" fillId="0" borderId="0" xfId="3" applyNumberFormat="1"/>
    <xf numFmtId="191" fontId="0" fillId="0" borderId="0" xfId="0" applyNumberFormat="1"/>
    <xf numFmtId="192" fontId="0" fillId="0" borderId="0" xfId="0" applyNumberFormat="1"/>
    <xf numFmtId="191" fontId="8" fillId="0" borderId="0" xfId="3" applyNumberFormat="1"/>
    <xf numFmtId="0" fontId="32" fillId="6" borderId="0" xfId="0" applyFont="1" applyFill="1" applyAlignment="1">
      <alignment horizontal="center" vertical="center" wrapText="1"/>
    </xf>
    <xf numFmtId="14" fontId="32" fillId="6" borderId="0" xfId="0" applyNumberFormat="1" applyFont="1" applyFill="1" applyAlignment="1">
      <alignment horizontal="center" vertical="center" wrapText="1"/>
    </xf>
    <xf numFmtId="192" fontId="0" fillId="0" borderId="67" xfId="0" applyNumberFormat="1" applyBorder="1"/>
    <xf numFmtId="0" fontId="0" fillId="0" borderId="67" xfId="0" applyBorder="1"/>
    <xf numFmtId="9" fontId="0" fillId="0" borderId="0" xfId="13" applyFont="1" applyAlignment="1"/>
    <xf numFmtId="9" fontId="34" fillId="0" borderId="0" xfId="13" applyFont="1" applyAlignment="1"/>
    <xf numFmtId="193" fontId="34" fillId="0" borderId="0" xfId="13" applyNumberFormat="1" applyFont="1" applyAlignment="1"/>
    <xf numFmtId="193" fontId="0" fillId="0" borderId="0" xfId="13" applyNumberFormat="1" applyFont="1" applyAlignment="1"/>
    <xf numFmtId="0" fontId="21" fillId="0" borderId="0" xfId="8" applyFont="1" applyAlignment="1">
      <alignment horizontal="left" vertical="center" wrapText="1"/>
    </xf>
    <xf numFmtId="0" fontId="24" fillId="3" borderId="4" xfId="8" applyFont="1" applyFill="1" applyBorder="1" applyAlignment="1">
      <alignment horizontal="left" vertical="top" wrapText="1"/>
    </xf>
    <xf numFmtId="0" fontId="24" fillId="3" borderId="3" xfId="8" applyFont="1" applyFill="1" applyBorder="1" applyAlignment="1">
      <alignment horizontal="left" vertical="top" wrapText="1"/>
    </xf>
    <xf numFmtId="0" fontId="21" fillId="0" borderId="0" xfId="8" applyFont="1" applyAlignment="1">
      <alignment horizontal="left" vertical="center"/>
    </xf>
    <xf numFmtId="0" fontId="25" fillId="5" borderId="8" xfId="8" applyFont="1" applyFill="1" applyBorder="1" applyAlignment="1">
      <alignment horizontal="center" vertical="center" wrapText="1"/>
    </xf>
    <xf numFmtId="0" fontId="25" fillId="5" borderId="7" xfId="8" applyFont="1" applyFill="1" applyBorder="1" applyAlignment="1">
      <alignment horizontal="center" vertical="center" wrapText="1"/>
    </xf>
    <xf numFmtId="0" fontId="25" fillId="5" borderId="6" xfId="8" applyFont="1" applyFill="1" applyBorder="1" applyAlignment="1">
      <alignment horizontal="center" vertical="center" wrapText="1"/>
    </xf>
    <xf numFmtId="0" fontId="25" fillId="5" borderId="5" xfId="8" applyFont="1" applyFill="1" applyBorder="1" applyAlignment="1">
      <alignment horizontal="center" vertical="center" wrapText="1"/>
    </xf>
    <xf numFmtId="0" fontId="24" fillId="4" borderId="3" xfId="8" applyFont="1" applyFill="1" applyBorder="1" applyAlignment="1">
      <alignment horizontal="left" vertical="center" wrapText="1"/>
    </xf>
    <xf numFmtId="188" fontId="30" fillId="0" borderId="12" xfId="10" applyNumberFormat="1" applyFont="1" applyBorder="1" applyAlignment="1">
      <alignment horizontal="center"/>
    </xf>
    <xf numFmtId="188" fontId="30" fillId="0" borderId="13" xfId="10" applyNumberFormat="1" applyFont="1" applyBorder="1" applyAlignment="1">
      <alignment horizontal="center"/>
    </xf>
    <xf numFmtId="188" fontId="30" fillId="0" borderId="9" xfId="10" applyNumberFormat="1" applyFont="1" applyBorder="1" applyAlignment="1">
      <alignment horizontal="center"/>
    </xf>
    <xf numFmtId="0" fontId="30" fillId="0" borderId="53" xfId="9" applyFont="1" applyBorder="1" applyAlignment="1">
      <alignment horizontal="center" vertical="distributed"/>
    </xf>
    <xf numFmtId="0" fontId="30" fillId="0" borderId="50" xfId="9" applyFont="1" applyBorder="1" applyAlignment="1">
      <alignment horizontal="center" vertical="distributed"/>
    </xf>
    <xf numFmtId="0" fontId="30" fillId="0" borderId="32" xfId="9" applyFont="1" applyBorder="1" applyAlignment="1">
      <alignment horizontal="center" vertical="distributed"/>
    </xf>
    <xf numFmtId="0" fontId="30" fillId="0" borderId="29" xfId="9" applyFont="1" applyBorder="1" applyAlignment="1">
      <alignment horizontal="center" vertical="distributed"/>
    </xf>
    <xf numFmtId="1" fontId="30" fillId="0" borderId="56" xfId="9" applyNumberFormat="1" applyFont="1" applyBorder="1" applyAlignment="1">
      <alignment horizontal="center" vertical="center"/>
    </xf>
    <xf numFmtId="0" fontId="20" fillId="0" borderId="35" xfId="9" applyBorder="1" applyAlignment="1">
      <alignment horizontal="center" vertical="center"/>
    </xf>
    <xf numFmtId="1" fontId="30" fillId="0" borderId="12" xfId="9" applyNumberFormat="1" applyFont="1" applyBorder="1" applyAlignment="1">
      <alignment horizontal="center"/>
    </xf>
    <xf numFmtId="1" fontId="30" fillId="0" borderId="9" xfId="9" applyNumberFormat="1" applyFont="1" applyBorder="1" applyAlignment="1">
      <alignment horizontal="center"/>
    </xf>
    <xf numFmtId="0" fontId="9" fillId="0" borderId="0" xfId="3" applyFont="1" applyAlignment="1">
      <alignment horizontal="center"/>
    </xf>
  </cellXfs>
  <cellStyles count="14">
    <cellStyle name="一般" xfId="0" builtinId="0"/>
    <cellStyle name="一般 2" xfId="3" xr:uid="{4D9BDFA1-6C7E-42E2-AADE-2B232E741D16}"/>
    <cellStyle name="一般 3" xfId="6" xr:uid="{290EADAD-5BF5-431E-959D-1C726950864F}"/>
    <cellStyle name="一般 4" xfId="7" xr:uid="{BDE21930-5ABC-4A5A-A753-EEEA80174C8A}"/>
    <cellStyle name="一般 5" xfId="8" xr:uid="{1A829E50-1F6F-4116-9F19-10FAE99E1739}"/>
    <cellStyle name="一般 6" xfId="9" xr:uid="{8D500266-DABD-43A8-BFF3-E579CDBED473}"/>
    <cellStyle name="一般_RegSum" xfId="12" xr:uid="{6FA97EAF-0A3C-4E5E-BDBB-D9E704FCB58E}"/>
    <cellStyle name="千分位 2" xfId="10" xr:uid="{C5A7141E-31B7-4CF6-8232-974A608A8BC2}"/>
    <cellStyle name="千分位[0] 2" xfId="11" xr:uid="{FA26B7BF-25F8-4033-87FA-9704DC345B48}"/>
    <cellStyle name="百分比" xfId="13" builtinId="5"/>
    <cellStyle name="百分比 2" xfId="5" xr:uid="{C95DF795-F4A2-4322-AB12-FE8F4D957EBB}"/>
    <cellStyle name="超連結 2" xfId="4" xr:uid="{52C98136-499C-4FFD-8E2A-7BEF3445FE7B}"/>
    <cellStyle name="Normal 2" xfId="1" xr:uid="{01B7B98A-D6E6-4E94-947E-31F85D5E8E3F}"/>
    <cellStyle name="Normal 3" xfId="2" xr:uid="{CBD185FC-43B0-4D37-9A37-0683CE1BB0C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FEC14-CE05-489E-AD37-FDFAB32A1836}" name="中原城市指數" displayName="中原城市指數" ref="A1:B363" totalsRowShown="0">
  <autoFilter ref="A1:B363" xr:uid="{00000000-0009-0000-0100-000001000000}"/>
  <sortState xmlns:xlrd2="http://schemas.microsoft.com/office/spreadsheetml/2017/richdata2" ref="A2:B363">
    <sortCondition ref="A1:A363"/>
  </sortState>
  <tableColumns count="2">
    <tableColumn id="1" xr3:uid="{00000000-0010-0000-0000-000001000000}" name="日期"/>
    <tableColumn id="2" xr3:uid="{00000000-0010-0000-0000-000002000000}" name="中原城市指數"/>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www.info.gov.hk/hkma/gdbook/eng/l/liquidity_adjust_window_index.htm" TargetMode="External"/><Relationship Id="rId13" Type="http://schemas.openxmlformats.org/officeDocument/2006/relationships/printerSettings" Target="../printerSettings/printerSettings3.bin"/><Relationship Id="rId3" Type="http://schemas.openxmlformats.org/officeDocument/2006/relationships/hyperlink" Target="http://www.info.gov.hk/hkma/gdbook/eng/d/discount_rate_index.htm" TargetMode="External"/><Relationship Id="rId7" Type="http://schemas.openxmlformats.org/officeDocument/2006/relationships/hyperlink" Target="http://www.info.gov.hk/hkma/gdbook/eng/l/liquidity_adjust_window_index.htm" TargetMode="External"/><Relationship Id="rId12" Type="http://schemas.openxmlformats.org/officeDocument/2006/relationships/hyperlink" Target="http://www.info.gov.hk/hkma/gdbook/chi/stroke10/liquidity_adjust_facility_index.htm" TargetMode="External"/><Relationship Id="rId2" Type="http://schemas.openxmlformats.org/officeDocument/2006/relationships/hyperlink" Target="http://www.info.gov.hk/hkma/gdbook/eng/l/liquidity_adjust_facility_index.htm" TargetMode="External"/><Relationship Id="rId1" Type="http://schemas.openxmlformats.org/officeDocument/2006/relationships/hyperlink" Target="http://www.info.gov.hk/hkma/gdbook/eng/l/liquidity_adjust_facility_index.htm" TargetMode="External"/><Relationship Id="rId6" Type="http://schemas.openxmlformats.org/officeDocument/2006/relationships/hyperlink" Target="http://www.info.gov.hk/hkma/gdbook/eng/d/discount_rate_index.htm" TargetMode="External"/><Relationship Id="rId11" Type="http://schemas.openxmlformats.org/officeDocument/2006/relationships/hyperlink" Target="http://www.info.gov.hk/hkma/gdbook/chi/stroke10/liquidity_adjust_facility_index.htm" TargetMode="External"/><Relationship Id="rId5" Type="http://schemas.openxmlformats.org/officeDocument/2006/relationships/hyperlink" Target="http://www.info.gov.hk/hkma/gdbook/chi/stroke12/discount_rate_index.htm" TargetMode="External"/><Relationship Id="rId10" Type="http://schemas.openxmlformats.org/officeDocument/2006/relationships/hyperlink" Target="http://www.info.gov.hk/hkma/gdbook/chi/stroke10/liquidity_adjust_window_index.htm" TargetMode="External"/><Relationship Id="rId4" Type="http://schemas.openxmlformats.org/officeDocument/2006/relationships/hyperlink" Target="http://www.info.gov.hk/hkma/gdbook/chi/stroke12/discount_rate_index.htm" TargetMode="External"/><Relationship Id="rId9" Type="http://schemas.openxmlformats.org/officeDocument/2006/relationships/hyperlink" Target="http://www.info.gov.hk/hkma/gdbook/chi/stroke10/liquidity_adjust_window_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2FCFD-6333-4749-949F-7C0FBA3BCDDA}">
  <dimension ref="A1:G306"/>
  <sheetViews>
    <sheetView zoomScale="85" zoomScaleNormal="85" workbookViewId="0">
      <selection activeCell="H22" sqref="H22"/>
    </sheetView>
  </sheetViews>
  <sheetFormatPr baseColWidth="10" defaultColWidth="9" defaultRowHeight="14"/>
  <cols>
    <col min="2" max="2" width="9.19921875" style="246" bestFit="1" customWidth="1"/>
    <col min="3" max="3" width="10" style="246" bestFit="1" customWidth="1"/>
    <col min="4" max="5" width="9.19921875" style="246" bestFit="1" customWidth="1"/>
    <col min="6" max="6" width="10" style="246" bestFit="1" customWidth="1"/>
    <col min="7" max="7" width="9.19921875" style="246" bestFit="1" customWidth="1"/>
  </cols>
  <sheetData>
    <row r="1" spans="1:7">
      <c r="A1" t="s">
        <v>1406</v>
      </c>
      <c r="B1" s="246" t="s">
        <v>1400</v>
      </c>
      <c r="C1" s="246" t="s">
        <v>1407</v>
      </c>
      <c r="D1" s="246" t="s">
        <v>1401</v>
      </c>
      <c r="E1" s="246" t="s">
        <v>1402</v>
      </c>
      <c r="F1" s="246" t="s">
        <v>1403</v>
      </c>
      <c r="G1" s="246" t="s">
        <v>1404</v>
      </c>
    </row>
    <row r="2" spans="1:7">
      <c r="A2" s="245">
        <v>36161</v>
      </c>
      <c r="B2" s="246">
        <v>55.79</v>
      </c>
      <c r="C2" s="246">
        <v>8417</v>
      </c>
      <c r="D2" s="246">
        <v>-6.9180743234723252</v>
      </c>
      <c r="E2" s="246">
        <v>75.5</v>
      </c>
      <c r="F2" s="246">
        <v>9506.9003909999992</v>
      </c>
      <c r="G2" s="246">
        <v>6.3705400000000001</v>
      </c>
    </row>
    <row r="3" spans="1:7">
      <c r="A3" s="245">
        <v>36192</v>
      </c>
      <c r="B3" s="246">
        <v>55.47</v>
      </c>
      <c r="C3" s="246">
        <v>7451</v>
      </c>
      <c r="D3" s="246">
        <v>-6.8118160531127216</v>
      </c>
      <c r="E3" s="246">
        <v>75.2</v>
      </c>
      <c r="F3" s="246">
        <v>9858.4902340000008</v>
      </c>
      <c r="G3" s="246">
        <v>6.04</v>
      </c>
    </row>
    <row r="4" spans="1:7">
      <c r="A4" s="245">
        <v>36220</v>
      </c>
      <c r="B4" s="246">
        <v>55.29</v>
      </c>
      <c r="C4" s="246">
        <v>9507</v>
      </c>
      <c r="D4" s="246">
        <v>-6.6652967124820961</v>
      </c>
      <c r="E4" s="246">
        <v>74.7</v>
      </c>
      <c r="F4" s="246">
        <v>10942.200194999999</v>
      </c>
      <c r="G4" s="246">
        <v>5.6741099999999998</v>
      </c>
    </row>
    <row r="5" spans="1:7">
      <c r="A5" s="245">
        <v>36251</v>
      </c>
      <c r="B5" s="246">
        <v>56.18</v>
      </c>
      <c r="C5" s="246">
        <v>9061</v>
      </c>
      <c r="D5" s="246">
        <v>-6.4035474089967721</v>
      </c>
      <c r="E5" s="246">
        <v>74.5</v>
      </c>
      <c r="F5" s="246">
        <v>13333.200194999999</v>
      </c>
      <c r="G5" s="246">
        <v>4.7924100000000003</v>
      </c>
    </row>
    <row r="6" spans="1:7">
      <c r="A6" s="245">
        <v>36281</v>
      </c>
      <c r="B6" s="246">
        <v>57.02</v>
      </c>
      <c r="C6" s="246">
        <v>10928</v>
      </c>
      <c r="D6" s="246">
        <v>-6.0584897221179901</v>
      </c>
      <c r="E6" s="246">
        <v>74.400000000000006</v>
      </c>
      <c r="F6" s="246">
        <v>12147.120117</v>
      </c>
      <c r="G6" s="246">
        <v>5.1651800000000003</v>
      </c>
    </row>
    <row r="7" spans="1:7">
      <c r="A7" s="245">
        <v>36312</v>
      </c>
      <c r="B7" s="246">
        <v>56.72</v>
      </c>
      <c r="C7" s="246">
        <v>7338</v>
      </c>
      <c r="D7" s="246">
        <v>-5.7430343865620515</v>
      </c>
      <c r="E7" s="246">
        <v>74.2</v>
      </c>
      <c r="F7" s="246">
        <v>13532.139648</v>
      </c>
      <c r="G7" s="246">
        <v>5.8705400000000001</v>
      </c>
    </row>
    <row r="8" spans="1:7">
      <c r="A8" s="245">
        <v>36342</v>
      </c>
      <c r="B8" s="246">
        <v>56.38</v>
      </c>
      <c r="C8" s="246">
        <v>7498</v>
      </c>
      <c r="D8" s="246">
        <v>-5.4575575921913071</v>
      </c>
      <c r="E8" s="246">
        <v>73.099999999999994</v>
      </c>
      <c r="F8" s="246">
        <v>13186.860352</v>
      </c>
      <c r="G8" s="246">
        <v>6.1428599999999998</v>
      </c>
    </row>
    <row r="9" spans="1:7">
      <c r="A9" s="245">
        <v>36373</v>
      </c>
      <c r="B9" s="246">
        <v>55.42</v>
      </c>
      <c r="C9" s="246">
        <v>6234</v>
      </c>
      <c r="D9" s="246">
        <v>-5.2482802451237305</v>
      </c>
      <c r="E9" s="246">
        <v>72.400000000000006</v>
      </c>
      <c r="F9" s="246">
        <v>13482.769531</v>
      </c>
      <c r="G9" s="246">
        <v>6.40625</v>
      </c>
    </row>
    <row r="10" spans="1:7">
      <c r="A10" s="245">
        <v>36404</v>
      </c>
      <c r="B10" s="246">
        <v>53.7</v>
      </c>
      <c r="C10" s="246">
        <v>4940</v>
      </c>
      <c r="D10" s="246">
        <v>-5.1617150273913168</v>
      </c>
      <c r="E10" s="246">
        <v>72.599999999999994</v>
      </c>
      <c r="F10" s="246">
        <v>12733.240234000001</v>
      </c>
      <c r="G10" s="246">
        <v>5.5357099999999999</v>
      </c>
    </row>
    <row r="11" spans="1:7">
      <c r="A11" s="245">
        <v>36434</v>
      </c>
      <c r="B11" s="246">
        <v>52.78</v>
      </c>
      <c r="C11" s="246">
        <v>5146</v>
      </c>
      <c r="D11" s="246">
        <v>-5.1084606257218539</v>
      </c>
      <c r="E11" s="246">
        <v>72.8</v>
      </c>
      <c r="F11" s="246">
        <v>13256.950194999999</v>
      </c>
      <c r="G11" s="246">
        <v>6.3281299999999998</v>
      </c>
    </row>
    <row r="12" spans="1:7">
      <c r="A12" s="245">
        <v>36465</v>
      </c>
      <c r="B12" s="246">
        <v>51.22</v>
      </c>
      <c r="C12" s="246">
        <v>5168</v>
      </c>
      <c r="D12" s="246">
        <v>-5.1329654605879895</v>
      </c>
      <c r="E12" s="246">
        <v>72.3</v>
      </c>
      <c r="F12" s="246">
        <v>15377.190430000001</v>
      </c>
      <c r="G12" s="246">
        <v>6.0714300000000003</v>
      </c>
    </row>
    <row r="13" spans="1:7">
      <c r="A13" s="245">
        <v>36495</v>
      </c>
      <c r="B13" s="246">
        <v>52.19</v>
      </c>
      <c r="C13" s="246">
        <v>5964</v>
      </c>
      <c r="D13" s="246">
        <v>-5.0162901550205632</v>
      </c>
      <c r="E13" s="246">
        <v>72</v>
      </c>
      <c r="F13" s="246">
        <v>16962.099609000001</v>
      </c>
      <c r="G13" s="246">
        <v>5.62723</v>
      </c>
    </row>
    <row r="14" spans="1:7">
      <c r="A14" s="245">
        <v>36526</v>
      </c>
      <c r="B14" s="246">
        <v>53.4</v>
      </c>
      <c r="C14" s="246">
        <v>5936</v>
      </c>
      <c r="D14" s="246">
        <v>-4.771187962282319</v>
      </c>
      <c r="E14" s="246">
        <v>71.5</v>
      </c>
      <c r="F14" s="246">
        <v>15532.339844</v>
      </c>
      <c r="G14" s="246">
        <v>5.8526800000000003</v>
      </c>
    </row>
    <row r="15" spans="1:7">
      <c r="A15" s="245">
        <v>36557</v>
      </c>
      <c r="B15" s="246">
        <v>53.48</v>
      </c>
      <c r="C15" s="246">
        <v>5050</v>
      </c>
      <c r="D15" s="246">
        <v>-4.5184020510226333</v>
      </c>
      <c r="E15" s="246">
        <v>71.400000000000006</v>
      </c>
      <c r="F15" s="246">
        <v>17169.439452999999</v>
      </c>
      <c r="G15" s="246">
        <v>5.9821400000000002</v>
      </c>
    </row>
    <row r="16" spans="1:7">
      <c r="A16" s="245">
        <v>36586</v>
      </c>
      <c r="B16" s="246">
        <v>53.46</v>
      </c>
      <c r="C16" s="246">
        <v>7251</v>
      </c>
      <c r="D16" s="246">
        <v>-4.270454091477049</v>
      </c>
      <c r="E16" s="246">
        <v>71.2</v>
      </c>
      <c r="F16" s="246">
        <v>17406.539063</v>
      </c>
      <c r="G16" s="246">
        <v>5.8794599999999999</v>
      </c>
    </row>
    <row r="17" spans="1:7">
      <c r="A17" s="245">
        <v>36617</v>
      </c>
      <c r="B17" s="246">
        <v>52.39</v>
      </c>
      <c r="C17" s="246">
        <v>8455</v>
      </c>
      <c r="D17" s="246">
        <v>-4.1128828514743603</v>
      </c>
      <c r="E17" s="246">
        <v>71.2</v>
      </c>
      <c r="F17" s="246">
        <v>15519.299805000001</v>
      </c>
      <c r="G17" s="246">
        <v>6.6004500000000004</v>
      </c>
    </row>
    <row r="18" spans="1:7">
      <c r="A18" s="245">
        <v>36647</v>
      </c>
      <c r="B18" s="246">
        <v>49.82</v>
      </c>
      <c r="C18" s="246">
        <v>5390</v>
      </c>
      <c r="D18" s="246">
        <v>-4.1475733859283892</v>
      </c>
      <c r="E18" s="246">
        <v>71.099999999999994</v>
      </c>
      <c r="F18" s="246">
        <v>14713.860352</v>
      </c>
      <c r="G18" s="246">
        <v>6.7254500000000004</v>
      </c>
    </row>
    <row r="19" spans="1:7">
      <c r="A19" s="245">
        <v>36678</v>
      </c>
      <c r="B19" s="246">
        <v>46.29</v>
      </c>
      <c r="C19" s="246">
        <v>4316</v>
      </c>
      <c r="D19" s="246">
        <v>-4.4090822276125508</v>
      </c>
      <c r="E19" s="246">
        <v>70.8</v>
      </c>
      <c r="F19" s="246">
        <v>16155.780273</v>
      </c>
      <c r="G19" s="246">
        <v>6.14</v>
      </c>
    </row>
    <row r="20" spans="1:7">
      <c r="A20" s="245">
        <v>36708</v>
      </c>
      <c r="B20" s="246">
        <v>46.9</v>
      </c>
      <c r="C20" s="246">
        <v>7229</v>
      </c>
      <c r="D20" s="246">
        <v>-4.5150611522641029</v>
      </c>
      <c r="E20" s="246">
        <v>70.7</v>
      </c>
      <c r="F20" s="246">
        <v>16840.980468999998</v>
      </c>
      <c r="G20" s="246">
        <v>5.85</v>
      </c>
    </row>
    <row r="21" spans="1:7">
      <c r="A21" s="245">
        <v>36739</v>
      </c>
      <c r="B21" s="246">
        <v>47.1</v>
      </c>
      <c r="C21" s="246">
        <v>9497</v>
      </c>
      <c r="D21" s="246">
        <v>-4.5306849689880906</v>
      </c>
      <c r="E21" s="246">
        <v>70.5</v>
      </c>
      <c r="F21" s="246">
        <v>17097.509765999999</v>
      </c>
      <c r="G21" s="246">
        <v>6.49</v>
      </c>
    </row>
    <row r="22" spans="1:7">
      <c r="A22" s="245">
        <v>36770</v>
      </c>
      <c r="B22" s="246">
        <v>47.49</v>
      </c>
      <c r="C22" s="246">
        <v>6784</v>
      </c>
      <c r="D22" s="246">
        <v>-4.4601830023873674</v>
      </c>
      <c r="E22" s="246">
        <v>70.599999999999994</v>
      </c>
      <c r="F22" s="246">
        <v>15648.980469</v>
      </c>
      <c r="G22" s="246">
        <v>6.31</v>
      </c>
    </row>
    <row r="23" spans="1:7">
      <c r="A23" s="245">
        <v>36800</v>
      </c>
      <c r="B23" s="246">
        <v>47.4</v>
      </c>
      <c r="C23" s="246">
        <v>6822</v>
      </c>
      <c r="D23" s="246">
        <v>-4.361297609724275</v>
      </c>
      <c r="E23" s="246">
        <v>70.599999999999994</v>
      </c>
      <c r="F23" s="246">
        <v>14895.339844</v>
      </c>
      <c r="G23" s="246">
        <v>5.90402</v>
      </c>
    </row>
    <row r="24" spans="1:7">
      <c r="A24" s="245">
        <v>36831</v>
      </c>
      <c r="B24" s="246">
        <v>45.79</v>
      </c>
      <c r="C24" s="246">
        <v>5692</v>
      </c>
      <c r="D24" s="246">
        <v>-4.3625549504044727</v>
      </c>
      <c r="E24" s="246">
        <v>70.7</v>
      </c>
      <c r="F24" s="246">
        <v>13984.389648</v>
      </c>
      <c r="G24" s="246">
        <v>5.7709000000000001</v>
      </c>
    </row>
    <row r="25" spans="1:7">
      <c r="A25" s="245">
        <v>36861</v>
      </c>
      <c r="B25" s="246">
        <v>44.31</v>
      </c>
      <c r="C25" s="246">
        <v>4336</v>
      </c>
      <c r="D25" s="246">
        <v>-4.4318869985111249</v>
      </c>
      <c r="E25" s="246">
        <v>70.5</v>
      </c>
      <c r="F25" s="246">
        <v>15095.530273</v>
      </c>
      <c r="G25" s="246">
        <v>6.31</v>
      </c>
    </row>
    <row r="26" spans="1:7">
      <c r="A26" s="245">
        <v>36892</v>
      </c>
      <c r="B26" s="246">
        <v>43.8</v>
      </c>
      <c r="C26" s="246">
        <v>3991</v>
      </c>
      <c r="D26" s="246">
        <v>-4.4763849051643589</v>
      </c>
      <c r="E26" s="246">
        <v>70.400000000000006</v>
      </c>
      <c r="F26" s="246">
        <v>16102.349609000001</v>
      </c>
      <c r="G26" s="246">
        <v>5.3392900000000001</v>
      </c>
    </row>
    <row r="27" spans="1:7">
      <c r="A27" s="245">
        <v>36923</v>
      </c>
      <c r="B27" s="246">
        <v>43.37</v>
      </c>
      <c r="C27" s="246">
        <v>4237</v>
      </c>
      <c r="D27" s="246">
        <v>-4.4945369983523378</v>
      </c>
      <c r="E27" s="246">
        <v>69.7</v>
      </c>
      <c r="F27" s="246">
        <v>14787.870117</v>
      </c>
      <c r="G27" s="246">
        <v>5.0199999999999996</v>
      </c>
    </row>
    <row r="28" spans="1:7">
      <c r="A28" s="245">
        <v>36951</v>
      </c>
      <c r="B28" s="246">
        <v>44.74</v>
      </c>
      <c r="C28" s="246">
        <v>10411</v>
      </c>
      <c r="D28" s="246">
        <v>-4.3482511796437464</v>
      </c>
      <c r="E28" s="246">
        <v>69.8</v>
      </c>
      <c r="F28" s="246">
        <v>12760.639648</v>
      </c>
      <c r="G28" s="246">
        <v>5.1406299999999998</v>
      </c>
    </row>
    <row r="29" spans="1:7">
      <c r="A29" s="245">
        <v>36982</v>
      </c>
      <c r="B29" s="246">
        <v>44.11</v>
      </c>
      <c r="C29" s="246">
        <v>7189</v>
      </c>
      <c r="D29" s="246">
        <v>-4.2343434734801093</v>
      </c>
      <c r="E29" s="246">
        <v>70.2</v>
      </c>
      <c r="F29" s="246">
        <v>13386.040039</v>
      </c>
      <c r="G29" s="246">
        <v>4.29</v>
      </c>
    </row>
    <row r="30" spans="1:7">
      <c r="A30" s="245">
        <v>37012</v>
      </c>
      <c r="B30" s="246">
        <v>43.1</v>
      </c>
      <c r="C30" s="246">
        <v>6513</v>
      </c>
      <c r="D30" s="246">
        <v>-4.1774147182410246</v>
      </c>
      <c r="E30" s="246">
        <v>70</v>
      </c>
      <c r="F30" s="246">
        <v>13174.410156</v>
      </c>
      <c r="G30" s="246">
        <v>3.91</v>
      </c>
    </row>
    <row r="31" spans="1:7">
      <c r="A31" s="245">
        <v>37043</v>
      </c>
      <c r="B31" s="246">
        <v>43.05</v>
      </c>
      <c r="C31" s="246">
        <v>6589</v>
      </c>
      <c r="D31" s="246">
        <v>-4.0891951553814465</v>
      </c>
      <c r="E31" s="246">
        <v>70</v>
      </c>
      <c r="F31" s="246">
        <v>13042.530273</v>
      </c>
      <c r="G31" s="246">
        <v>3.81473</v>
      </c>
    </row>
    <row r="32" spans="1:7">
      <c r="A32" s="245">
        <v>37073</v>
      </c>
      <c r="B32" s="246">
        <v>42.37</v>
      </c>
      <c r="C32" s="246">
        <v>6693</v>
      </c>
      <c r="D32" s="246">
        <v>-4.027721763905916</v>
      </c>
      <c r="E32" s="246">
        <v>70.099999999999994</v>
      </c>
      <c r="F32" s="246">
        <v>12316.690430000001</v>
      </c>
      <c r="G32" s="246">
        <v>3.68</v>
      </c>
    </row>
    <row r="33" spans="1:7">
      <c r="A33" s="245">
        <v>37104</v>
      </c>
      <c r="B33" s="246">
        <v>42</v>
      </c>
      <c r="C33" s="246">
        <v>7144</v>
      </c>
      <c r="D33" s="246">
        <v>-3.9631745567509427</v>
      </c>
      <c r="E33" s="246">
        <v>69.7</v>
      </c>
      <c r="F33" s="246">
        <v>11090.480469</v>
      </c>
      <c r="G33" s="246">
        <v>3.39</v>
      </c>
    </row>
    <row r="34" spans="1:7">
      <c r="A34" s="245">
        <v>37135</v>
      </c>
      <c r="B34" s="246">
        <v>41.08</v>
      </c>
      <c r="C34" s="246">
        <v>5880</v>
      </c>
      <c r="D34" s="246">
        <v>-3.9408293140312338</v>
      </c>
      <c r="E34" s="246">
        <v>69.8</v>
      </c>
      <c r="F34" s="246">
        <v>9950.7001949999994</v>
      </c>
      <c r="G34" s="246">
        <v>2.6</v>
      </c>
    </row>
    <row r="35" spans="1:7">
      <c r="A35" s="245">
        <v>37165</v>
      </c>
      <c r="B35" s="246">
        <v>39.25</v>
      </c>
      <c r="C35" s="246">
        <v>4657</v>
      </c>
      <c r="D35" s="246">
        <v>-4.0243955276949137</v>
      </c>
      <c r="E35" s="246">
        <v>69.7</v>
      </c>
      <c r="F35" s="246">
        <v>10073.969727</v>
      </c>
      <c r="G35" s="246">
        <v>2.1495500000000001</v>
      </c>
    </row>
    <row r="36" spans="1:7">
      <c r="A36" s="245">
        <v>37196</v>
      </c>
      <c r="B36" s="246">
        <v>39.270000000000003</v>
      </c>
      <c r="C36" s="246">
        <v>8247</v>
      </c>
      <c r="D36" s="246">
        <v>-4.0424101335260616</v>
      </c>
      <c r="E36" s="246">
        <v>69.7</v>
      </c>
      <c r="F36" s="246">
        <v>11279.25</v>
      </c>
      <c r="G36" s="246">
        <v>2.21652</v>
      </c>
    </row>
    <row r="37" spans="1:7">
      <c r="A37" s="245">
        <v>37226</v>
      </c>
      <c r="B37" s="246">
        <v>39.68</v>
      </c>
      <c r="C37" s="246">
        <v>7013</v>
      </c>
      <c r="D37" s="246">
        <v>-3.9777502362880597</v>
      </c>
      <c r="E37" s="246">
        <v>68</v>
      </c>
      <c r="F37" s="246">
        <v>11397.209961</v>
      </c>
      <c r="G37" s="246">
        <v>2.1049099999999998</v>
      </c>
    </row>
    <row r="38" spans="1:7">
      <c r="A38" s="245">
        <v>37257</v>
      </c>
      <c r="B38" s="246">
        <v>39.89</v>
      </c>
      <c r="C38" s="246">
        <v>8293</v>
      </c>
      <c r="D38" s="246">
        <v>-3.8650081488646819</v>
      </c>
      <c r="E38" s="246">
        <v>68</v>
      </c>
      <c r="F38" s="246">
        <v>10725.299805000001</v>
      </c>
      <c r="G38" s="246">
        <v>1.9799100000000001</v>
      </c>
    </row>
    <row r="39" spans="1:7">
      <c r="A39" s="245">
        <v>37288</v>
      </c>
      <c r="B39" s="246">
        <v>39.64</v>
      </c>
      <c r="C39" s="246">
        <v>5906</v>
      </c>
      <c r="D39" s="246">
        <v>-3.752574796622838</v>
      </c>
      <c r="E39" s="246">
        <v>68.099999999999994</v>
      </c>
      <c r="F39" s="246">
        <v>10482.549805000001</v>
      </c>
      <c r="G39" s="246">
        <v>2.0044599999999999</v>
      </c>
    </row>
    <row r="40" spans="1:7">
      <c r="A40" s="245">
        <v>37316</v>
      </c>
      <c r="B40" s="246">
        <v>39.76</v>
      </c>
      <c r="C40" s="246">
        <v>5254</v>
      </c>
      <c r="D40" s="246">
        <v>-3.6121489531670079</v>
      </c>
      <c r="E40" s="246">
        <v>68.3</v>
      </c>
      <c r="F40" s="246">
        <v>11032.919921999999</v>
      </c>
      <c r="G40" s="246">
        <v>2.125</v>
      </c>
    </row>
    <row r="41" spans="1:7">
      <c r="A41" s="245">
        <v>37347</v>
      </c>
      <c r="B41" s="246">
        <v>39.53</v>
      </c>
      <c r="C41" s="246">
        <v>7741</v>
      </c>
      <c r="D41" s="246">
        <v>-3.4793121931583997</v>
      </c>
      <c r="E41" s="246">
        <v>68.099999999999994</v>
      </c>
      <c r="F41" s="246">
        <v>11497.580078000001</v>
      </c>
      <c r="G41" s="246">
        <v>1.89063</v>
      </c>
    </row>
    <row r="42" spans="1:7">
      <c r="A42" s="245">
        <v>37377</v>
      </c>
      <c r="B42" s="246">
        <v>39.43</v>
      </c>
      <c r="C42" s="246">
        <v>7768</v>
      </c>
      <c r="D42" s="246">
        <v>-3.3435647351099576</v>
      </c>
      <c r="E42" s="246">
        <v>67.8</v>
      </c>
      <c r="F42" s="246">
        <v>11301.940430000001</v>
      </c>
      <c r="G42" s="246">
        <v>1.73214</v>
      </c>
    </row>
    <row r="43" spans="1:7">
      <c r="A43" s="245">
        <v>37408</v>
      </c>
      <c r="B43" s="246">
        <v>39.25</v>
      </c>
      <c r="C43" s="246">
        <v>7533</v>
      </c>
      <c r="D43" s="246">
        <v>-3.2134655615949654</v>
      </c>
      <c r="E43" s="246">
        <v>67.7</v>
      </c>
      <c r="F43" s="246">
        <v>10598.549805000001</v>
      </c>
      <c r="G43" s="246">
        <v>1.7857099999999999</v>
      </c>
    </row>
    <row r="44" spans="1:7">
      <c r="A44" s="245">
        <v>37438</v>
      </c>
      <c r="B44" s="246">
        <v>38.71</v>
      </c>
      <c r="C44" s="246">
        <v>5352</v>
      </c>
      <c r="D44" s="246">
        <v>-3.1179922426120683</v>
      </c>
      <c r="E44" s="246">
        <v>67.7</v>
      </c>
      <c r="F44" s="246">
        <v>10267.360352</v>
      </c>
      <c r="G44" s="246">
        <v>1.74777</v>
      </c>
    </row>
    <row r="45" spans="1:7">
      <c r="A45" s="245">
        <v>37469</v>
      </c>
      <c r="B45" s="246">
        <v>37.92</v>
      </c>
      <c r="C45" s="246">
        <v>5271</v>
      </c>
      <c r="D45" s="246">
        <v>-3.0706784771113647</v>
      </c>
      <c r="E45" s="246">
        <v>67.5</v>
      </c>
      <c r="F45" s="246">
        <v>10043.870117</v>
      </c>
      <c r="G45" s="246">
        <v>1.7455400000000001</v>
      </c>
    </row>
    <row r="46" spans="1:7">
      <c r="A46" s="245">
        <v>37500</v>
      </c>
      <c r="B46" s="246">
        <v>36.65</v>
      </c>
      <c r="C46" s="246">
        <v>6505</v>
      </c>
      <c r="D46" s="246">
        <v>-3.099926342008402</v>
      </c>
      <c r="E46" s="246">
        <v>67.2</v>
      </c>
      <c r="F46" s="246">
        <v>9072.2099610000005</v>
      </c>
      <c r="G46" s="246">
        <v>1.9129499999999999</v>
      </c>
    </row>
    <row r="47" spans="1:7">
      <c r="A47" s="245">
        <v>37530</v>
      </c>
      <c r="B47" s="246">
        <v>35.69</v>
      </c>
      <c r="C47" s="246">
        <v>6109</v>
      </c>
      <c r="D47" s="246">
        <v>-3.1640957365344775</v>
      </c>
      <c r="E47" s="246">
        <v>67.2</v>
      </c>
      <c r="F47" s="246">
        <v>9441.25</v>
      </c>
      <c r="G47" s="246">
        <v>1.90848</v>
      </c>
    </row>
    <row r="48" spans="1:7">
      <c r="A48" s="245">
        <v>37561</v>
      </c>
      <c r="B48" s="246">
        <v>34.950000000000003</v>
      </c>
      <c r="C48" s="246">
        <v>5160</v>
      </c>
      <c r="D48" s="246">
        <v>-3.2373441711456792</v>
      </c>
      <c r="E48" s="246">
        <v>67.099999999999994</v>
      </c>
      <c r="F48" s="246">
        <v>10069.870117</v>
      </c>
      <c r="G48" s="246">
        <v>1.5066999999999999</v>
      </c>
    </row>
    <row r="49" spans="1:7">
      <c r="A49" s="245">
        <v>37591</v>
      </c>
      <c r="B49" s="246">
        <v>34.83</v>
      </c>
      <c r="C49" s="246">
        <v>5429</v>
      </c>
      <c r="D49" s="246">
        <v>-3.2674123843465281</v>
      </c>
      <c r="E49" s="246">
        <v>66.900000000000006</v>
      </c>
      <c r="F49" s="246">
        <v>9321.2900389999995</v>
      </c>
      <c r="G49" s="246">
        <v>1.49</v>
      </c>
    </row>
    <row r="50" spans="1:7">
      <c r="A50" s="245">
        <v>37622</v>
      </c>
      <c r="B50" s="246">
        <v>34.74</v>
      </c>
      <c r="C50" s="246">
        <v>6518</v>
      </c>
      <c r="D50" s="246">
        <v>-3.2609141196537834</v>
      </c>
      <c r="E50" s="246">
        <v>66.900000000000006</v>
      </c>
      <c r="F50" s="246">
        <v>9258.9501949999994</v>
      </c>
      <c r="G50" s="246">
        <v>1.43973</v>
      </c>
    </row>
    <row r="51" spans="1:7">
      <c r="A51" s="245">
        <v>37653</v>
      </c>
      <c r="B51" s="246">
        <v>34.43</v>
      </c>
      <c r="C51" s="246">
        <v>3918</v>
      </c>
      <c r="D51" s="246">
        <v>-3.2433908168927488</v>
      </c>
      <c r="E51" s="246">
        <v>66.7</v>
      </c>
      <c r="F51" s="246">
        <v>9122.6601559999999</v>
      </c>
      <c r="G51" s="246">
        <v>1.4174100000000001</v>
      </c>
    </row>
    <row r="52" spans="1:7">
      <c r="A52" s="245">
        <v>37681</v>
      </c>
      <c r="B52" s="246">
        <v>33.450000000000003</v>
      </c>
      <c r="C52" s="246">
        <v>4882</v>
      </c>
      <c r="D52" s="246">
        <v>-3.270876652998588</v>
      </c>
      <c r="E52" s="246">
        <v>66.8</v>
      </c>
      <c r="F52" s="246">
        <v>8634.4501949999994</v>
      </c>
      <c r="G52" s="246">
        <v>1.375</v>
      </c>
    </row>
    <row r="53" spans="1:7">
      <c r="A53" s="245">
        <v>37712</v>
      </c>
      <c r="B53" s="246">
        <v>32.18</v>
      </c>
      <c r="C53" s="246">
        <v>5748</v>
      </c>
      <c r="D53" s="246">
        <v>-3.3564467336741117</v>
      </c>
      <c r="E53" s="246">
        <v>66.900000000000006</v>
      </c>
      <c r="F53" s="246">
        <v>8717.2197269999997</v>
      </c>
      <c r="G53" s="246">
        <v>1.56027</v>
      </c>
    </row>
    <row r="54" spans="1:7">
      <c r="A54" s="245">
        <v>37742</v>
      </c>
      <c r="B54" s="246">
        <v>31.34</v>
      </c>
      <c r="C54" s="246">
        <v>4442</v>
      </c>
      <c r="D54" s="246">
        <v>-3.45224726145495</v>
      </c>
      <c r="E54" s="246">
        <v>66.2</v>
      </c>
      <c r="F54" s="246">
        <v>9487.3798829999996</v>
      </c>
      <c r="G54" s="246">
        <v>1.32813</v>
      </c>
    </row>
    <row r="55" spans="1:7">
      <c r="A55" s="245">
        <v>37773</v>
      </c>
      <c r="B55" s="246">
        <v>31.37</v>
      </c>
      <c r="C55" s="246">
        <v>5134</v>
      </c>
      <c r="D55" s="246">
        <v>-3.4855696434888799</v>
      </c>
      <c r="E55" s="246">
        <v>65.599999999999994</v>
      </c>
      <c r="F55" s="246">
        <v>9577.1201170000004</v>
      </c>
      <c r="G55" s="246">
        <v>1.10714</v>
      </c>
    </row>
    <row r="56" spans="1:7">
      <c r="A56" s="245">
        <v>37803</v>
      </c>
      <c r="B56" s="246">
        <v>31.74</v>
      </c>
      <c r="C56" s="246">
        <v>6886</v>
      </c>
      <c r="D56" s="246">
        <v>-3.4424396619657358</v>
      </c>
      <c r="E56" s="246">
        <v>65</v>
      </c>
      <c r="F56" s="246">
        <v>10134.830078000001</v>
      </c>
      <c r="G56" s="246">
        <v>1.17188</v>
      </c>
    </row>
    <row r="57" spans="1:7">
      <c r="A57" s="245">
        <v>37834</v>
      </c>
      <c r="B57" s="246">
        <v>31.73</v>
      </c>
      <c r="C57" s="246">
        <v>7022</v>
      </c>
      <c r="D57" s="246">
        <v>-3.3702160050804721</v>
      </c>
      <c r="E57" s="246">
        <v>64.900000000000006</v>
      </c>
      <c r="F57" s="246">
        <v>10908.990234000001</v>
      </c>
      <c r="G57" s="246">
        <v>1.125</v>
      </c>
    </row>
    <row r="58" spans="1:7">
      <c r="A58" s="245">
        <v>37865</v>
      </c>
      <c r="B58" s="246">
        <v>32.880000000000003</v>
      </c>
      <c r="C58" s="246">
        <v>6148</v>
      </c>
      <c r="D58" s="246">
        <v>-3.1834856071779924</v>
      </c>
      <c r="E58" s="246">
        <v>65</v>
      </c>
      <c r="F58" s="246">
        <v>11229.870117</v>
      </c>
      <c r="G58" s="246">
        <v>0.66295000000000004</v>
      </c>
    </row>
    <row r="59" spans="1:7">
      <c r="A59" s="245">
        <v>37895</v>
      </c>
      <c r="B59" s="246">
        <v>34.9</v>
      </c>
      <c r="C59" s="246">
        <v>9957</v>
      </c>
      <c r="D59" s="246">
        <v>-2.83976822298456</v>
      </c>
      <c r="E59" s="246">
        <v>65.400000000000006</v>
      </c>
      <c r="F59" s="246">
        <v>12190.099609000001</v>
      </c>
      <c r="G59" s="246">
        <v>0.21875</v>
      </c>
    </row>
    <row r="60" spans="1:7">
      <c r="A60" s="245">
        <v>37926</v>
      </c>
      <c r="B60" s="246">
        <v>36.26</v>
      </c>
      <c r="C60" s="246">
        <v>8386</v>
      </c>
      <c r="D60" s="246">
        <v>-2.4296219165881752</v>
      </c>
      <c r="E60" s="246">
        <v>65.5</v>
      </c>
      <c r="F60" s="246">
        <v>12317.469727</v>
      </c>
      <c r="G60" s="246">
        <v>0.13392999999999999</v>
      </c>
    </row>
    <row r="61" spans="1:7">
      <c r="A61" s="245">
        <v>37956</v>
      </c>
      <c r="B61" s="246">
        <v>37.35</v>
      </c>
      <c r="C61" s="246">
        <v>7655</v>
      </c>
      <c r="D61" s="246">
        <v>-1.9936426518435724</v>
      </c>
      <c r="E61" s="246">
        <v>65.7</v>
      </c>
      <c r="F61" s="246">
        <v>12575.940430000001</v>
      </c>
      <c r="G61" s="246">
        <v>9.1520000000000004E-2</v>
      </c>
    </row>
    <row r="62" spans="1:7">
      <c r="A62" s="245">
        <v>37987</v>
      </c>
      <c r="B62" s="246">
        <v>39.01</v>
      </c>
      <c r="C62" s="246">
        <v>8473</v>
      </c>
      <c r="D62" s="246">
        <v>-1.4969222290169526</v>
      </c>
      <c r="E62" s="246">
        <v>65.900000000000006</v>
      </c>
      <c r="F62" s="246">
        <v>13289.370117</v>
      </c>
      <c r="G62" s="246">
        <v>7.5889999999999999E-2</v>
      </c>
    </row>
    <row r="63" spans="1:7">
      <c r="A63" s="245">
        <v>38018</v>
      </c>
      <c r="B63" s="246">
        <v>41.93</v>
      </c>
      <c r="C63" s="246">
        <v>10096</v>
      </c>
      <c r="D63" s="246">
        <v>-0.85776039085915556</v>
      </c>
      <c r="E63" s="246">
        <v>65.400000000000006</v>
      </c>
      <c r="F63" s="246">
        <v>13907.030273</v>
      </c>
      <c r="G63" s="246">
        <v>9.7100000000000006E-2</v>
      </c>
    </row>
    <row r="64" spans="1:7">
      <c r="A64" s="245">
        <v>38047</v>
      </c>
      <c r="B64" s="246">
        <v>44.85</v>
      </c>
      <c r="C64" s="246">
        <v>12600</v>
      </c>
      <c r="D64" s="246">
        <v>-0.1142830488169011</v>
      </c>
      <c r="E64" s="246">
        <v>65.5</v>
      </c>
      <c r="F64" s="246">
        <v>12681.669921999999</v>
      </c>
      <c r="G64" s="246">
        <v>7.9240000000000005E-2</v>
      </c>
    </row>
    <row r="65" spans="1:7">
      <c r="A65" s="245">
        <v>38078</v>
      </c>
      <c r="B65" s="246">
        <v>46.51</v>
      </c>
      <c r="C65" s="246">
        <v>9958</v>
      </c>
      <c r="D65" s="246">
        <v>0.60193746758449151</v>
      </c>
      <c r="E65" s="246">
        <v>65.8</v>
      </c>
      <c r="F65" s="246">
        <v>11942.959961</v>
      </c>
      <c r="G65" s="246">
        <v>0.16406000000000001</v>
      </c>
    </row>
    <row r="66" spans="1:7">
      <c r="A66" s="245">
        <v>38108</v>
      </c>
      <c r="B66" s="246">
        <v>46.65</v>
      </c>
      <c r="C66" s="246">
        <v>8216</v>
      </c>
      <c r="D66" s="246">
        <v>1.167387302741318</v>
      </c>
      <c r="E66" s="246">
        <v>65.599999999999994</v>
      </c>
      <c r="F66" s="246">
        <v>12198.240234000001</v>
      </c>
      <c r="G66" s="246">
        <v>0.15401999999999999</v>
      </c>
    </row>
    <row r="67" spans="1:7">
      <c r="A67" s="245">
        <v>38139</v>
      </c>
      <c r="B67" s="246">
        <v>45.78</v>
      </c>
      <c r="C67" s="246">
        <v>8101</v>
      </c>
      <c r="D67" s="246">
        <v>1.5276982869497502</v>
      </c>
      <c r="E67" s="246">
        <v>65.5</v>
      </c>
      <c r="F67" s="246">
        <v>12285.75</v>
      </c>
      <c r="G67" s="246">
        <v>0.14732000000000001</v>
      </c>
    </row>
    <row r="68" spans="1:7">
      <c r="A68" s="245">
        <v>38169</v>
      </c>
      <c r="B68" s="246">
        <v>45.83</v>
      </c>
      <c r="C68" s="246">
        <v>7609</v>
      </c>
      <c r="D68" s="246">
        <v>1.7965721544982429</v>
      </c>
      <c r="E68" s="246">
        <v>65.5</v>
      </c>
      <c r="F68" s="246">
        <v>12238.030273</v>
      </c>
      <c r="G68" s="246">
        <v>0.40959999999999996</v>
      </c>
    </row>
    <row r="69" spans="1:7">
      <c r="A69" s="245">
        <v>38200</v>
      </c>
      <c r="B69" s="246">
        <v>45.63</v>
      </c>
      <c r="C69" s="246">
        <v>6301</v>
      </c>
      <c r="D69" s="246">
        <v>1.9708001458311273</v>
      </c>
      <c r="E69" s="246">
        <v>65.400000000000006</v>
      </c>
      <c r="F69" s="246">
        <v>12850.280273</v>
      </c>
      <c r="G69" s="246">
        <v>0.44307999999999997</v>
      </c>
    </row>
    <row r="70" spans="1:7">
      <c r="A70" s="245">
        <v>38231</v>
      </c>
      <c r="B70" s="246">
        <v>45.87</v>
      </c>
      <c r="C70" s="246">
        <v>8210</v>
      </c>
      <c r="D70" s="246">
        <v>2.1039895960682173</v>
      </c>
      <c r="E70" s="246">
        <v>65.5</v>
      </c>
      <c r="F70" s="246">
        <v>13120.030273</v>
      </c>
      <c r="G70" s="246">
        <v>1.0024999999999999</v>
      </c>
    </row>
    <row r="71" spans="1:7">
      <c r="A71" s="245">
        <v>38261</v>
      </c>
      <c r="B71" s="246">
        <v>47.6</v>
      </c>
      <c r="C71" s="246">
        <v>9994</v>
      </c>
      <c r="D71" s="246">
        <v>2.322368913535243</v>
      </c>
      <c r="E71" s="246">
        <v>65.8</v>
      </c>
      <c r="F71" s="246">
        <v>13054.660156</v>
      </c>
      <c r="G71" s="246">
        <v>0.15562999999999999</v>
      </c>
    </row>
    <row r="72" spans="1:7">
      <c r="A72" s="245">
        <v>38292</v>
      </c>
      <c r="B72" s="246">
        <v>48.58</v>
      </c>
      <c r="C72" s="246">
        <v>12524</v>
      </c>
      <c r="D72" s="246">
        <v>2.5451747159548788</v>
      </c>
      <c r="E72" s="246">
        <v>65.900000000000006</v>
      </c>
      <c r="F72" s="246">
        <v>14060.049805000001</v>
      </c>
      <c r="G72" s="246">
        <v>0.755</v>
      </c>
    </row>
    <row r="73" spans="1:7">
      <c r="A73" s="245">
        <v>38322</v>
      </c>
      <c r="B73" s="246">
        <v>49.13</v>
      </c>
      <c r="C73" s="246">
        <v>9594</v>
      </c>
      <c r="D73" s="246">
        <v>2.7346074703753374</v>
      </c>
      <c r="E73" s="246">
        <v>65.900000000000006</v>
      </c>
      <c r="F73" s="246">
        <v>14230.139648</v>
      </c>
      <c r="G73" s="246">
        <v>0.27557999999999999</v>
      </c>
    </row>
    <row r="74" spans="1:7">
      <c r="A74" s="245">
        <v>38353</v>
      </c>
      <c r="B74" s="246">
        <v>49.42</v>
      </c>
      <c r="C74" s="246">
        <v>9084</v>
      </c>
      <c r="D74" s="246">
        <v>2.8749937312987726</v>
      </c>
      <c r="E74" s="246">
        <v>65.7</v>
      </c>
      <c r="F74" s="246">
        <v>13721.690430000001</v>
      </c>
      <c r="G74" s="246">
        <v>0.56303999999999998</v>
      </c>
    </row>
    <row r="75" spans="1:7">
      <c r="A75" s="245">
        <v>38384</v>
      </c>
      <c r="B75" s="246">
        <v>50.17</v>
      </c>
      <c r="C75" s="246">
        <v>9093</v>
      </c>
      <c r="D75" s="246">
        <v>3.0120485655687119</v>
      </c>
      <c r="E75" s="246">
        <v>65.900000000000006</v>
      </c>
      <c r="F75" s="246">
        <v>14195.349609000001</v>
      </c>
      <c r="G75" s="246">
        <v>1.7210700000000001</v>
      </c>
    </row>
    <row r="76" spans="1:7">
      <c r="A76" s="245">
        <v>38412</v>
      </c>
      <c r="B76" s="246">
        <v>52.39</v>
      </c>
      <c r="C76" s="246">
        <v>9691</v>
      </c>
      <c r="D76" s="246">
        <v>3.2621963865429464</v>
      </c>
      <c r="E76" s="246">
        <v>65.900000000000006</v>
      </c>
      <c r="F76" s="246">
        <v>13516.879883</v>
      </c>
      <c r="G76" s="246">
        <v>2.5299999999999998</v>
      </c>
    </row>
    <row r="77" spans="1:7">
      <c r="A77" s="245">
        <v>38443</v>
      </c>
      <c r="B77" s="246">
        <v>54.64</v>
      </c>
      <c r="C77" s="246">
        <v>15547</v>
      </c>
      <c r="D77" s="246">
        <v>3.6004922988556132</v>
      </c>
      <c r="E77" s="246">
        <v>66.099999999999994</v>
      </c>
      <c r="F77" s="246">
        <v>13908.969727</v>
      </c>
      <c r="G77" s="246">
        <v>1.95719</v>
      </c>
    </row>
    <row r="78" spans="1:7">
      <c r="A78" s="245">
        <v>38473</v>
      </c>
      <c r="B78" s="246">
        <v>55.11</v>
      </c>
      <c r="C78" s="246">
        <v>13661</v>
      </c>
      <c r="D78" s="246">
        <v>3.8620005800252954</v>
      </c>
      <c r="E78" s="246">
        <v>66</v>
      </c>
      <c r="F78" s="246">
        <v>13867.070313</v>
      </c>
      <c r="G78" s="246">
        <v>3.47</v>
      </c>
    </row>
    <row r="79" spans="1:7">
      <c r="A79" s="245">
        <v>38504</v>
      </c>
      <c r="B79" s="246">
        <v>54.77</v>
      </c>
      <c r="C79" s="246">
        <v>11860</v>
      </c>
      <c r="D79" s="246">
        <v>3.9957520757562364</v>
      </c>
      <c r="E79" s="246">
        <v>66.2</v>
      </c>
      <c r="F79" s="246">
        <v>14201.059569999999</v>
      </c>
      <c r="G79" s="246">
        <v>3.3991099999999999</v>
      </c>
    </row>
    <row r="80" spans="1:7">
      <c r="A80" s="245">
        <v>38534</v>
      </c>
      <c r="B80" s="246">
        <v>54.45</v>
      </c>
      <c r="C80" s="246">
        <v>8336</v>
      </c>
      <c r="D80" s="246">
        <v>4.0294804319470714</v>
      </c>
      <c r="E80" s="246">
        <v>66.3</v>
      </c>
      <c r="F80" s="246">
        <v>14880.980469</v>
      </c>
      <c r="G80" s="246">
        <v>3.4045100000000001</v>
      </c>
    </row>
    <row r="81" spans="1:7">
      <c r="A81" s="245">
        <v>38565</v>
      </c>
      <c r="B81" s="246">
        <v>54.72</v>
      </c>
      <c r="C81" s="246">
        <v>8262</v>
      </c>
      <c r="D81" s="246">
        <v>4.0315242388550274</v>
      </c>
      <c r="E81" s="246">
        <v>66.2</v>
      </c>
      <c r="F81" s="246">
        <v>14903.549805000001</v>
      </c>
      <c r="G81" s="246">
        <v>3.63</v>
      </c>
    </row>
    <row r="82" spans="1:7">
      <c r="A82" s="245">
        <v>38596</v>
      </c>
      <c r="B82" s="246">
        <v>54.91</v>
      </c>
      <c r="C82" s="246">
        <v>8083</v>
      </c>
      <c r="D82" s="246">
        <v>4.0023389110609315</v>
      </c>
      <c r="E82" s="246">
        <v>66.5</v>
      </c>
      <c r="F82" s="246">
        <v>15428.519531</v>
      </c>
      <c r="G82" s="246">
        <v>4.1775500000000001</v>
      </c>
    </row>
    <row r="83" spans="1:7">
      <c r="A83" s="245">
        <v>38626</v>
      </c>
      <c r="B83" s="246">
        <v>54.69</v>
      </c>
      <c r="C83" s="246">
        <v>9283</v>
      </c>
      <c r="D83" s="246">
        <v>3.9163123561104385</v>
      </c>
      <c r="E83" s="246">
        <v>66.599999999999994</v>
      </c>
      <c r="F83" s="246">
        <v>14386.370117</v>
      </c>
      <c r="G83" s="246">
        <v>4.2068300000000001</v>
      </c>
    </row>
    <row r="84" spans="1:7">
      <c r="A84" s="245">
        <v>38657</v>
      </c>
      <c r="B84" s="246">
        <v>53.06</v>
      </c>
      <c r="C84" s="246">
        <v>6946</v>
      </c>
      <c r="D84" s="246">
        <v>3.6742538033018164</v>
      </c>
      <c r="E84" s="246">
        <v>66.7</v>
      </c>
      <c r="F84" s="246">
        <v>14937.139648</v>
      </c>
      <c r="G84" s="246">
        <v>4.0599999999999996</v>
      </c>
    </row>
    <row r="85" spans="1:7">
      <c r="A85" s="245">
        <v>38687</v>
      </c>
      <c r="B85" s="246">
        <v>51.81</v>
      </c>
      <c r="C85" s="246">
        <v>4860</v>
      </c>
      <c r="D85" s="246">
        <v>3.3430198510637013</v>
      </c>
      <c r="E85" s="246">
        <v>66.8</v>
      </c>
      <c r="F85" s="246">
        <v>14876.429688</v>
      </c>
      <c r="G85" s="246">
        <v>4.09598</v>
      </c>
    </row>
    <row r="86" spans="1:7">
      <c r="A86" s="245">
        <v>38718</v>
      </c>
      <c r="B86" s="246">
        <v>52.42</v>
      </c>
      <c r="C86" s="246">
        <v>5362</v>
      </c>
      <c r="D86" s="246">
        <v>3.0940699471613229</v>
      </c>
      <c r="E86" s="246">
        <v>66.900000000000006</v>
      </c>
      <c r="F86" s="246">
        <v>15753.139648</v>
      </c>
      <c r="G86" s="246">
        <v>3.7261600000000001</v>
      </c>
    </row>
    <row r="87" spans="1:7">
      <c r="A87" s="245">
        <v>38749</v>
      </c>
      <c r="B87" s="246">
        <v>52.94</v>
      </c>
      <c r="C87" s="246">
        <v>5943</v>
      </c>
      <c r="D87" s="246">
        <v>2.9052451512587609</v>
      </c>
      <c r="E87" s="246">
        <v>66.7</v>
      </c>
      <c r="F87" s="246">
        <v>15918.480469</v>
      </c>
      <c r="G87" s="246">
        <v>4.0677199999999996</v>
      </c>
    </row>
    <row r="88" spans="1:7">
      <c r="A88" s="245">
        <v>38777</v>
      </c>
      <c r="B88" s="246">
        <v>53.07</v>
      </c>
      <c r="C88" s="246">
        <v>8412</v>
      </c>
      <c r="D88" s="246">
        <v>2.7345676598677429</v>
      </c>
      <c r="E88" s="246">
        <v>67</v>
      </c>
      <c r="F88" s="246">
        <v>15805.040039</v>
      </c>
      <c r="G88" s="246">
        <v>4.1450899999999997</v>
      </c>
    </row>
    <row r="89" spans="1:7">
      <c r="A89" s="245">
        <v>38808</v>
      </c>
      <c r="B89" s="246">
        <v>53.34</v>
      </c>
      <c r="C89" s="246">
        <v>7839</v>
      </c>
      <c r="D89" s="246">
        <v>2.5912212759019368</v>
      </c>
      <c r="E89" s="246">
        <v>67.3</v>
      </c>
      <c r="F89" s="246">
        <v>16661.300781000002</v>
      </c>
      <c r="G89" s="246">
        <v>4.6048200000000001</v>
      </c>
    </row>
    <row r="90" spans="1:7">
      <c r="A90" s="245">
        <v>38838</v>
      </c>
      <c r="B90" s="246">
        <v>53.26</v>
      </c>
      <c r="C90" s="246">
        <v>8681</v>
      </c>
      <c r="D90" s="246">
        <v>2.4430015018443854</v>
      </c>
      <c r="E90" s="246">
        <v>67.400000000000006</v>
      </c>
      <c r="F90" s="246">
        <v>15857.889648</v>
      </c>
      <c r="G90" s="246">
        <v>4.5042899999999992</v>
      </c>
    </row>
    <row r="91" spans="1:7">
      <c r="A91" s="245">
        <v>38869</v>
      </c>
      <c r="B91" s="246">
        <v>52.71</v>
      </c>
      <c r="C91" s="246">
        <v>7941</v>
      </c>
      <c r="D91" s="246">
        <v>2.2551597814078903</v>
      </c>
      <c r="E91" s="246">
        <v>67.599999999999994</v>
      </c>
      <c r="F91" s="246">
        <v>16267.620117</v>
      </c>
      <c r="G91" s="246">
        <v>4.1871400000000003</v>
      </c>
    </row>
    <row r="92" spans="1:7">
      <c r="A92" s="245">
        <v>38899</v>
      </c>
      <c r="B92" s="246">
        <v>52.37</v>
      </c>
      <c r="C92" s="246">
        <v>6024</v>
      </c>
      <c r="D92" s="246">
        <v>2.0551680086282147</v>
      </c>
      <c r="E92" s="246">
        <v>67.8</v>
      </c>
      <c r="F92" s="246">
        <v>16971.339843999998</v>
      </c>
      <c r="G92" s="246">
        <v>3.8968799999999999</v>
      </c>
    </row>
    <row r="93" spans="1:7">
      <c r="A93" s="245">
        <v>38930</v>
      </c>
      <c r="B93" s="246">
        <v>52.35</v>
      </c>
      <c r="C93" s="246">
        <v>7664</v>
      </c>
      <c r="D93" s="246">
        <v>1.873463138118467</v>
      </c>
      <c r="E93" s="246">
        <v>67.8</v>
      </c>
      <c r="F93" s="246">
        <v>17392.269531000002</v>
      </c>
      <c r="G93" s="246">
        <v>4.1174999999999997</v>
      </c>
    </row>
    <row r="94" spans="1:7">
      <c r="A94" s="245">
        <v>38961</v>
      </c>
      <c r="B94" s="246">
        <v>52.21</v>
      </c>
      <c r="C94" s="246">
        <v>10545</v>
      </c>
      <c r="D94" s="246">
        <v>1.6985836738943689</v>
      </c>
      <c r="E94" s="246">
        <v>67.900000000000006</v>
      </c>
      <c r="F94" s="246">
        <v>17543.050781000002</v>
      </c>
      <c r="G94" s="246">
        <v>4.2542900000000001</v>
      </c>
    </row>
    <row r="95" spans="1:7">
      <c r="A95" s="245">
        <v>38991</v>
      </c>
      <c r="B95" s="246">
        <v>52.29</v>
      </c>
      <c r="C95" s="246">
        <v>7045</v>
      </c>
      <c r="D95" s="246">
        <v>1.5485945361245683</v>
      </c>
      <c r="E95" s="246">
        <v>68</v>
      </c>
      <c r="F95" s="246">
        <v>18324.349609000001</v>
      </c>
      <c r="G95" s="246">
        <v>3.9685699999999997</v>
      </c>
    </row>
    <row r="96" spans="1:7">
      <c r="A96" s="245">
        <v>39022</v>
      </c>
      <c r="B96" s="246">
        <v>52.34</v>
      </c>
      <c r="C96" s="246">
        <v>7954</v>
      </c>
      <c r="D96" s="246">
        <v>1.4174224819046444</v>
      </c>
      <c r="E96" s="246">
        <v>68.099999999999994</v>
      </c>
      <c r="F96" s="246">
        <v>18960.480468999998</v>
      </c>
      <c r="G96" s="246">
        <v>4.2521399999999998</v>
      </c>
    </row>
    <row r="97" spans="1:7">
      <c r="A97" s="245">
        <v>39052</v>
      </c>
      <c r="B97" s="246">
        <v>52.43</v>
      </c>
      <c r="C97" s="246">
        <v>7944</v>
      </c>
      <c r="D97" s="246">
        <v>1.305678878377293</v>
      </c>
      <c r="E97" s="246">
        <v>68.3</v>
      </c>
      <c r="F97" s="246">
        <v>19964.720702999999</v>
      </c>
      <c r="G97" s="246">
        <v>3.9061600000000003</v>
      </c>
    </row>
    <row r="98" spans="1:7">
      <c r="A98" s="245">
        <v>39083</v>
      </c>
      <c r="B98" s="246">
        <v>52.77</v>
      </c>
      <c r="C98" s="246">
        <v>8119</v>
      </c>
      <c r="D98" s="246">
        <v>1.2303734468002858</v>
      </c>
      <c r="E98" s="246">
        <v>68.2</v>
      </c>
      <c r="F98" s="246">
        <v>20106.419922000001</v>
      </c>
      <c r="G98" s="246">
        <v>3.9992899999999998</v>
      </c>
    </row>
    <row r="99" spans="1:7">
      <c r="A99" s="245">
        <v>39114</v>
      </c>
      <c r="B99" s="246">
        <v>53.31</v>
      </c>
      <c r="C99" s="246">
        <v>8515</v>
      </c>
      <c r="D99" s="246">
        <v>1.2004290380513609</v>
      </c>
      <c r="E99" s="246">
        <v>67.3</v>
      </c>
      <c r="F99" s="246">
        <v>19651.509765999999</v>
      </c>
      <c r="G99" s="246">
        <v>4.15259</v>
      </c>
    </row>
    <row r="100" spans="1:7">
      <c r="A100" s="245">
        <v>39142</v>
      </c>
      <c r="B100" s="246">
        <v>53.82</v>
      </c>
      <c r="C100" s="246">
        <v>8733</v>
      </c>
      <c r="D100" s="246">
        <v>1.20397197663209</v>
      </c>
      <c r="E100" s="246">
        <v>68.599999999999994</v>
      </c>
      <c r="F100" s="246">
        <v>19800.929688</v>
      </c>
      <c r="G100" s="246">
        <v>4.2249999999999996</v>
      </c>
    </row>
    <row r="101" spans="1:7">
      <c r="A101" s="245">
        <v>39173</v>
      </c>
      <c r="B101" s="246">
        <v>54.27</v>
      </c>
      <c r="C101" s="246">
        <v>10329</v>
      </c>
      <c r="D101" s="246">
        <v>1.2289247407436861</v>
      </c>
      <c r="E101" s="246">
        <v>68.2</v>
      </c>
      <c r="F101" s="246">
        <v>20318.980468999998</v>
      </c>
      <c r="G101" s="246">
        <v>4.2521399999999998</v>
      </c>
    </row>
    <row r="102" spans="1:7">
      <c r="A102" s="245">
        <v>39203</v>
      </c>
      <c r="B102" s="246">
        <v>54.81</v>
      </c>
      <c r="C102" s="246">
        <v>12305</v>
      </c>
      <c r="D102" s="246">
        <v>1.2775467098824791</v>
      </c>
      <c r="E102" s="246">
        <v>68.2</v>
      </c>
      <c r="F102" s="246">
        <v>20634.470702999999</v>
      </c>
      <c r="G102" s="246">
        <v>4.6128599999999995</v>
      </c>
    </row>
    <row r="103" spans="1:7">
      <c r="A103" s="245">
        <v>39234</v>
      </c>
      <c r="B103" s="246">
        <v>55.66</v>
      </c>
      <c r="C103" s="246">
        <v>10987</v>
      </c>
      <c r="D103" s="246">
        <v>1.3688881761891381</v>
      </c>
      <c r="E103" s="246">
        <v>68.5</v>
      </c>
      <c r="F103" s="246">
        <v>21772.730468999998</v>
      </c>
      <c r="G103" s="246">
        <v>4.4807100000000002</v>
      </c>
    </row>
    <row r="104" spans="1:7">
      <c r="A104" s="245">
        <v>39264</v>
      </c>
      <c r="B104" s="246">
        <v>55.9</v>
      </c>
      <c r="C104" s="246">
        <v>10401</v>
      </c>
      <c r="D104" s="246">
        <v>1.4439974369571473</v>
      </c>
      <c r="E104" s="246">
        <v>68.900000000000006</v>
      </c>
      <c r="F104" s="246">
        <v>23184.939452999999</v>
      </c>
      <c r="G104" s="246">
        <v>4.24071</v>
      </c>
    </row>
    <row r="105" spans="1:7">
      <c r="A105" s="245">
        <v>39295</v>
      </c>
      <c r="B105" s="246">
        <v>56.64</v>
      </c>
      <c r="C105" s="246">
        <v>12843</v>
      </c>
      <c r="D105" s="246">
        <v>1.5454192516676315</v>
      </c>
      <c r="E105" s="246">
        <v>68.900000000000006</v>
      </c>
      <c r="F105" s="246">
        <v>23984.140625</v>
      </c>
      <c r="G105" s="246">
        <v>4.8971400000000003</v>
      </c>
    </row>
    <row r="106" spans="1:7">
      <c r="A106" s="245">
        <v>39326</v>
      </c>
      <c r="B106" s="246">
        <v>57.32</v>
      </c>
      <c r="C106" s="246">
        <v>9744</v>
      </c>
      <c r="D106" s="246">
        <v>1.6615141862508409</v>
      </c>
      <c r="E106" s="246">
        <v>69</v>
      </c>
      <c r="F106" s="246">
        <v>27142.470702999999</v>
      </c>
      <c r="G106" s="246">
        <v>5.4664299999999999</v>
      </c>
    </row>
    <row r="107" spans="1:7">
      <c r="A107" s="245">
        <v>39356</v>
      </c>
      <c r="B107" s="246">
        <v>58.42</v>
      </c>
      <c r="C107" s="246">
        <v>12344</v>
      </c>
      <c r="D107" s="246">
        <v>1.8212864092291383</v>
      </c>
      <c r="E107" s="246">
        <v>70.099999999999994</v>
      </c>
      <c r="F107" s="246">
        <v>31352.580077999999</v>
      </c>
      <c r="G107" s="246">
        <v>4.6900000000000004</v>
      </c>
    </row>
    <row r="108" spans="1:7">
      <c r="A108" s="245">
        <v>39387</v>
      </c>
      <c r="B108" s="246">
        <v>61.59</v>
      </c>
      <c r="C108" s="246">
        <v>17148</v>
      </c>
      <c r="D108" s="246">
        <v>2.1785861690072394</v>
      </c>
      <c r="E108" s="246">
        <v>70.5</v>
      </c>
      <c r="F108" s="246">
        <v>28643.609375</v>
      </c>
      <c r="G108" s="246">
        <v>3.7507100000000002</v>
      </c>
    </row>
    <row r="109" spans="1:7">
      <c r="A109" s="245">
        <v>39417</v>
      </c>
      <c r="B109" s="246">
        <v>65.34</v>
      </c>
      <c r="C109" s="246">
        <v>14921</v>
      </c>
      <c r="D109" s="246">
        <v>2.732839984571207</v>
      </c>
      <c r="E109" s="246">
        <v>70.900000000000006</v>
      </c>
      <c r="F109" s="246">
        <v>27812.650390999999</v>
      </c>
      <c r="G109" s="246">
        <v>3.2528599999999996</v>
      </c>
    </row>
    <row r="110" spans="1:7">
      <c r="A110" s="245">
        <v>39448</v>
      </c>
      <c r="B110" s="246">
        <v>68.87</v>
      </c>
      <c r="C110" s="246">
        <v>16195</v>
      </c>
      <c r="D110" s="246">
        <v>3.417536392952421</v>
      </c>
      <c r="E110" s="246">
        <v>70.400000000000006</v>
      </c>
      <c r="F110" s="246">
        <v>23455.740234000001</v>
      </c>
      <c r="G110" s="246">
        <v>2.20357</v>
      </c>
    </row>
    <row r="111" spans="1:7">
      <c r="A111" s="245">
        <v>39479</v>
      </c>
      <c r="B111" s="246">
        <v>71.78</v>
      </c>
      <c r="C111" s="246">
        <v>13633</v>
      </c>
      <c r="D111" s="246">
        <v>4.1471699164083304</v>
      </c>
      <c r="E111" s="246">
        <v>71.5</v>
      </c>
      <c r="F111" s="246">
        <v>24331.669922000001</v>
      </c>
      <c r="G111" s="246">
        <v>2.6949999999999998</v>
      </c>
    </row>
    <row r="112" spans="1:7">
      <c r="A112" s="245">
        <v>39508</v>
      </c>
      <c r="B112" s="246">
        <v>72.78</v>
      </c>
      <c r="C112" s="246">
        <v>10336</v>
      </c>
      <c r="D112" s="246">
        <v>4.7513309969916335</v>
      </c>
      <c r="E112" s="246">
        <v>71.5</v>
      </c>
      <c r="F112" s="246">
        <v>22849.199218999998</v>
      </c>
      <c r="G112" s="246">
        <v>1.6842900000000001</v>
      </c>
    </row>
    <row r="113" spans="1:7">
      <c r="A113" s="245">
        <v>39539</v>
      </c>
      <c r="B113" s="246">
        <v>71.3</v>
      </c>
      <c r="C113" s="246">
        <v>10051</v>
      </c>
      <c r="D113" s="246">
        <v>5.0524676726966078</v>
      </c>
      <c r="E113" s="246">
        <v>71.900000000000006</v>
      </c>
      <c r="F113" s="246">
        <v>25755.349609000001</v>
      </c>
      <c r="G113" s="246">
        <v>1.66357</v>
      </c>
    </row>
    <row r="114" spans="1:7">
      <c r="A114" s="245">
        <v>39569</v>
      </c>
      <c r="B114" s="246">
        <v>71.28</v>
      </c>
      <c r="C114" s="246">
        <v>9219</v>
      </c>
      <c r="D114" s="246">
        <v>5.2292275448563785</v>
      </c>
      <c r="E114" s="246">
        <v>72.099999999999994</v>
      </c>
      <c r="F114" s="246">
        <v>24533.119140999999</v>
      </c>
      <c r="G114" s="246">
        <v>1.6664300000000001</v>
      </c>
    </row>
    <row r="115" spans="1:7">
      <c r="A115" s="245">
        <v>39600</v>
      </c>
      <c r="B115" s="246">
        <v>71.989999999999995</v>
      </c>
      <c r="C115" s="246">
        <v>11098</v>
      </c>
      <c r="D115" s="246">
        <v>5.3647604641284872</v>
      </c>
      <c r="E115" s="246">
        <v>72.7</v>
      </c>
      <c r="F115" s="246">
        <v>22102.009765999999</v>
      </c>
      <c r="G115" s="246">
        <v>1.9014300000000002</v>
      </c>
    </row>
    <row r="116" spans="1:7">
      <c r="A116" s="245">
        <v>39630</v>
      </c>
      <c r="B116" s="246">
        <v>71.08</v>
      </c>
      <c r="C116" s="246">
        <v>8268</v>
      </c>
      <c r="D116" s="246">
        <v>5.3372177602632931</v>
      </c>
      <c r="E116" s="246">
        <v>73.2</v>
      </c>
      <c r="F116" s="246">
        <v>22731.099609000001</v>
      </c>
      <c r="G116" s="246">
        <v>1.94</v>
      </c>
    </row>
    <row r="117" spans="1:7">
      <c r="A117" s="245">
        <v>39661</v>
      </c>
      <c r="B117" s="246">
        <v>68.650000000000006</v>
      </c>
      <c r="C117" s="246">
        <v>5800</v>
      </c>
      <c r="D117" s="246">
        <v>5.0609695705083553</v>
      </c>
      <c r="E117" s="246">
        <v>72.099999999999994</v>
      </c>
      <c r="F117" s="246">
        <v>21261.890625</v>
      </c>
      <c r="G117" s="246">
        <v>1.8785699999999999</v>
      </c>
    </row>
    <row r="118" spans="1:7">
      <c r="A118" s="245">
        <v>39692</v>
      </c>
      <c r="B118" s="246">
        <v>67.239999999999995</v>
      </c>
      <c r="C118" s="246">
        <v>6495</v>
      </c>
      <c r="D118" s="246">
        <v>4.6743823042273291</v>
      </c>
      <c r="E118" s="246">
        <v>71.099999999999994</v>
      </c>
      <c r="F118" s="246">
        <v>18016.210938</v>
      </c>
      <c r="G118" s="246">
        <v>4.3571400000000002</v>
      </c>
    </row>
    <row r="119" spans="1:7">
      <c r="A119" s="245">
        <v>39722</v>
      </c>
      <c r="B119" s="246">
        <v>62.09</v>
      </c>
      <c r="C119" s="246">
        <v>5010</v>
      </c>
      <c r="D119" s="246">
        <v>3.9074050180615316</v>
      </c>
      <c r="E119" s="246">
        <v>71.400000000000006</v>
      </c>
      <c r="F119" s="246">
        <v>13968.669921999999</v>
      </c>
      <c r="G119" s="246">
        <v>2.105</v>
      </c>
    </row>
    <row r="120" spans="1:7">
      <c r="A120" s="245">
        <v>39753</v>
      </c>
      <c r="B120" s="246">
        <v>55.51</v>
      </c>
      <c r="C120" s="246">
        <v>3360</v>
      </c>
      <c r="D120" s="246">
        <v>2.73706777085971</v>
      </c>
      <c r="E120" s="246">
        <v>72.599999999999994</v>
      </c>
      <c r="F120" s="246">
        <v>13888.240234000001</v>
      </c>
      <c r="G120" s="246">
        <v>1.1007100000000001</v>
      </c>
    </row>
    <row r="121" spans="1:7">
      <c r="A121" s="245">
        <v>39783</v>
      </c>
      <c r="B121" s="246">
        <v>55.46</v>
      </c>
      <c r="C121" s="246">
        <v>4840</v>
      </c>
      <c r="D121" s="246">
        <v>1.7849566196803863</v>
      </c>
      <c r="E121" s="246">
        <v>72.400000000000006</v>
      </c>
      <c r="F121" s="246">
        <v>14387.480469</v>
      </c>
      <c r="G121" s="246">
        <v>0.29929</v>
      </c>
    </row>
    <row r="122" spans="1:7">
      <c r="A122" s="245">
        <v>39814</v>
      </c>
      <c r="B122" s="246">
        <v>56.81</v>
      </c>
      <c r="C122" s="246">
        <v>5076</v>
      </c>
      <c r="D122" s="246">
        <v>1.1263515112671882</v>
      </c>
      <c r="E122" s="246">
        <v>72.599999999999994</v>
      </c>
      <c r="F122" s="246">
        <v>13278.209961</v>
      </c>
      <c r="G122" s="246">
        <v>0.39143</v>
      </c>
    </row>
    <row r="123" spans="1:7">
      <c r="A123" s="245">
        <v>39845</v>
      </c>
      <c r="B123" s="246">
        <v>57.46</v>
      </c>
      <c r="C123" s="246">
        <v>4681</v>
      </c>
      <c r="D123" s="246">
        <v>0.64936629514553346</v>
      </c>
      <c r="E123" s="246">
        <v>72.099999999999994</v>
      </c>
      <c r="F123" s="246">
        <v>12811.570313</v>
      </c>
      <c r="G123" s="246">
        <v>0.24856999999999999</v>
      </c>
    </row>
    <row r="124" spans="1:7">
      <c r="A124" s="245">
        <v>39873</v>
      </c>
      <c r="B124" s="246">
        <v>58.43</v>
      </c>
      <c r="C124" s="246">
        <v>7422</v>
      </c>
      <c r="D124" s="246">
        <v>0.3456386609175226</v>
      </c>
      <c r="E124" s="246">
        <v>72.3</v>
      </c>
      <c r="F124" s="246">
        <v>13576.019531</v>
      </c>
      <c r="G124" s="246">
        <v>0.31642999999999999</v>
      </c>
    </row>
    <row r="125" spans="1:7">
      <c r="A125" s="245">
        <v>39904</v>
      </c>
      <c r="B125" s="246">
        <v>60.92</v>
      </c>
      <c r="C125" s="246">
        <v>10354</v>
      </c>
      <c r="D125" s="246">
        <v>0.30236899124124506</v>
      </c>
      <c r="E125" s="246">
        <v>72.3</v>
      </c>
      <c r="F125" s="246">
        <v>15520.990234000001</v>
      </c>
      <c r="G125" s="246">
        <v>0.16356999999999999</v>
      </c>
    </row>
    <row r="126" spans="1:7">
      <c r="A126" s="245">
        <v>39934</v>
      </c>
      <c r="B126" s="246">
        <v>63.29</v>
      </c>
      <c r="C126" s="246">
        <v>12451</v>
      </c>
      <c r="D126" s="246">
        <v>0.45408228148072283</v>
      </c>
      <c r="E126" s="246">
        <v>72.2</v>
      </c>
      <c r="F126" s="246">
        <v>18171</v>
      </c>
      <c r="G126" s="246">
        <v>9.9289999999999989E-2</v>
      </c>
    </row>
    <row r="127" spans="1:7">
      <c r="A127" s="245">
        <v>39965</v>
      </c>
      <c r="B127" s="246">
        <v>66.13</v>
      </c>
      <c r="C127" s="246">
        <v>14847</v>
      </c>
      <c r="D127" s="246">
        <v>0.79432395011301793</v>
      </c>
      <c r="E127" s="246">
        <v>72.099999999999994</v>
      </c>
      <c r="F127" s="246">
        <v>18378.730468999998</v>
      </c>
      <c r="G127" s="246">
        <v>0.10143000000000001</v>
      </c>
    </row>
    <row r="128" spans="1:7">
      <c r="A128" s="245">
        <v>39995</v>
      </c>
      <c r="B128" s="246">
        <v>68.13</v>
      </c>
      <c r="C128" s="246">
        <v>13196</v>
      </c>
      <c r="D128" s="246">
        <v>1.2113870927723625</v>
      </c>
      <c r="E128" s="246">
        <v>72.099999999999994</v>
      </c>
      <c r="F128" s="246">
        <v>20573.330077999999</v>
      </c>
      <c r="G128" s="246">
        <v>7.0709999999999995E-2</v>
      </c>
    </row>
    <row r="129" spans="1:7">
      <c r="A129" s="245">
        <v>40026</v>
      </c>
      <c r="B129" s="246">
        <v>70.05</v>
      </c>
      <c r="C129" s="246">
        <v>12488</v>
      </c>
      <c r="D129" s="246">
        <v>1.677503377274455</v>
      </c>
      <c r="E129" s="246">
        <v>70.900000000000006</v>
      </c>
      <c r="F129" s="246">
        <v>19724.189452999999</v>
      </c>
      <c r="G129" s="246">
        <v>7.9289999999999999E-2</v>
      </c>
    </row>
    <row r="130" spans="1:7">
      <c r="A130" s="245">
        <v>40057</v>
      </c>
      <c r="B130" s="246">
        <v>71.989999999999995</v>
      </c>
      <c r="C130" s="246">
        <v>13479</v>
      </c>
      <c r="D130" s="246">
        <v>2.1783351856191047</v>
      </c>
      <c r="E130" s="246">
        <v>71.400000000000006</v>
      </c>
      <c r="F130" s="246">
        <v>20955.25</v>
      </c>
      <c r="G130" s="246">
        <v>0.13893</v>
      </c>
    </row>
    <row r="131" spans="1:7">
      <c r="A131" s="245">
        <v>40087</v>
      </c>
      <c r="B131" s="246">
        <v>72.91</v>
      </c>
      <c r="C131" s="246">
        <v>10352</v>
      </c>
      <c r="D131" s="246">
        <v>2.6192907598421868</v>
      </c>
      <c r="E131" s="246">
        <v>73.2</v>
      </c>
      <c r="F131" s="246">
        <v>21752.869140999999</v>
      </c>
      <c r="G131" s="246">
        <v>7.9639999999999989E-2</v>
      </c>
    </row>
    <row r="132" spans="1:7">
      <c r="A132" s="245">
        <v>40118</v>
      </c>
      <c r="B132" s="246">
        <v>72.67</v>
      </c>
      <c r="C132" s="246">
        <v>10436</v>
      </c>
      <c r="D132" s="246">
        <v>2.9157740073407012</v>
      </c>
      <c r="E132" s="246">
        <v>73.2</v>
      </c>
      <c r="F132" s="246">
        <v>21821.5</v>
      </c>
      <c r="G132" s="246">
        <v>5.0710000000000005E-2</v>
      </c>
    </row>
    <row r="133" spans="1:7">
      <c r="A133" s="245">
        <v>40148</v>
      </c>
      <c r="B133" s="246">
        <v>73.34</v>
      </c>
      <c r="C133" s="246">
        <v>10042</v>
      </c>
      <c r="D133" s="246">
        <v>3.1682805515934973</v>
      </c>
      <c r="E133" s="246">
        <v>73.5</v>
      </c>
      <c r="F133" s="246">
        <v>21872.5</v>
      </c>
      <c r="G133" s="246">
        <v>0.08</v>
      </c>
    </row>
    <row r="134" spans="1:7">
      <c r="A134" s="245">
        <v>40179</v>
      </c>
      <c r="B134" s="246">
        <v>75.27</v>
      </c>
      <c r="C134" s="246">
        <v>11630</v>
      </c>
      <c r="D134" s="246">
        <v>3.483967666873113</v>
      </c>
      <c r="E134" s="246">
        <v>73.5</v>
      </c>
      <c r="F134" s="246">
        <v>20121.990234000001</v>
      </c>
      <c r="G134" s="246">
        <v>7.9640000000000002E-2</v>
      </c>
    </row>
    <row r="135" spans="1:7">
      <c r="A135" s="245">
        <v>40210</v>
      </c>
      <c r="B135" s="246">
        <v>76.760000000000005</v>
      </c>
      <c r="C135" s="246">
        <v>12696</v>
      </c>
      <c r="D135" s="246">
        <v>3.8104579404753878</v>
      </c>
      <c r="E135" s="246">
        <v>74.2</v>
      </c>
      <c r="F135" s="246">
        <v>20608.699218999998</v>
      </c>
      <c r="G135" s="246">
        <v>7.0359999999999992E-2</v>
      </c>
    </row>
    <row r="136" spans="1:7">
      <c r="A136" s="245">
        <v>40238</v>
      </c>
      <c r="B136" s="246">
        <v>77.7</v>
      </c>
      <c r="C136" s="246">
        <v>11907</v>
      </c>
      <c r="D136" s="246">
        <v>4.0978168962552246</v>
      </c>
      <c r="E136" s="246">
        <v>73.900000000000006</v>
      </c>
      <c r="F136" s="246">
        <v>21239.349609000001</v>
      </c>
      <c r="G136" s="246">
        <v>9.8569999999999991E-2</v>
      </c>
    </row>
    <row r="137" spans="1:7">
      <c r="A137" s="245">
        <v>40269</v>
      </c>
      <c r="B137" s="246">
        <v>78.819999999999993</v>
      </c>
      <c r="C137" s="246">
        <v>13600</v>
      </c>
      <c r="D137" s="246">
        <v>4.3656016405698637</v>
      </c>
      <c r="E137" s="246">
        <v>74.2</v>
      </c>
      <c r="F137" s="246">
        <v>21108.589843999998</v>
      </c>
      <c r="G137" s="246">
        <v>8.1070000000000003E-2</v>
      </c>
    </row>
    <row r="138" spans="1:7">
      <c r="A138" s="245">
        <v>40299</v>
      </c>
      <c r="B138" s="246">
        <v>79.05</v>
      </c>
      <c r="C138" s="246">
        <v>12574</v>
      </c>
      <c r="D138" s="246">
        <v>4.5440016352258397</v>
      </c>
      <c r="E138" s="246">
        <v>74.099999999999994</v>
      </c>
      <c r="F138" s="246">
        <v>19765.189452999999</v>
      </c>
      <c r="G138" s="246">
        <v>0.19928999999999999</v>
      </c>
    </row>
    <row r="139" spans="1:7">
      <c r="A139" s="245">
        <v>40330</v>
      </c>
      <c r="B139" s="246">
        <v>79.010000000000005</v>
      </c>
      <c r="C139" s="246">
        <v>10368</v>
      </c>
      <c r="D139" s="246">
        <v>4.6287993332015702</v>
      </c>
      <c r="E139" s="246">
        <v>74.2</v>
      </c>
      <c r="F139" s="246">
        <v>20128.990234000001</v>
      </c>
      <c r="G139" s="246">
        <v>0.52393000000000001</v>
      </c>
    </row>
    <row r="140" spans="1:7">
      <c r="A140" s="245">
        <v>40360</v>
      </c>
      <c r="B140" s="246">
        <v>81.02</v>
      </c>
      <c r="C140" s="246">
        <v>14300</v>
      </c>
      <c r="D140" s="246">
        <v>4.8028283064509338</v>
      </c>
      <c r="E140" s="246">
        <v>72.5</v>
      </c>
      <c r="F140" s="246">
        <v>21029.810547000001</v>
      </c>
      <c r="G140" s="246">
        <v>0.26107000000000002</v>
      </c>
    </row>
    <row r="141" spans="1:7">
      <c r="A141" s="245">
        <v>40391</v>
      </c>
      <c r="B141" s="246">
        <v>82.73</v>
      </c>
      <c r="C141" s="246">
        <v>16351</v>
      </c>
      <c r="D141" s="246">
        <v>5.0208529629118175</v>
      </c>
      <c r="E141" s="246">
        <v>72.5</v>
      </c>
      <c r="F141" s="246">
        <v>20536.490234000001</v>
      </c>
      <c r="G141" s="246">
        <v>0.15107000000000001</v>
      </c>
    </row>
    <row r="142" spans="1:7">
      <c r="A142" s="245">
        <v>40422</v>
      </c>
      <c r="B142" s="246">
        <v>83.77</v>
      </c>
      <c r="C142" s="246">
        <v>12179</v>
      </c>
      <c r="D142" s="246">
        <v>5.2174152668294766</v>
      </c>
      <c r="E142" s="246">
        <v>72.8</v>
      </c>
      <c r="F142" s="246">
        <v>22358.169922000001</v>
      </c>
      <c r="G142" s="246">
        <v>0.23963999999999999</v>
      </c>
    </row>
    <row r="143" spans="1:7">
      <c r="A143" s="245">
        <v>40452</v>
      </c>
      <c r="B143" s="246">
        <v>85.17</v>
      </c>
      <c r="C143" s="246">
        <v>11114</v>
      </c>
      <c r="D143" s="246">
        <v>5.4236402597355493</v>
      </c>
      <c r="E143" s="246">
        <v>75</v>
      </c>
      <c r="F143" s="246">
        <v>23096.320313</v>
      </c>
      <c r="G143" s="246">
        <v>0.21178999999999998</v>
      </c>
    </row>
    <row r="144" spans="1:7">
      <c r="A144" s="245">
        <v>40483</v>
      </c>
      <c r="B144" s="246">
        <v>87.27</v>
      </c>
      <c r="C144" s="246">
        <v>15180</v>
      </c>
      <c r="D144" s="246">
        <v>5.6909260489384792</v>
      </c>
      <c r="E144" s="246">
        <v>75.2</v>
      </c>
      <c r="F144" s="246">
        <v>23007.990234000001</v>
      </c>
      <c r="G144" s="246">
        <v>0.17179</v>
      </c>
    </row>
    <row r="145" spans="1:7">
      <c r="A145" s="245">
        <v>40513</v>
      </c>
      <c r="B145" s="246">
        <v>87.52</v>
      </c>
      <c r="C145" s="246">
        <v>11129</v>
      </c>
      <c r="D145" s="246">
        <v>5.8554271538816494</v>
      </c>
      <c r="E145" s="246">
        <v>75.7</v>
      </c>
      <c r="F145" s="246">
        <v>23035.449218999998</v>
      </c>
      <c r="G145" s="246">
        <v>0.23</v>
      </c>
    </row>
    <row r="146" spans="1:7">
      <c r="A146" s="245">
        <v>40544</v>
      </c>
      <c r="B146" s="246">
        <v>89.8</v>
      </c>
      <c r="C146" s="246">
        <v>9334</v>
      </c>
      <c r="D146" s="246">
        <v>6.0994616132658308</v>
      </c>
      <c r="E146" s="246">
        <v>76.099999999999994</v>
      </c>
      <c r="F146" s="246">
        <v>23447.339843999998</v>
      </c>
      <c r="G146" s="246">
        <v>0.11393</v>
      </c>
    </row>
    <row r="147" spans="1:7">
      <c r="A147" s="245">
        <v>40575</v>
      </c>
      <c r="B147" s="246">
        <v>93.37</v>
      </c>
      <c r="C147" s="246">
        <v>11836</v>
      </c>
      <c r="D147" s="246">
        <v>6.5059334932589366</v>
      </c>
      <c r="E147" s="246">
        <v>76.900000000000006</v>
      </c>
      <c r="F147" s="246">
        <v>23338.019531000002</v>
      </c>
      <c r="G147" s="246">
        <v>0.15035999999999999</v>
      </c>
    </row>
    <row r="148" spans="1:7">
      <c r="A148" s="245">
        <v>40603</v>
      </c>
      <c r="B148" s="246">
        <v>95.65</v>
      </c>
      <c r="C148" s="246">
        <v>12420</v>
      </c>
      <c r="D148" s="246">
        <v>6.9321330175468887</v>
      </c>
      <c r="E148" s="246">
        <v>77.099999999999994</v>
      </c>
      <c r="F148" s="246">
        <v>23527.519531000002</v>
      </c>
      <c r="G148" s="246">
        <v>0.21036000000000002</v>
      </c>
    </row>
    <row r="149" spans="1:7">
      <c r="A149" s="245">
        <v>40634</v>
      </c>
      <c r="B149" s="246">
        <v>96.43</v>
      </c>
      <c r="C149" s="246">
        <v>9311</v>
      </c>
      <c r="D149" s="246">
        <v>7.249273579111005</v>
      </c>
      <c r="E149" s="246">
        <v>77.599999999999994</v>
      </c>
      <c r="F149" s="246">
        <v>23720.810547000001</v>
      </c>
      <c r="G149" s="246">
        <v>0.19036</v>
      </c>
    </row>
    <row r="150" spans="1:7">
      <c r="A150" s="245">
        <v>40664</v>
      </c>
      <c r="B150" s="246">
        <v>98.42</v>
      </c>
      <c r="C150" s="246">
        <v>11465</v>
      </c>
      <c r="D150" s="246">
        <v>7.5738791634804699</v>
      </c>
      <c r="E150" s="246">
        <v>78</v>
      </c>
      <c r="F150" s="246">
        <v>23684.130859000001</v>
      </c>
      <c r="G150" s="246">
        <v>0.19571</v>
      </c>
    </row>
    <row r="151" spans="1:7">
      <c r="A151" s="245">
        <v>40695</v>
      </c>
      <c r="B151" s="246">
        <v>99.36</v>
      </c>
      <c r="C151" s="246">
        <v>10930</v>
      </c>
      <c r="D151" s="246">
        <v>7.8168735197416765</v>
      </c>
      <c r="E151" s="246">
        <v>78.400000000000006</v>
      </c>
      <c r="F151" s="246">
        <v>22398.099609000001</v>
      </c>
      <c r="G151" s="246">
        <v>0.19571</v>
      </c>
    </row>
    <row r="152" spans="1:7">
      <c r="A152" s="245">
        <v>40725</v>
      </c>
      <c r="B152" s="246">
        <v>97.94</v>
      </c>
      <c r="C152" s="246">
        <v>6631</v>
      </c>
      <c r="D152" s="246">
        <v>7.8048961804050947</v>
      </c>
      <c r="E152" s="246">
        <v>78.3</v>
      </c>
      <c r="F152" s="246">
        <v>22440.25</v>
      </c>
      <c r="G152" s="246">
        <v>0.19571</v>
      </c>
    </row>
    <row r="153" spans="1:7">
      <c r="A153" s="245">
        <v>40756</v>
      </c>
      <c r="B153" s="246">
        <v>97.82</v>
      </c>
      <c r="C153" s="246">
        <v>6619</v>
      </c>
      <c r="D153" s="246">
        <v>7.6969948896952047</v>
      </c>
      <c r="E153" s="246">
        <v>76.7</v>
      </c>
      <c r="F153" s="246">
        <v>20534.849609000001</v>
      </c>
      <c r="G153" s="246">
        <v>0.21</v>
      </c>
    </row>
    <row r="154" spans="1:7">
      <c r="A154" s="245">
        <v>40787</v>
      </c>
      <c r="B154" s="246">
        <v>97.73</v>
      </c>
      <c r="C154" s="246">
        <v>5768</v>
      </c>
      <c r="D154" s="246">
        <v>7.5175623127607025</v>
      </c>
      <c r="E154" s="246">
        <v>77</v>
      </c>
      <c r="F154" s="246">
        <v>17592.410156000002</v>
      </c>
      <c r="G154" s="246">
        <v>0.21</v>
      </c>
    </row>
    <row r="155" spans="1:7">
      <c r="A155" s="245">
        <v>40817</v>
      </c>
      <c r="B155" s="246">
        <v>95.86</v>
      </c>
      <c r="C155" s="246">
        <v>5328</v>
      </c>
      <c r="D155" s="246">
        <v>7.1421372190056616</v>
      </c>
      <c r="E155" s="246">
        <v>79.3</v>
      </c>
      <c r="F155" s="246">
        <v>19864.869140999999</v>
      </c>
      <c r="G155" s="246">
        <v>0.21</v>
      </c>
    </row>
    <row r="156" spans="1:7">
      <c r="A156" s="245">
        <v>40848</v>
      </c>
      <c r="B156" s="246">
        <v>95.3</v>
      </c>
      <c r="C156" s="246">
        <v>5592</v>
      </c>
      <c r="D156" s="246">
        <v>6.7219365077274063</v>
      </c>
      <c r="E156" s="246">
        <v>79.5</v>
      </c>
      <c r="F156" s="246">
        <v>17989.349609000001</v>
      </c>
      <c r="G156" s="246">
        <v>0.23071</v>
      </c>
    </row>
    <row r="157" spans="1:7">
      <c r="A157" s="245">
        <v>40878</v>
      </c>
      <c r="B157" s="246">
        <v>94.13</v>
      </c>
      <c r="C157" s="246">
        <v>5126</v>
      </c>
      <c r="D157" s="246">
        <v>6.2227828278629431</v>
      </c>
      <c r="E157" s="246">
        <v>80</v>
      </c>
      <c r="F157" s="246">
        <v>18434.390625</v>
      </c>
      <c r="G157" s="246">
        <v>0.34071000000000001</v>
      </c>
    </row>
    <row r="158" spans="1:7">
      <c r="A158" s="245">
        <v>40909</v>
      </c>
      <c r="B158" s="246">
        <v>92.67</v>
      </c>
      <c r="C158" s="246">
        <v>4092</v>
      </c>
      <c r="D158" s="246">
        <v>5.6443258669678329</v>
      </c>
      <c r="E158" s="246">
        <v>80.7</v>
      </c>
      <c r="F158" s="246">
        <v>20390.490234000001</v>
      </c>
      <c r="G158" s="246">
        <v>0.36070999999999998</v>
      </c>
    </row>
    <row r="159" spans="1:7">
      <c r="A159" s="245">
        <v>40940</v>
      </c>
      <c r="B159" s="246">
        <v>94.02</v>
      </c>
      <c r="C159" s="246">
        <v>4554</v>
      </c>
      <c r="D159" s="246">
        <v>5.2344883521130754</v>
      </c>
      <c r="E159" s="246">
        <v>80.5</v>
      </c>
      <c r="F159" s="246">
        <v>21680.080077999999</v>
      </c>
      <c r="G159" s="246">
        <v>0.30357000000000001</v>
      </c>
    </row>
    <row r="160" spans="1:7">
      <c r="A160" s="245">
        <v>40969</v>
      </c>
      <c r="B160" s="246">
        <v>98.11</v>
      </c>
      <c r="C160" s="246">
        <v>13310</v>
      </c>
      <c r="D160" s="246">
        <v>5.1800061014193091</v>
      </c>
      <c r="E160" s="246">
        <v>80.900000000000006</v>
      </c>
      <c r="F160" s="246">
        <v>20555.580077999999</v>
      </c>
      <c r="G160" s="246">
        <v>0.30142999999999998</v>
      </c>
    </row>
    <row r="161" spans="1:7">
      <c r="A161" s="245">
        <v>41000</v>
      </c>
      <c r="B161" s="246">
        <v>100.74</v>
      </c>
      <c r="C161" s="246">
        <v>10007</v>
      </c>
      <c r="D161" s="246">
        <v>5.2880897386088748</v>
      </c>
      <c r="E161" s="246">
        <v>81.3</v>
      </c>
      <c r="F161" s="246">
        <v>21094.210938</v>
      </c>
      <c r="G161" s="246">
        <v>0.30250944444444444</v>
      </c>
    </row>
    <row r="162" spans="1:7">
      <c r="A162" s="245">
        <v>41030</v>
      </c>
      <c r="B162" s="246">
        <v>102.28</v>
      </c>
      <c r="C162" s="246">
        <v>10245</v>
      </c>
      <c r="D162" s="246">
        <v>5.4353565228615679</v>
      </c>
      <c r="E162" s="246">
        <v>81.3</v>
      </c>
      <c r="F162" s="246">
        <v>18629.519531000002</v>
      </c>
      <c r="G162" s="246">
        <v>0.30286000000000002</v>
      </c>
    </row>
    <row r="163" spans="1:7">
      <c r="A163" s="245">
        <v>41061</v>
      </c>
      <c r="B163" s="246">
        <v>102.44</v>
      </c>
      <c r="C163" s="246">
        <v>7648</v>
      </c>
      <c r="D163" s="246">
        <v>5.5015586299215329</v>
      </c>
      <c r="E163" s="246">
        <v>81.3</v>
      </c>
      <c r="F163" s="246">
        <v>19441.460938</v>
      </c>
      <c r="G163" s="246">
        <v>0.30286000000000002</v>
      </c>
    </row>
    <row r="164" spans="1:7">
      <c r="A164" s="245">
        <v>41091</v>
      </c>
      <c r="B164" s="246">
        <v>103.64</v>
      </c>
      <c r="C164" s="246">
        <v>7054</v>
      </c>
      <c r="D164" s="246">
        <v>5.5864570485021545</v>
      </c>
      <c r="E164" s="246">
        <v>79.599999999999994</v>
      </c>
      <c r="F164" s="246">
        <v>19796.810547000001</v>
      </c>
      <c r="G164" s="246">
        <v>0.30107</v>
      </c>
    </row>
    <row r="165" spans="1:7">
      <c r="A165" s="245">
        <v>41122</v>
      </c>
      <c r="B165" s="246">
        <v>105.55</v>
      </c>
      <c r="C165" s="246">
        <v>9565</v>
      </c>
      <c r="D165" s="246">
        <v>5.7416742476920604</v>
      </c>
      <c r="E165" s="246">
        <v>79.599999999999994</v>
      </c>
      <c r="F165" s="246">
        <v>19482.570313</v>
      </c>
      <c r="G165" s="246">
        <v>0.3</v>
      </c>
    </row>
    <row r="166" spans="1:7">
      <c r="A166" s="245">
        <v>41153</v>
      </c>
      <c r="B166" s="246">
        <v>108.4</v>
      </c>
      <c r="C166" s="246">
        <v>8922</v>
      </c>
      <c r="D166" s="246">
        <v>6.0252014066278576</v>
      </c>
      <c r="E166" s="246">
        <v>79.900000000000006</v>
      </c>
      <c r="F166" s="246">
        <v>20840.380859000001</v>
      </c>
      <c r="G166" s="246">
        <v>0.3</v>
      </c>
    </row>
    <row r="167" spans="1:7">
      <c r="A167" s="245">
        <v>41183</v>
      </c>
      <c r="B167" s="246">
        <v>111.89</v>
      </c>
      <c r="C167" s="246">
        <v>11015</v>
      </c>
      <c r="D167" s="246">
        <v>6.457079364123075</v>
      </c>
      <c r="E167" s="246">
        <v>82.3</v>
      </c>
      <c r="F167" s="246">
        <v>21641.820313</v>
      </c>
      <c r="G167" s="246">
        <v>0.28071000000000002</v>
      </c>
    </row>
    <row r="168" spans="1:7">
      <c r="A168" s="245">
        <v>41214</v>
      </c>
      <c r="B168" s="246">
        <v>113.39</v>
      </c>
      <c r="C168" s="246">
        <v>9632</v>
      </c>
      <c r="D168" s="246">
        <v>6.8415184548772174</v>
      </c>
      <c r="E168" s="246">
        <v>82.5</v>
      </c>
      <c r="F168" s="246">
        <v>22030.390625</v>
      </c>
      <c r="G168" s="246">
        <v>0.27821000000000001</v>
      </c>
    </row>
    <row r="169" spans="1:7">
      <c r="A169" s="245">
        <v>41244</v>
      </c>
      <c r="B169" s="246">
        <v>113.48</v>
      </c>
      <c r="C169" s="246">
        <v>5332</v>
      </c>
      <c r="D169" s="246">
        <v>7.0719306376062292</v>
      </c>
      <c r="E169" s="246">
        <v>82.9</v>
      </c>
      <c r="F169" s="246">
        <v>22656.919922000001</v>
      </c>
      <c r="G169" s="246">
        <v>0.27750000000000002</v>
      </c>
    </row>
    <row r="170" spans="1:7">
      <c r="A170" s="245">
        <v>41275</v>
      </c>
      <c r="B170" s="246">
        <v>116.48</v>
      </c>
      <c r="C170" s="246">
        <v>7422</v>
      </c>
      <c r="D170" s="246">
        <v>7.4111774401704764</v>
      </c>
      <c r="E170" s="246">
        <v>83.1</v>
      </c>
      <c r="F170" s="246">
        <v>23729.529297000001</v>
      </c>
      <c r="G170" s="246">
        <v>0.22786000000000001</v>
      </c>
    </row>
    <row r="171" spans="1:7">
      <c r="A171" s="245">
        <v>41306</v>
      </c>
      <c r="B171" s="246">
        <v>120.12</v>
      </c>
      <c r="C171" s="246">
        <v>8695</v>
      </c>
      <c r="D171" s="246">
        <v>7.8828816024054476</v>
      </c>
      <c r="E171" s="246">
        <v>84</v>
      </c>
      <c r="F171" s="246">
        <v>23020.269531000002</v>
      </c>
      <c r="G171" s="246">
        <v>0.22500000000000001</v>
      </c>
    </row>
    <row r="172" spans="1:7">
      <c r="A172" s="245">
        <v>41334</v>
      </c>
      <c r="B172" s="246">
        <v>121.53</v>
      </c>
      <c r="C172" s="246">
        <v>6444</v>
      </c>
      <c r="D172" s="246">
        <v>8.2750956143855205</v>
      </c>
      <c r="E172" s="246">
        <v>83.8</v>
      </c>
      <c r="F172" s="246">
        <v>22299.630859000001</v>
      </c>
      <c r="G172" s="246">
        <v>0.20785999999999999</v>
      </c>
    </row>
    <row r="173" spans="1:7">
      <c r="A173" s="245">
        <v>41365</v>
      </c>
      <c r="B173" s="246">
        <v>116.83</v>
      </c>
      <c r="C173" s="246">
        <v>4099</v>
      </c>
      <c r="D173" s="246">
        <v>8.1131539358584064</v>
      </c>
      <c r="E173" s="246">
        <v>84.6</v>
      </c>
      <c r="F173" s="246">
        <v>22737.009765999999</v>
      </c>
      <c r="G173" s="246">
        <v>0.20713999999999999</v>
      </c>
    </row>
    <row r="174" spans="1:7">
      <c r="A174" s="245">
        <v>41395</v>
      </c>
      <c r="B174" s="246">
        <v>116.74</v>
      </c>
      <c r="C174" s="246">
        <v>4931</v>
      </c>
      <c r="D174" s="246">
        <v>7.8866394705068501</v>
      </c>
      <c r="E174" s="246">
        <v>84.5</v>
      </c>
      <c r="F174" s="246">
        <v>22392.160156000002</v>
      </c>
      <c r="G174" s="246">
        <v>0.20713999999999999</v>
      </c>
    </row>
    <row r="175" spans="1:7">
      <c r="A175" s="245">
        <v>41426</v>
      </c>
      <c r="B175" s="246">
        <v>118.39</v>
      </c>
      <c r="C175" s="246">
        <v>4349</v>
      </c>
      <c r="D175" s="246">
        <v>7.7509185706387314</v>
      </c>
      <c r="E175" s="246">
        <v>84.6</v>
      </c>
      <c r="F175" s="246">
        <v>20803.289063</v>
      </c>
      <c r="G175" s="246">
        <v>0.20713999999999999</v>
      </c>
    </row>
    <row r="176" spans="1:7">
      <c r="A176" s="245">
        <v>41456</v>
      </c>
      <c r="B176" s="246">
        <v>118.77</v>
      </c>
      <c r="C176" s="246">
        <v>5045</v>
      </c>
      <c r="D176" s="246">
        <v>7.586568366233351</v>
      </c>
      <c r="E176" s="246">
        <v>85.1</v>
      </c>
      <c r="F176" s="246">
        <v>21883.660156000002</v>
      </c>
      <c r="G176" s="246">
        <v>0.20642999999999997</v>
      </c>
    </row>
    <row r="177" spans="1:7">
      <c r="A177" s="245">
        <v>41487</v>
      </c>
      <c r="B177" s="246">
        <v>118.17</v>
      </c>
      <c r="C177" s="246">
        <v>4524</v>
      </c>
      <c r="D177" s="246">
        <v>7.3234840936509897</v>
      </c>
      <c r="E177" s="246">
        <v>83.2</v>
      </c>
      <c r="F177" s="246">
        <v>21731.369140999999</v>
      </c>
      <c r="G177" s="246">
        <v>0.20642999999999997</v>
      </c>
    </row>
    <row r="178" spans="1:7">
      <c r="A178" s="245">
        <v>41518</v>
      </c>
      <c r="B178" s="246">
        <v>117.94</v>
      </c>
      <c r="C178" s="246">
        <v>4292</v>
      </c>
      <c r="D178" s="246">
        <v>7.0155578505320051</v>
      </c>
      <c r="E178" s="246">
        <v>83.6</v>
      </c>
      <c r="F178" s="246">
        <v>22859.859375</v>
      </c>
      <c r="G178" s="246">
        <v>0.21571000000000004</v>
      </c>
    </row>
    <row r="179" spans="1:7">
      <c r="A179" s="245">
        <v>41548</v>
      </c>
      <c r="B179" s="246">
        <v>117.24</v>
      </c>
      <c r="C179" s="246">
        <v>3982</v>
      </c>
      <c r="D179" s="246">
        <v>6.638515262897144</v>
      </c>
      <c r="E179" s="246">
        <v>85.9</v>
      </c>
      <c r="F179" s="246">
        <v>23206.369140999999</v>
      </c>
      <c r="G179" s="246">
        <v>0.21571000000000001</v>
      </c>
    </row>
    <row r="180" spans="1:7">
      <c r="A180" s="245">
        <v>41579</v>
      </c>
      <c r="B180" s="246">
        <v>117.14</v>
      </c>
      <c r="C180" s="246">
        <v>4356</v>
      </c>
      <c r="D180" s="246">
        <v>6.2594817225804036</v>
      </c>
      <c r="E180" s="246">
        <v>86.1</v>
      </c>
      <c r="F180" s="246">
        <v>23881.289063</v>
      </c>
      <c r="G180" s="246">
        <v>0.21143000000000001</v>
      </c>
    </row>
    <row r="181" spans="1:7">
      <c r="A181" s="245">
        <v>41609</v>
      </c>
      <c r="B181" s="246">
        <v>116.52</v>
      </c>
      <c r="C181" s="246">
        <v>5280</v>
      </c>
      <c r="D181" s="246">
        <v>5.8417263081148008</v>
      </c>
      <c r="E181" s="246">
        <v>86.5</v>
      </c>
      <c r="F181" s="246">
        <v>23306.390625</v>
      </c>
      <c r="G181" s="246">
        <v>0.21</v>
      </c>
    </row>
    <row r="182" spans="1:7">
      <c r="A182" s="245">
        <v>41640</v>
      </c>
      <c r="B182" s="246">
        <v>115.91</v>
      </c>
      <c r="C182" s="246">
        <v>5059</v>
      </c>
      <c r="D182" s="246">
        <v>5.3991917092244819</v>
      </c>
      <c r="E182" s="246">
        <v>86.9</v>
      </c>
      <c r="F182" s="246">
        <v>22035.419922000001</v>
      </c>
      <c r="G182" s="246">
        <v>0.21163999999999999</v>
      </c>
    </row>
    <row r="183" spans="1:7">
      <c r="A183" s="245">
        <v>41671</v>
      </c>
      <c r="B183" s="246">
        <v>115.77</v>
      </c>
      <c r="C183" s="246">
        <v>3692</v>
      </c>
      <c r="D183" s="246">
        <v>4.9797792262280893</v>
      </c>
      <c r="E183" s="246">
        <v>87.3</v>
      </c>
      <c r="F183" s="246">
        <v>22836.960938</v>
      </c>
      <c r="G183" s="246">
        <v>0.21636</v>
      </c>
    </row>
    <row r="184" spans="1:7">
      <c r="A184" s="245">
        <v>41699</v>
      </c>
      <c r="B184" s="246">
        <v>115.91</v>
      </c>
      <c r="C184" s="246">
        <v>3767</v>
      </c>
      <c r="D184" s="246">
        <v>4.6055981728693354</v>
      </c>
      <c r="E184" s="246">
        <v>87.1</v>
      </c>
      <c r="F184" s="246">
        <v>22151.060547000001</v>
      </c>
      <c r="G184" s="246">
        <v>0.21</v>
      </c>
    </row>
    <row r="185" spans="1:7">
      <c r="A185" s="245">
        <v>41730</v>
      </c>
      <c r="B185" s="246">
        <v>116.49</v>
      </c>
      <c r="C185" s="246">
        <v>5641</v>
      </c>
      <c r="D185" s="246">
        <v>4.3062187359316511</v>
      </c>
      <c r="E185" s="246">
        <v>87.7</v>
      </c>
      <c r="F185" s="246">
        <v>22133.970702999999</v>
      </c>
      <c r="G185" s="246">
        <v>0.20713999999999999</v>
      </c>
    </row>
    <row r="186" spans="1:7">
      <c r="A186" s="245">
        <v>41760</v>
      </c>
      <c r="B186" s="246">
        <v>117.52</v>
      </c>
      <c r="C186" s="246">
        <v>6206</v>
      </c>
      <c r="D186" s="246">
        <v>4.1047537213971736</v>
      </c>
      <c r="E186" s="246">
        <v>87.6</v>
      </c>
      <c r="F186" s="246">
        <v>23081.650390999999</v>
      </c>
      <c r="G186" s="246">
        <v>0.20932999999999999</v>
      </c>
    </row>
    <row r="187" spans="1:7">
      <c r="A187" s="245">
        <v>41791</v>
      </c>
      <c r="B187" s="246">
        <v>118.75</v>
      </c>
      <c r="C187" s="246">
        <v>6688</v>
      </c>
      <c r="D187" s="246">
        <v>3.9982525992246281</v>
      </c>
      <c r="E187" s="246">
        <v>87.7</v>
      </c>
      <c r="F187" s="246">
        <v>23190.720702999999</v>
      </c>
      <c r="G187" s="246">
        <v>0.22714000000000004</v>
      </c>
    </row>
    <row r="188" spans="1:7">
      <c r="A188" s="245">
        <v>41821</v>
      </c>
      <c r="B188" s="246">
        <v>121.13</v>
      </c>
      <c r="C188" s="246">
        <v>8647</v>
      </c>
      <c r="D188" s="246">
        <v>4.0591049667620922</v>
      </c>
      <c r="E188" s="246">
        <v>88.5</v>
      </c>
      <c r="F188" s="246">
        <v>24756.849609000001</v>
      </c>
      <c r="G188" s="246">
        <v>0.21786000000000003</v>
      </c>
    </row>
    <row r="189" spans="1:7">
      <c r="A189" s="245">
        <v>41852</v>
      </c>
      <c r="B189" s="246">
        <v>123.67</v>
      </c>
      <c r="C189" s="246">
        <v>6928</v>
      </c>
      <c r="D189" s="246">
        <v>4.2631447992571054</v>
      </c>
      <c r="E189" s="246">
        <v>86.5</v>
      </c>
      <c r="F189" s="246">
        <v>24742.060547000001</v>
      </c>
      <c r="G189" s="246">
        <v>0.21503</v>
      </c>
    </row>
    <row r="190" spans="1:7">
      <c r="A190" s="245">
        <v>41883</v>
      </c>
      <c r="B190" s="246">
        <v>124.87</v>
      </c>
      <c r="C190" s="246">
        <v>6899</v>
      </c>
      <c r="D190" s="246">
        <v>4.4701487158927335</v>
      </c>
      <c r="E190" s="246">
        <v>89.1</v>
      </c>
      <c r="F190" s="246">
        <v>22932.980468999998</v>
      </c>
      <c r="G190" s="246">
        <v>0.25285999999999997</v>
      </c>
    </row>
    <row r="191" spans="1:7">
      <c r="A191" s="245">
        <v>41913</v>
      </c>
      <c r="B191" s="246">
        <v>126.54</v>
      </c>
      <c r="C191" s="246">
        <v>7249</v>
      </c>
      <c r="D191" s="246">
        <v>4.7146087791725648</v>
      </c>
      <c r="E191" s="246">
        <v>90.3</v>
      </c>
      <c r="F191" s="246">
        <v>23998.060547000001</v>
      </c>
      <c r="G191" s="246">
        <v>0.23071</v>
      </c>
    </row>
    <row r="192" spans="1:7">
      <c r="A192" s="245">
        <v>41944</v>
      </c>
      <c r="B192" s="246">
        <v>127.34</v>
      </c>
      <c r="C192" s="246">
        <v>5486</v>
      </c>
      <c r="D192" s="246">
        <v>4.9162272472217836</v>
      </c>
      <c r="E192" s="246">
        <v>90.5</v>
      </c>
      <c r="F192" s="246">
        <v>23987.449218999998</v>
      </c>
      <c r="G192" s="246">
        <v>0.22928999999999999</v>
      </c>
    </row>
    <row r="193" spans="1:7">
      <c r="A193" s="245">
        <v>41974</v>
      </c>
      <c r="B193" s="246">
        <v>130.16</v>
      </c>
      <c r="C193" s="246">
        <v>6874</v>
      </c>
      <c r="D193" s="246">
        <v>5.2431223176623405</v>
      </c>
      <c r="E193" s="246">
        <v>90.7</v>
      </c>
      <c r="F193" s="246">
        <v>23605.039063</v>
      </c>
      <c r="G193" s="246">
        <v>0.23525999999999997</v>
      </c>
    </row>
    <row r="194" spans="1:7">
      <c r="A194" s="245">
        <v>42005</v>
      </c>
      <c r="B194" s="246">
        <v>132.51</v>
      </c>
      <c r="C194" s="246">
        <v>7210</v>
      </c>
      <c r="D194" s="246">
        <v>5.6269503948717698</v>
      </c>
      <c r="E194" s="246">
        <v>90.4</v>
      </c>
      <c r="F194" s="246">
        <v>24507.050781000002</v>
      </c>
      <c r="G194" s="246">
        <v>0.23785999999999999</v>
      </c>
    </row>
    <row r="195" spans="1:7">
      <c r="A195" s="245">
        <v>42036</v>
      </c>
      <c r="B195" s="246">
        <v>135.28</v>
      </c>
      <c r="C195" s="246">
        <v>6740</v>
      </c>
      <c r="D195" s="246">
        <v>6.0845142685273288</v>
      </c>
      <c r="E195" s="246">
        <v>91.2</v>
      </c>
      <c r="F195" s="246">
        <v>24823.289063</v>
      </c>
      <c r="G195" s="246">
        <v>0.23749000000000001</v>
      </c>
    </row>
    <row r="196" spans="1:7">
      <c r="A196" s="245">
        <v>42064</v>
      </c>
      <c r="B196" s="246">
        <v>135.80000000000001</v>
      </c>
      <c r="C196" s="246">
        <v>5364</v>
      </c>
      <c r="D196" s="246">
        <v>6.415146770468013</v>
      </c>
      <c r="E196" s="246">
        <v>90.9</v>
      </c>
      <c r="F196" s="246">
        <v>24900.890625</v>
      </c>
      <c r="G196" s="246">
        <v>0.23599999999999996</v>
      </c>
    </row>
    <row r="197" spans="1:7">
      <c r="A197" s="245">
        <v>42095</v>
      </c>
      <c r="B197" s="246">
        <v>137.47</v>
      </c>
      <c r="C197" s="246">
        <v>5290</v>
      </c>
      <c r="D197" s="246">
        <v>6.7343016164845864</v>
      </c>
      <c r="E197" s="246">
        <v>90.2</v>
      </c>
      <c r="F197" s="246">
        <v>28133</v>
      </c>
      <c r="G197" s="246">
        <v>0.23286000000000001</v>
      </c>
    </row>
    <row r="198" spans="1:7">
      <c r="A198" s="245">
        <v>42125</v>
      </c>
      <c r="B198" s="246">
        <v>138.5</v>
      </c>
      <c r="C198" s="246">
        <v>6033</v>
      </c>
      <c r="D198" s="246">
        <v>6.9897727737171067</v>
      </c>
      <c r="E198" s="246">
        <v>90.2</v>
      </c>
      <c r="F198" s="246">
        <v>27424.189452999999</v>
      </c>
      <c r="G198" s="246">
        <v>0.24181</v>
      </c>
    </row>
    <row r="199" spans="1:7">
      <c r="A199" s="245">
        <v>42156</v>
      </c>
      <c r="B199" s="246">
        <v>140.35</v>
      </c>
      <c r="C199" s="246">
        <v>6675</v>
      </c>
      <c r="D199" s="246">
        <v>7.2578510561788505</v>
      </c>
      <c r="E199" s="246">
        <v>90.3</v>
      </c>
      <c r="F199" s="246">
        <v>26250.029297000001</v>
      </c>
      <c r="G199" s="246">
        <v>0.24004</v>
      </c>
    </row>
    <row r="200" spans="1:7">
      <c r="A200" s="245">
        <v>42186</v>
      </c>
      <c r="B200" s="246">
        <v>142.30000000000001</v>
      </c>
      <c r="C200" s="246">
        <v>6432</v>
      </c>
      <c r="D200" s="246">
        <v>7.5407289007722085</v>
      </c>
      <c r="E200" s="246">
        <v>90.8</v>
      </c>
      <c r="F200" s="246">
        <v>24636.279297000001</v>
      </c>
      <c r="G200" s="246">
        <v>0.23916999999999999</v>
      </c>
    </row>
    <row r="201" spans="1:7">
      <c r="A201" s="245">
        <v>42217</v>
      </c>
      <c r="B201" s="246">
        <v>143.46</v>
      </c>
      <c r="C201" s="246">
        <v>4606</v>
      </c>
      <c r="D201" s="246">
        <v>7.7689582217411015</v>
      </c>
      <c r="E201" s="246">
        <v>89.1</v>
      </c>
      <c r="F201" s="246">
        <v>21670.580077999999</v>
      </c>
      <c r="G201" s="246">
        <v>0.26021</v>
      </c>
    </row>
    <row r="202" spans="1:7">
      <c r="A202" s="245">
        <v>42248</v>
      </c>
      <c r="B202" s="246">
        <v>142.09</v>
      </c>
      <c r="C202" s="246">
        <v>4942</v>
      </c>
      <c r="D202" s="246">
        <v>7.7499474820814953</v>
      </c>
      <c r="E202" s="246">
        <v>90.9</v>
      </c>
      <c r="F202" s="246">
        <v>20846.300781000002</v>
      </c>
      <c r="G202" s="246">
        <v>0.24142999999999998</v>
      </c>
    </row>
    <row r="203" spans="1:7">
      <c r="A203" s="245">
        <v>42278</v>
      </c>
      <c r="B203" s="246">
        <v>138.99</v>
      </c>
      <c r="C203" s="246">
        <v>4014</v>
      </c>
      <c r="D203" s="246">
        <v>7.3994410908145198</v>
      </c>
      <c r="E203" s="246">
        <v>92.3</v>
      </c>
      <c r="F203" s="246">
        <v>22640.039063</v>
      </c>
      <c r="G203" s="246">
        <v>0.23405700000000004</v>
      </c>
    </row>
    <row r="204" spans="1:7">
      <c r="A204" s="245">
        <v>42309</v>
      </c>
      <c r="B204" s="246">
        <v>136.51</v>
      </c>
      <c r="C204" s="246">
        <v>3369</v>
      </c>
      <c r="D204" s="246">
        <v>6.8426689484735448</v>
      </c>
      <c r="E204" s="246">
        <v>92.5</v>
      </c>
      <c r="F204" s="246">
        <v>21996.419922000001</v>
      </c>
      <c r="G204" s="246">
        <v>0.19392999999999999</v>
      </c>
    </row>
    <row r="205" spans="1:7">
      <c r="A205" s="245">
        <v>42339</v>
      </c>
      <c r="B205" s="246">
        <v>133.13</v>
      </c>
      <c r="C205" s="246">
        <v>4558</v>
      </c>
      <c r="D205" s="246">
        <v>6.0588426950898793</v>
      </c>
      <c r="E205" s="246">
        <v>92.8</v>
      </c>
      <c r="F205" s="246">
        <v>21914.400390999999</v>
      </c>
      <c r="G205" s="246">
        <v>0.22106999999999999</v>
      </c>
    </row>
    <row r="206" spans="1:7">
      <c r="A206" s="245">
        <v>42370</v>
      </c>
      <c r="B206" s="246">
        <v>129.11000000000001</v>
      </c>
      <c r="C206" s="246">
        <v>2437</v>
      </c>
      <c r="D206" s="246">
        <v>5.0550034060275664</v>
      </c>
      <c r="E206" s="246">
        <v>92.7</v>
      </c>
      <c r="F206" s="246">
        <v>19683.109375</v>
      </c>
      <c r="G206" s="246">
        <v>0.38429000000000002</v>
      </c>
    </row>
    <row r="207" spans="1:7">
      <c r="A207" s="245">
        <v>42401</v>
      </c>
      <c r="B207" s="246">
        <v>126.59</v>
      </c>
      <c r="C207" s="246">
        <v>2231</v>
      </c>
      <c r="D207" s="246">
        <v>4.0098871150981381</v>
      </c>
      <c r="E207" s="246">
        <v>93.9</v>
      </c>
      <c r="F207" s="246">
        <v>19111.929688</v>
      </c>
      <c r="G207" s="246">
        <v>0.26863999999999999</v>
      </c>
    </row>
    <row r="208" spans="1:7">
      <c r="A208" s="245">
        <v>42430</v>
      </c>
      <c r="B208" s="246">
        <v>125.42</v>
      </c>
      <c r="C208" s="246">
        <v>2848</v>
      </c>
      <c r="D208" s="246">
        <v>3.0520337576451766</v>
      </c>
      <c r="E208" s="246">
        <v>93.5</v>
      </c>
      <c r="F208" s="246">
        <v>20776.699218999998</v>
      </c>
      <c r="G208" s="246">
        <v>0.22839000000000001</v>
      </c>
    </row>
    <row r="209" spans="1:7">
      <c r="A209" s="245">
        <v>42461</v>
      </c>
      <c r="B209" s="246">
        <v>125.55</v>
      </c>
      <c r="C209" s="246">
        <v>5213</v>
      </c>
      <c r="D209" s="246">
        <v>2.2771682068470227</v>
      </c>
      <c r="E209" s="246">
        <v>92.6</v>
      </c>
      <c r="F209" s="246">
        <v>21067.050781000002</v>
      </c>
      <c r="G209" s="246">
        <v>0.22714000000000004</v>
      </c>
    </row>
    <row r="210" spans="1:7">
      <c r="A210" s="245">
        <v>42491</v>
      </c>
      <c r="B210" s="246">
        <v>125.76</v>
      </c>
      <c r="C210" s="246">
        <v>5491</v>
      </c>
      <c r="D210" s="246">
        <v>1.660881314263321</v>
      </c>
      <c r="E210" s="246">
        <v>92.5</v>
      </c>
      <c r="F210" s="246">
        <v>20815.089843999998</v>
      </c>
      <c r="G210" s="246">
        <v>0.23321000000000003</v>
      </c>
    </row>
    <row r="211" spans="1:7">
      <c r="A211" s="245">
        <v>42522</v>
      </c>
      <c r="B211" s="246">
        <v>127.22</v>
      </c>
      <c r="C211" s="246">
        <v>5386</v>
      </c>
      <c r="D211" s="246">
        <v>1.2755752723329294</v>
      </c>
      <c r="E211" s="246">
        <v>92.5</v>
      </c>
      <c r="F211" s="246">
        <v>20794.369140999999</v>
      </c>
      <c r="G211" s="246">
        <v>0.25518000000000002</v>
      </c>
    </row>
    <row r="212" spans="1:7">
      <c r="A212" s="245">
        <v>42552</v>
      </c>
      <c r="B212" s="246">
        <v>128.57</v>
      </c>
      <c r="C212" s="246">
        <v>4922</v>
      </c>
      <c r="D212" s="246">
        <v>1.0668531566059016</v>
      </c>
      <c r="E212" s="246">
        <v>92.9</v>
      </c>
      <c r="F212" s="246">
        <v>21891.369140999999</v>
      </c>
      <c r="G212" s="246">
        <v>0.23982000000000001</v>
      </c>
    </row>
    <row r="213" spans="1:7">
      <c r="A213" s="245">
        <v>42583</v>
      </c>
      <c r="B213" s="246">
        <v>132.44999999999999</v>
      </c>
      <c r="C213" s="246">
        <v>6748</v>
      </c>
      <c r="D213" s="246">
        <v>1.2006822322430537</v>
      </c>
      <c r="E213" s="246">
        <v>93</v>
      </c>
      <c r="F213" s="246">
        <v>22976.880859000001</v>
      </c>
      <c r="G213" s="246">
        <v>0.24357000000000004</v>
      </c>
    </row>
    <row r="214" spans="1:7">
      <c r="A214" s="245">
        <v>42614</v>
      </c>
      <c r="B214" s="246">
        <v>135.83000000000001</v>
      </c>
      <c r="C214" s="246">
        <v>8885</v>
      </c>
      <c r="D214" s="246">
        <v>1.5614807133577244</v>
      </c>
      <c r="E214" s="246">
        <v>93.3</v>
      </c>
      <c r="F214" s="246">
        <v>23297.150390999999</v>
      </c>
      <c r="G214" s="246">
        <v>0.28786</v>
      </c>
    </row>
    <row r="215" spans="1:7">
      <c r="A215" s="245">
        <v>42644</v>
      </c>
      <c r="B215" s="246">
        <v>140.13999999999999</v>
      </c>
      <c r="C215" s="246">
        <v>7781</v>
      </c>
      <c r="D215" s="246">
        <v>2.1701805978395043</v>
      </c>
      <c r="E215" s="246">
        <v>93.4</v>
      </c>
      <c r="F215" s="246">
        <v>22934.539063</v>
      </c>
      <c r="G215" s="246">
        <v>0.33928999999999998</v>
      </c>
    </row>
    <row r="216" spans="1:7">
      <c r="A216" s="245">
        <v>42675</v>
      </c>
      <c r="B216" s="246">
        <v>140.66</v>
      </c>
      <c r="C216" s="246">
        <v>7550</v>
      </c>
      <c r="D216" s="246">
        <v>2.6638322953925524</v>
      </c>
      <c r="E216" s="246">
        <v>93.7</v>
      </c>
      <c r="F216" s="246">
        <v>22789.769531000002</v>
      </c>
      <c r="G216" s="246">
        <v>0.43785999999999997</v>
      </c>
    </row>
    <row r="217" spans="1:7">
      <c r="A217" s="245">
        <v>42705</v>
      </c>
      <c r="B217" s="246">
        <v>141.16999999999999</v>
      </c>
      <c r="C217" s="246">
        <v>4523</v>
      </c>
      <c r="D217" s="246">
        <v>3.0609231433854802</v>
      </c>
      <c r="E217" s="246">
        <v>93.9</v>
      </c>
      <c r="F217" s="246">
        <v>22000.560547000001</v>
      </c>
      <c r="G217" s="246">
        <v>0.74643000000000004</v>
      </c>
    </row>
    <row r="218" spans="1:7">
      <c r="A218" s="245">
        <v>42736</v>
      </c>
      <c r="B218" s="246">
        <v>142.16</v>
      </c>
      <c r="C218" s="246">
        <v>4195</v>
      </c>
      <c r="D218" s="246">
        <v>3.4161262505778041</v>
      </c>
      <c r="E218" s="246">
        <v>93.9</v>
      </c>
      <c r="F218" s="246">
        <v>23360.779297000001</v>
      </c>
      <c r="G218" s="246">
        <v>0.59250000000000003</v>
      </c>
    </row>
    <row r="219" spans="1:7">
      <c r="A219" s="245">
        <v>42767</v>
      </c>
      <c r="B219" s="246">
        <v>144.6</v>
      </c>
      <c r="C219" s="246">
        <v>4968</v>
      </c>
      <c r="D219" s="246">
        <v>3.850132944240471</v>
      </c>
      <c r="E219" s="246">
        <v>93.8</v>
      </c>
      <c r="F219" s="246">
        <v>23740.730468999998</v>
      </c>
      <c r="G219" s="246">
        <v>0.46356999999999993</v>
      </c>
    </row>
    <row r="220" spans="1:7">
      <c r="A220" s="245">
        <v>42795</v>
      </c>
      <c r="B220" s="246">
        <v>147.24</v>
      </c>
      <c r="C220" s="246">
        <v>6828</v>
      </c>
      <c r="D220" s="246">
        <v>4.3568888102811343</v>
      </c>
      <c r="E220" s="246">
        <v>94</v>
      </c>
      <c r="F220" s="246">
        <v>24111.589843999998</v>
      </c>
      <c r="G220" s="246">
        <v>0.44107000000000002</v>
      </c>
    </row>
    <row r="221" spans="1:7">
      <c r="A221" s="245">
        <v>42826</v>
      </c>
      <c r="B221" s="246">
        <v>151.25</v>
      </c>
      <c r="C221" s="246">
        <v>8221</v>
      </c>
      <c r="D221" s="246">
        <v>5.0241546448111762</v>
      </c>
      <c r="E221" s="246">
        <v>94.5</v>
      </c>
      <c r="F221" s="246">
        <v>24615.130859000001</v>
      </c>
      <c r="G221" s="246">
        <v>0.38785999999999998</v>
      </c>
    </row>
    <row r="222" spans="1:7">
      <c r="A222" s="245">
        <v>42856</v>
      </c>
      <c r="B222" s="246">
        <v>152.16</v>
      </c>
      <c r="C222" s="246">
        <v>6842</v>
      </c>
      <c r="D222" s="246">
        <v>5.5622785363112257</v>
      </c>
      <c r="E222" s="246">
        <v>94.4</v>
      </c>
      <c r="F222" s="246">
        <v>25660.650390999999</v>
      </c>
      <c r="G222" s="246">
        <v>0.35648999999999997</v>
      </c>
    </row>
    <row r="223" spans="1:7">
      <c r="A223" s="245">
        <v>42887</v>
      </c>
      <c r="B223" s="246">
        <v>153.53</v>
      </c>
      <c r="C223" s="246">
        <v>7164</v>
      </c>
      <c r="D223" s="246">
        <v>6.0297855335114434</v>
      </c>
      <c r="E223" s="246">
        <v>94.3</v>
      </c>
      <c r="F223" s="246">
        <v>25764.580077999999</v>
      </c>
      <c r="G223" s="246">
        <v>0.46501999999999999</v>
      </c>
    </row>
    <row r="224" spans="1:7">
      <c r="A224" s="245">
        <v>42917</v>
      </c>
      <c r="B224" s="246">
        <v>154.31</v>
      </c>
      <c r="C224" s="246">
        <v>4691</v>
      </c>
      <c r="D224" s="246">
        <v>6.3895726619901154</v>
      </c>
      <c r="E224" s="246">
        <v>94.7</v>
      </c>
      <c r="F224" s="246">
        <v>27323.990234000001</v>
      </c>
      <c r="G224" s="246">
        <v>0.43832000000000004</v>
      </c>
    </row>
    <row r="225" spans="1:7">
      <c r="A225" s="245">
        <v>42948</v>
      </c>
      <c r="B225" s="246">
        <v>157.19999999999999</v>
      </c>
      <c r="C225" s="246">
        <v>4916</v>
      </c>
      <c r="D225" s="246">
        <v>6.829182832029062</v>
      </c>
      <c r="E225" s="246">
        <v>94.8</v>
      </c>
      <c r="F225" s="246">
        <v>27970.300781000002</v>
      </c>
      <c r="G225" s="246">
        <v>0.42143000000000008</v>
      </c>
    </row>
    <row r="226" spans="1:7">
      <c r="A226" s="245">
        <v>42979</v>
      </c>
      <c r="B226" s="246">
        <v>157.91999999999999</v>
      </c>
      <c r="C226" s="246">
        <v>6573</v>
      </c>
      <c r="D226" s="246">
        <v>7.153217206480889</v>
      </c>
      <c r="E226" s="246">
        <v>94.6</v>
      </c>
      <c r="F226" s="246">
        <v>27554.300781000002</v>
      </c>
      <c r="G226" s="246">
        <v>0.58365999999999996</v>
      </c>
    </row>
    <row r="227" spans="1:7">
      <c r="A227" s="245">
        <v>43009</v>
      </c>
      <c r="B227" s="246">
        <v>158.69999999999999</v>
      </c>
      <c r="C227" s="246">
        <v>6198</v>
      </c>
      <c r="D227" s="246">
        <v>7.3877943692966426</v>
      </c>
      <c r="E227" s="246">
        <v>94.9</v>
      </c>
      <c r="F227" s="246">
        <v>28245.539063</v>
      </c>
      <c r="G227" s="246">
        <v>0.79106999999999994</v>
      </c>
    </row>
    <row r="228" spans="1:7">
      <c r="A228" s="245">
        <v>43040</v>
      </c>
      <c r="B228" s="246">
        <v>161.49</v>
      </c>
      <c r="C228" s="246">
        <v>6793</v>
      </c>
      <c r="D228" s="246">
        <v>7.7099526094594637</v>
      </c>
      <c r="E228" s="246">
        <v>95.2</v>
      </c>
      <c r="F228" s="246">
        <v>29177.349609000001</v>
      </c>
      <c r="G228" s="246">
        <v>0.99892999999999998</v>
      </c>
    </row>
    <row r="229" spans="1:7">
      <c r="A229" s="245">
        <v>43070</v>
      </c>
      <c r="B229" s="246">
        <v>163.22</v>
      </c>
      <c r="C229" s="246">
        <v>6399</v>
      </c>
      <c r="D229" s="246">
        <v>8.012498779279781</v>
      </c>
      <c r="E229" s="246">
        <v>95.5</v>
      </c>
      <c r="F229" s="246">
        <v>29919.150390999999</v>
      </c>
      <c r="G229" s="246">
        <v>1.1910700000000001</v>
      </c>
    </row>
    <row r="230" spans="1:7">
      <c r="A230" s="245">
        <v>43101</v>
      </c>
      <c r="B230" s="246">
        <v>165.08</v>
      </c>
      <c r="C230" s="246">
        <v>6353</v>
      </c>
      <c r="D230" s="246">
        <v>8.3066019176942518</v>
      </c>
      <c r="E230" s="246">
        <v>95.5</v>
      </c>
      <c r="F230" s="246">
        <v>32887.269530999998</v>
      </c>
      <c r="G230" s="246">
        <v>0.93036000000000008</v>
      </c>
    </row>
    <row r="231" spans="1:7">
      <c r="A231" s="245">
        <v>43132</v>
      </c>
      <c r="B231" s="246">
        <v>167.96</v>
      </c>
      <c r="C231" s="246">
        <v>6635</v>
      </c>
      <c r="D231" s="246">
        <v>8.6721060641136205</v>
      </c>
      <c r="E231" s="246">
        <v>96.7</v>
      </c>
      <c r="F231" s="246">
        <v>30844.720702999999</v>
      </c>
      <c r="G231" s="246">
        <v>0.73294000000000004</v>
      </c>
    </row>
    <row r="232" spans="1:7">
      <c r="A232" s="245">
        <v>43160</v>
      </c>
      <c r="B232" s="246">
        <v>173.01</v>
      </c>
      <c r="C232" s="246">
        <v>5798</v>
      </c>
      <c r="D232" s="246">
        <v>9.2624912949081022</v>
      </c>
      <c r="E232" s="246">
        <v>96.4</v>
      </c>
      <c r="F232" s="246">
        <v>30093.380859000001</v>
      </c>
      <c r="G232" s="246">
        <v>0.99036000000000002</v>
      </c>
    </row>
    <row r="233" spans="1:7">
      <c r="A233" s="245">
        <v>43191</v>
      </c>
      <c r="B233" s="246">
        <v>176.11</v>
      </c>
      <c r="C233" s="246">
        <v>7813</v>
      </c>
      <c r="D233" s="246">
        <v>9.8667818170985697</v>
      </c>
      <c r="E233" s="246">
        <v>96.3</v>
      </c>
      <c r="F233" s="246">
        <v>30808.449218999998</v>
      </c>
      <c r="G233" s="246">
        <v>1.30643</v>
      </c>
    </row>
    <row r="234" spans="1:7">
      <c r="A234" s="245">
        <v>43221</v>
      </c>
      <c r="B234" s="246">
        <v>179.63</v>
      </c>
      <c r="C234" s="246">
        <v>6710</v>
      </c>
      <c r="D234" s="246">
        <v>10.508584570186827</v>
      </c>
      <c r="E234" s="246">
        <v>96.4</v>
      </c>
      <c r="F234" s="246">
        <v>30468.560547000001</v>
      </c>
      <c r="G234" s="246">
        <v>1.0175000000000001</v>
      </c>
    </row>
    <row r="235" spans="1:7">
      <c r="A235" s="245">
        <v>43252</v>
      </c>
      <c r="B235" s="246">
        <v>183.43</v>
      </c>
      <c r="C235" s="246">
        <v>7901</v>
      </c>
      <c r="D235" s="246">
        <v>11.194799438615718</v>
      </c>
      <c r="E235" s="246">
        <v>96.6</v>
      </c>
      <c r="F235" s="246">
        <v>28955.109375</v>
      </c>
      <c r="G235" s="246">
        <v>2.0119600000000002</v>
      </c>
    </row>
    <row r="236" spans="1:7">
      <c r="A236" s="245">
        <v>43282</v>
      </c>
      <c r="B236" s="246">
        <v>185.25</v>
      </c>
      <c r="C236" s="246">
        <v>7184</v>
      </c>
      <c r="D236" s="246">
        <v>11.750041293497361</v>
      </c>
      <c r="E236" s="246">
        <v>96.9</v>
      </c>
      <c r="F236" s="246">
        <v>28583.009765999999</v>
      </c>
      <c r="G236" s="246">
        <v>1.6758499999999998</v>
      </c>
    </row>
    <row r="237" spans="1:7">
      <c r="A237" s="245">
        <v>43313</v>
      </c>
      <c r="B237" s="246">
        <v>185.31</v>
      </c>
      <c r="C237" s="246">
        <v>5751</v>
      </c>
      <c r="D237" s="246">
        <v>12.055942561071362</v>
      </c>
      <c r="E237" s="246">
        <v>97</v>
      </c>
      <c r="F237" s="246">
        <v>27888.550781000002</v>
      </c>
      <c r="G237" s="246">
        <v>1.5369600000000001</v>
      </c>
    </row>
    <row r="238" spans="1:7">
      <c r="A238" s="245">
        <v>43344</v>
      </c>
      <c r="B238" s="246">
        <v>182.04</v>
      </c>
      <c r="C238" s="246">
        <v>4283</v>
      </c>
      <c r="D238" s="246">
        <v>11.897364436679823</v>
      </c>
      <c r="E238" s="246">
        <v>97.2</v>
      </c>
      <c r="F238" s="246">
        <v>27788.519531000002</v>
      </c>
      <c r="G238" s="246">
        <v>2.2307100000000002</v>
      </c>
    </row>
    <row r="239" spans="1:7">
      <c r="A239" s="245">
        <v>43374</v>
      </c>
      <c r="B239" s="246">
        <v>179.44</v>
      </c>
      <c r="C239" s="246">
        <v>4854</v>
      </c>
      <c r="D239" s="246">
        <v>11.430132408319736</v>
      </c>
      <c r="E239" s="246">
        <v>97.4</v>
      </c>
      <c r="F239" s="246">
        <v>24979.689452999999</v>
      </c>
      <c r="G239" s="246">
        <v>1.2564299999999999</v>
      </c>
    </row>
    <row r="240" spans="1:7">
      <c r="A240" s="245">
        <v>43405</v>
      </c>
      <c r="B240" s="246">
        <v>170.04</v>
      </c>
      <c r="C240" s="246">
        <v>5170</v>
      </c>
      <c r="D240" s="246">
        <v>10.183951959794626</v>
      </c>
      <c r="E240" s="246">
        <v>97.6</v>
      </c>
      <c r="F240" s="246">
        <v>26506.75</v>
      </c>
      <c r="G240" s="246">
        <v>1.20286</v>
      </c>
    </row>
    <row r="241" spans="1:7">
      <c r="A241" s="245">
        <v>43435</v>
      </c>
      <c r="B241" s="246">
        <v>167.12</v>
      </c>
      <c r="C241" s="246">
        <v>2668</v>
      </c>
      <c r="D241" s="246">
        <v>8.8586088510095351</v>
      </c>
      <c r="E241" s="246">
        <v>97.9</v>
      </c>
      <c r="F241" s="246">
        <v>25845.699218999998</v>
      </c>
      <c r="G241" s="246">
        <v>2.2439300000000002</v>
      </c>
    </row>
    <row r="242" spans="1:7">
      <c r="A242" s="245">
        <v>43466</v>
      </c>
      <c r="B242" s="246">
        <v>165.41</v>
      </c>
      <c r="C242" s="246">
        <v>5170</v>
      </c>
      <c r="D242" s="246">
        <v>7.5828715566507299</v>
      </c>
      <c r="E242" s="246">
        <v>97.8</v>
      </c>
      <c r="F242" s="246">
        <v>27942.470702999999</v>
      </c>
      <c r="G242" s="246">
        <v>1.0357099999999999</v>
      </c>
    </row>
    <row r="243" spans="1:7">
      <c r="A243" s="245">
        <v>43497</v>
      </c>
      <c r="B243" s="246">
        <v>167.61</v>
      </c>
      <c r="C243" s="246">
        <v>4566</v>
      </c>
      <c r="D243" s="246">
        <v>6.672446365268172</v>
      </c>
      <c r="E243" s="246">
        <v>98.7</v>
      </c>
      <c r="F243" s="246">
        <v>28633.179688</v>
      </c>
      <c r="G243" s="246">
        <v>1.0003599999999999</v>
      </c>
    </row>
    <row r="244" spans="1:7">
      <c r="A244" s="245">
        <v>43525</v>
      </c>
      <c r="B244" s="246">
        <v>174.54</v>
      </c>
      <c r="C244" s="246">
        <v>5996</v>
      </c>
      <c r="D244" s="246">
        <v>6.4359315131562482</v>
      </c>
      <c r="E244" s="246">
        <v>98.4</v>
      </c>
      <c r="F244" s="246">
        <v>29051.359375</v>
      </c>
      <c r="G244" s="246">
        <v>1.6578599999999999</v>
      </c>
    </row>
    <row r="245" spans="1:7">
      <c r="A245" s="245">
        <v>43556</v>
      </c>
      <c r="B245" s="246">
        <v>179.73</v>
      </c>
      <c r="C245" s="246">
        <v>9235</v>
      </c>
      <c r="D245" s="246">
        <v>6.5913009992434581</v>
      </c>
      <c r="E245" s="246">
        <v>99.1</v>
      </c>
      <c r="F245" s="246">
        <v>29699.109375</v>
      </c>
      <c r="G245" s="246">
        <v>2.1107100000000001</v>
      </c>
    </row>
    <row r="246" spans="1:7">
      <c r="A246" s="245">
        <v>43586</v>
      </c>
      <c r="B246" s="246">
        <v>185.23</v>
      </c>
      <c r="C246" s="246">
        <v>9593</v>
      </c>
      <c r="D246" s="246">
        <v>7.0766611265283643</v>
      </c>
      <c r="E246" s="246">
        <v>99</v>
      </c>
      <c r="F246" s="246">
        <v>26901.089843999998</v>
      </c>
      <c r="G246" s="246">
        <v>1.97607</v>
      </c>
    </row>
    <row r="247" spans="1:7">
      <c r="A247" s="245">
        <v>43617</v>
      </c>
      <c r="B247" s="246">
        <v>184.24</v>
      </c>
      <c r="C247" s="246">
        <v>5540</v>
      </c>
      <c r="D247" s="246">
        <v>7.2973089627028571</v>
      </c>
      <c r="E247" s="246">
        <v>99.7</v>
      </c>
      <c r="F247" s="246">
        <v>28542.619140999999</v>
      </c>
      <c r="G247" s="246">
        <v>2.5310700000000002</v>
      </c>
    </row>
    <row r="248" spans="1:7">
      <c r="A248" s="245">
        <v>43647</v>
      </c>
      <c r="B248" s="246">
        <v>184.2</v>
      </c>
      <c r="C248" s="246">
        <v>5913</v>
      </c>
      <c r="D248" s="246">
        <v>7.3838300997318242</v>
      </c>
      <c r="E248" s="246">
        <v>100.1</v>
      </c>
      <c r="F248" s="246">
        <v>27777.75</v>
      </c>
      <c r="G248" s="246">
        <v>1.9278599999999999</v>
      </c>
    </row>
    <row r="249" spans="1:7">
      <c r="A249" s="245">
        <v>43678</v>
      </c>
      <c r="B249" s="246">
        <v>183.93</v>
      </c>
      <c r="C249" s="246">
        <v>4655</v>
      </c>
      <c r="D249" s="246">
        <v>7.34593264185159</v>
      </c>
      <c r="E249" s="246">
        <v>100.3</v>
      </c>
      <c r="F249" s="246">
        <v>25724.730468999998</v>
      </c>
      <c r="G249" s="246">
        <v>1.9578963636363638</v>
      </c>
    </row>
    <row r="250" spans="1:7">
      <c r="A250" s="245">
        <v>43709</v>
      </c>
      <c r="B250" s="246">
        <v>176.07</v>
      </c>
      <c r="C250" s="246">
        <v>3870</v>
      </c>
      <c r="D250" s="246">
        <v>6.6055180222377032</v>
      </c>
      <c r="E250" s="246">
        <v>100.3</v>
      </c>
      <c r="F250" s="246">
        <v>26092.269531000002</v>
      </c>
      <c r="G250" s="246">
        <v>1.88357</v>
      </c>
    </row>
    <row r="251" spans="1:7">
      <c r="A251" s="245">
        <v>43739</v>
      </c>
      <c r="B251" s="246">
        <v>172.4</v>
      </c>
      <c r="C251" s="246">
        <v>4505</v>
      </c>
      <c r="D251" s="246">
        <v>5.6573810066172712</v>
      </c>
      <c r="E251" s="246">
        <v>100.6</v>
      </c>
      <c r="F251" s="246">
        <v>26906.720702999999</v>
      </c>
      <c r="G251" s="246">
        <v>1.7778599999999998</v>
      </c>
    </row>
    <row r="252" spans="1:7">
      <c r="A252" s="245">
        <v>43770</v>
      </c>
      <c r="B252" s="246">
        <v>176.54</v>
      </c>
      <c r="C252" s="246">
        <v>6197</v>
      </c>
      <c r="D252" s="246">
        <v>5.1803234472950805</v>
      </c>
      <c r="E252" s="246">
        <v>100.7</v>
      </c>
      <c r="F252" s="246">
        <v>26346.490234000001</v>
      </c>
      <c r="G252" s="246">
        <v>2.1861299999999999</v>
      </c>
    </row>
    <row r="253" spans="1:7">
      <c r="A253" s="245">
        <v>43800</v>
      </c>
      <c r="B253" s="246">
        <v>173.77</v>
      </c>
      <c r="C253" s="246">
        <v>3576</v>
      </c>
      <c r="D253" s="246">
        <v>4.5265567162330171</v>
      </c>
      <c r="E253" s="246">
        <v>100.7</v>
      </c>
      <c r="F253" s="246">
        <v>28189.75</v>
      </c>
      <c r="G253" s="246">
        <v>2.6661299999999999</v>
      </c>
    </row>
    <row r="254" spans="1:7">
      <c r="A254" s="245">
        <v>43831</v>
      </c>
      <c r="B254" s="246">
        <v>173.55</v>
      </c>
      <c r="C254" s="246">
        <v>3158</v>
      </c>
      <c r="D254" s="246">
        <v>3.945211764931031</v>
      </c>
      <c r="E254" s="246">
        <v>98.5</v>
      </c>
      <c r="F254" s="246">
        <v>26312.630859000001</v>
      </c>
      <c r="G254" s="246">
        <v>2.2332700000000001</v>
      </c>
    </row>
    <row r="255" spans="1:7">
      <c r="A255" s="245">
        <v>43862</v>
      </c>
      <c r="B255" s="246">
        <v>171.15</v>
      </c>
      <c r="C255" s="246">
        <v>4190</v>
      </c>
      <c r="D255" s="246">
        <v>3.2533294040541989</v>
      </c>
      <c r="E255" s="246">
        <v>101</v>
      </c>
      <c r="F255" s="246">
        <v>26129.929688</v>
      </c>
      <c r="G255" s="246">
        <v>1.6546400000000003</v>
      </c>
    </row>
    <row r="256" spans="1:7">
      <c r="A256" s="245">
        <v>43891</v>
      </c>
      <c r="B256" s="246">
        <v>171.79</v>
      </c>
      <c r="C256" s="246">
        <v>4321</v>
      </c>
      <c r="D256" s="246">
        <v>2.7252354813836632</v>
      </c>
      <c r="E256" s="246">
        <v>100.9</v>
      </c>
      <c r="F256" s="246">
        <v>23603.480468999998</v>
      </c>
      <c r="G256" s="246">
        <v>2.0501200000000002</v>
      </c>
    </row>
    <row r="257" spans="1:7">
      <c r="A257" s="245">
        <v>43922</v>
      </c>
      <c r="B257" s="246">
        <v>172.33</v>
      </c>
      <c r="C257" s="246">
        <v>4643</v>
      </c>
      <c r="D257" s="246">
        <v>2.3235067900448314</v>
      </c>
      <c r="E257" s="246">
        <v>101</v>
      </c>
      <c r="F257" s="246">
        <v>24643.589843999998</v>
      </c>
      <c r="G257" s="246">
        <v>1.14839</v>
      </c>
    </row>
    <row r="258" spans="1:7">
      <c r="A258" s="245">
        <v>43952</v>
      </c>
      <c r="B258" s="246">
        <v>175.82</v>
      </c>
      <c r="C258" s="246">
        <v>6569</v>
      </c>
      <c r="D258" s="246">
        <v>2.2606879373999789</v>
      </c>
      <c r="E258" s="246">
        <v>100.7</v>
      </c>
      <c r="F258" s="246">
        <v>22961.470702999999</v>
      </c>
      <c r="G258" s="246">
        <v>1.0509500000000001</v>
      </c>
    </row>
    <row r="259" spans="1:7">
      <c r="A259" s="245">
        <v>43983</v>
      </c>
      <c r="B259" s="246">
        <v>176.34</v>
      </c>
      <c r="C259" s="246">
        <v>7787</v>
      </c>
      <c r="D259" s="246">
        <v>2.2271895435909812</v>
      </c>
      <c r="E259" s="246">
        <v>100.6</v>
      </c>
      <c r="F259" s="246">
        <v>24427.189452999999</v>
      </c>
      <c r="G259" s="246">
        <v>0.44196000000000002</v>
      </c>
    </row>
    <row r="260" spans="1:7">
      <c r="A260" s="245">
        <v>44013</v>
      </c>
      <c r="B260" s="246">
        <v>177.8</v>
      </c>
      <c r="C260" s="246">
        <v>6926</v>
      </c>
      <c r="D260" s="246">
        <v>2.2920305223037474</v>
      </c>
      <c r="E260" s="246">
        <v>97.7</v>
      </c>
      <c r="F260" s="246">
        <v>24595.349609000001</v>
      </c>
      <c r="G260" s="246">
        <v>0.25392999999999999</v>
      </c>
    </row>
    <row r="261" spans="1:7">
      <c r="A261" s="245">
        <v>44044</v>
      </c>
      <c r="B261" s="246">
        <v>173.8</v>
      </c>
      <c r="C261" s="246">
        <v>4909</v>
      </c>
      <c r="D261" s="246">
        <v>1.9976235338615425</v>
      </c>
      <c r="E261" s="246">
        <v>99.9</v>
      </c>
      <c r="F261" s="246">
        <v>25177.050781000002</v>
      </c>
      <c r="G261" s="246">
        <v>0.37262000000000001</v>
      </c>
    </row>
    <row r="262" spans="1:7">
      <c r="A262" s="245">
        <v>44075</v>
      </c>
      <c r="B262" s="246">
        <v>174.4</v>
      </c>
      <c r="C262" s="246">
        <v>5645</v>
      </c>
      <c r="D262" s="246">
        <v>1.7920610952375</v>
      </c>
      <c r="E262" s="246">
        <v>97.8</v>
      </c>
      <c r="F262" s="246">
        <v>23459.050781000002</v>
      </c>
      <c r="G262" s="246">
        <v>0.48446</v>
      </c>
    </row>
    <row r="263" spans="1:7">
      <c r="A263" s="245">
        <v>44105</v>
      </c>
      <c r="B263" s="246">
        <v>173.95</v>
      </c>
      <c r="C263" s="246">
        <v>5605</v>
      </c>
      <c r="D263" s="246">
        <v>1.5746881180222374</v>
      </c>
      <c r="E263" s="246">
        <v>100.2</v>
      </c>
      <c r="F263" s="246">
        <v>24107.419922000001</v>
      </c>
      <c r="G263" s="246">
        <v>0.40267999999999998</v>
      </c>
    </row>
    <row r="264" spans="1:7">
      <c r="A264" s="245">
        <v>44136</v>
      </c>
      <c r="B264" s="246">
        <v>173.67</v>
      </c>
      <c r="C264" s="246">
        <v>6725</v>
      </c>
      <c r="D264" s="246">
        <v>1.3641003083176884</v>
      </c>
      <c r="E264" s="246">
        <v>100.3</v>
      </c>
      <c r="F264" s="246">
        <v>26341.490234000001</v>
      </c>
      <c r="G264" s="246">
        <v>0.11268</v>
      </c>
    </row>
    <row r="265" spans="1:7">
      <c r="A265" s="245">
        <v>44166</v>
      </c>
      <c r="B265" s="246">
        <v>174.11</v>
      </c>
      <c r="C265" s="246">
        <v>6756</v>
      </c>
      <c r="D265" s="246">
        <v>1.2186642715597884</v>
      </c>
      <c r="E265" s="246">
        <v>99.8</v>
      </c>
      <c r="F265" s="246">
        <v>27231.130859000001</v>
      </c>
      <c r="G265" s="246">
        <v>0.17982000000000001</v>
      </c>
    </row>
    <row r="266" spans="1:7">
      <c r="A266" s="245">
        <v>44197</v>
      </c>
      <c r="B266" s="246">
        <v>173.67</v>
      </c>
      <c r="C266" s="246">
        <v>5266</v>
      </c>
      <c r="D266" s="246">
        <v>1.0557310316889073</v>
      </c>
      <c r="E266" s="246">
        <v>101.1</v>
      </c>
      <c r="F266" s="246">
        <v>28283.710938</v>
      </c>
      <c r="G266" s="246">
        <v>0.15690999999999999</v>
      </c>
    </row>
    <row r="267" spans="1:7">
      <c r="A267" s="245">
        <v>44228</v>
      </c>
      <c r="B267" s="246">
        <v>173.24</v>
      </c>
      <c r="C267" s="246">
        <v>6720</v>
      </c>
      <c r="D267" s="246">
        <v>0.88174366675659144</v>
      </c>
      <c r="E267" s="246">
        <v>101.4</v>
      </c>
      <c r="F267" s="246">
        <v>28980.210938</v>
      </c>
      <c r="G267" s="246">
        <v>0.1225</v>
      </c>
    </row>
    <row r="268" spans="1:7">
      <c r="A268" s="245">
        <v>44256</v>
      </c>
      <c r="B268" s="246">
        <v>177.49</v>
      </c>
      <c r="C268" s="246">
        <v>8338</v>
      </c>
      <c r="D268" s="246">
        <v>1.0744117578580301</v>
      </c>
      <c r="E268" s="246">
        <v>101.5</v>
      </c>
      <c r="F268" s="246">
        <v>28378.349609000001</v>
      </c>
      <c r="G268" s="246">
        <v>0.12887000000000001</v>
      </c>
    </row>
    <row r="269" spans="1:7">
      <c r="A269" s="245">
        <v>44287</v>
      </c>
      <c r="B269" s="246">
        <v>179.33</v>
      </c>
      <c r="C269" s="246">
        <v>8261</v>
      </c>
      <c r="D269" s="246">
        <v>1.3598991596285543</v>
      </c>
      <c r="E269" s="246">
        <v>101.8</v>
      </c>
      <c r="F269" s="246">
        <v>28724.880859000001</v>
      </c>
      <c r="G269" s="246">
        <v>9.0179999999999996E-2</v>
      </c>
    </row>
    <row r="270" spans="1:7">
      <c r="A270" s="245">
        <v>44317</v>
      </c>
      <c r="B270" s="246">
        <v>181.59</v>
      </c>
      <c r="C270" s="246">
        <v>7917</v>
      </c>
      <c r="D270" s="246">
        <v>1.7483590993675193</v>
      </c>
      <c r="E270" s="246">
        <v>101.6</v>
      </c>
      <c r="F270" s="246">
        <v>29151.800781000002</v>
      </c>
      <c r="G270" s="246">
        <v>8.3930000000000005E-2</v>
      </c>
    </row>
    <row r="271" spans="1:7">
      <c r="A271" s="245">
        <v>44348</v>
      </c>
      <c r="B271" s="246">
        <v>183.15</v>
      </c>
      <c r="C271" s="246">
        <v>8556</v>
      </c>
      <c r="D271" s="246">
        <v>2.1572281792272179</v>
      </c>
      <c r="E271" s="246">
        <v>101.3</v>
      </c>
      <c r="F271" s="246">
        <v>28827.949218999998</v>
      </c>
      <c r="G271" s="246">
        <v>9.8989999999999995E-2</v>
      </c>
    </row>
    <row r="272" spans="1:7">
      <c r="A272" s="245">
        <v>44378</v>
      </c>
      <c r="B272" s="246">
        <v>185.48</v>
      </c>
      <c r="C272" s="246">
        <v>9195</v>
      </c>
      <c r="D272" s="246">
        <v>2.6388523508639707</v>
      </c>
      <c r="E272" s="246">
        <v>101.4</v>
      </c>
      <c r="F272" s="246">
        <v>25961.029297000001</v>
      </c>
      <c r="G272" s="246">
        <v>8.2680000000000003E-2</v>
      </c>
    </row>
    <row r="273" spans="1:7">
      <c r="A273" s="245">
        <v>44409</v>
      </c>
      <c r="B273" s="246">
        <v>185.16</v>
      </c>
      <c r="C273" s="246">
        <v>6800</v>
      </c>
      <c r="D273" s="246">
        <v>2.9605937690880637</v>
      </c>
      <c r="E273" s="246">
        <v>101.5</v>
      </c>
      <c r="F273" s="246">
        <v>25878.990234000001</v>
      </c>
      <c r="G273" s="246">
        <v>6.4820000000000003E-2</v>
      </c>
    </row>
    <row r="274" spans="1:7">
      <c r="A274" s="245">
        <v>44440</v>
      </c>
      <c r="B274" s="246">
        <v>185.62</v>
      </c>
      <c r="C274" s="246">
        <v>6886</v>
      </c>
      <c r="D274" s="246">
        <v>3.2156265751714557</v>
      </c>
      <c r="E274" s="246">
        <v>99.2</v>
      </c>
      <c r="F274" s="246">
        <v>24575.640625</v>
      </c>
      <c r="G274" s="246">
        <v>6.3390000000000002E-2</v>
      </c>
    </row>
    <row r="275" spans="1:7">
      <c r="A275" s="245">
        <v>44470</v>
      </c>
      <c r="B275" s="246">
        <v>183.58</v>
      </c>
      <c r="C275" s="246">
        <v>5485</v>
      </c>
      <c r="D275" s="246">
        <v>3.2160582428986686</v>
      </c>
      <c r="E275" s="246">
        <v>102</v>
      </c>
      <c r="F275" s="246">
        <v>25377.240234000001</v>
      </c>
      <c r="G275" s="246">
        <v>6.7860000000000004E-2</v>
      </c>
    </row>
    <row r="276" spans="1:7">
      <c r="A276" s="245">
        <v>44501</v>
      </c>
      <c r="B276" s="246">
        <v>182.58</v>
      </c>
      <c r="C276" s="246">
        <v>6298</v>
      </c>
      <c r="D276" s="246">
        <v>3.0999741279510431</v>
      </c>
      <c r="E276" s="246">
        <v>102.2</v>
      </c>
      <c r="F276" s="246">
        <v>23475.259765999999</v>
      </c>
      <c r="G276" s="246">
        <v>0.10195999999999998</v>
      </c>
    </row>
    <row r="277" spans="1:7">
      <c r="A277" s="245">
        <v>44531</v>
      </c>
      <c r="B277" s="246">
        <v>181.62</v>
      </c>
      <c r="C277" s="246">
        <v>6008</v>
      </c>
      <c r="D277" s="246">
        <v>2.8971164979726893</v>
      </c>
      <c r="E277" s="246">
        <v>102.2</v>
      </c>
      <c r="F277" s="246">
        <v>23397.669922000001</v>
      </c>
      <c r="G277" s="246">
        <v>0.16</v>
      </c>
    </row>
    <row r="278" spans="1:7">
      <c r="A278" s="245">
        <v>44562</v>
      </c>
      <c r="B278" s="246">
        <v>180.62</v>
      </c>
      <c r="C278" s="246">
        <v>5084</v>
      </c>
      <c r="D278" s="246">
        <v>2.6253948049928226</v>
      </c>
      <c r="E278" s="246">
        <v>102.3</v>
      </c>
      <c r="F278" s="246">
        <v>23802.259765999999</v>
      </c>
      <c r="G278" s="246">
        <v>0.19821</v>
      </c>
    </row>
    <row r="279" spans="1:7">
      <c r="A279" s="245">
        <v>44593</v>
      </c>
      <c r="B279" s="246">
        <v>178.82</v>
      </c>
      <c r="C279" s="246">
        <v>3521</v>
      </c>
      <c r="D279" s="246">
        <v>2.2389986659915451</v>
      </c>
      <c r="E279" s="246">
        <v>103.1</v>
      </c>
      <c r="F279" s="246">
        <v>22713.019531000002</v>
      </c>
      <c r="G279" s="246">
        <v>0.20071</v>
      </c>
    </row>
    <row r="280" spans="1:7">
      <c r="A280" s="245">
        <v>44621</v>
      </c>
      <c r="B280" s="246">
        <v>176.29</v>
      </c>
      <c r="C280" s="246">
        <v>3399</v>
      </c>
      <c r="D280" s="246">
        <v>1.7089276321188436</v>
      </c>
      <c r="E280" s="246">
        <v>103.3</v>
      </c>
      <c r="F280" s="246">
        <v>21996.849609000001</v>
      </c>
      <c r="G280" s="246">
        <v>0.30809999999999998</v>
      </c>
    </row>
    <row r="281" spans="1:7">
      <c r="A281" s="245">
        <v>44652</v>
      </c>
      <c r="B281" s="246">
        <v>178.34</v>
      </c>
      <c r="C281" s="246">
        <v>4400</v>
      </c>
      <c r="D281" s="246">
        <v>1.4376876183197851</v>
      </c>
      <c r="E281" s="246">
        <v>103.1</v>
      </c>
      <c r="F281" s="246">
        <v>21089.390625</v>
      </c>
      <c r="G281" s="246">
        <v>0.20619000000000001</v>
      </c>
    </row>
    <row r="282" spans="1:7">
      <c r="A282" s="245">
        <v>44682</v>
      </c>
      <c r="B282" s="246">
        <v>178.62</v>
      </c>
      <c r="C282" s="246">
        <v>7015</v>
      </c>
      <c r="D282" s="246">
        <v>1.2311299138524987</v>
      </c>
      <c r="E282" s="246">
        <v>102.9</v>
      </c>
      <c r="F282" s="246">
        <v>21415.199218999998</v>
      </c>
      <c r="G282" s="246">
        <v>0.19542000000000001</v>
      </c>
    </row>
    <row r="283" spans="1:7">
      <c r="A283" s="245">
        <v>44713</v>
      </c>
      <c r="B283" s="246">
        <v>176.93</v>
      </c>
      <c r="C283" s="246">
        <v>5650</v>
      </c>
      <c r="D283" s="246">
        <v>0.9204521691690104</v>
      </c>
      <c r="E283" s="246">
        <v>103.2</v>
      </c>
      <c r="F283" s="246">
        <v>21859.789063</v>
      </c>
      <c r="G283" s="246">
        <v>0.87101000000000006</v>
      </c>
    </row>
    <row r="284" spans="1:7">
      <c r="A284" s="245">
        <v>44743</v>
      </c>
      <c r="B284" s="246">
        <v>175.84</v>
      </c>
      <c r="C284" s="246">
        <v>4277</v>
      </c>
      <c r="D284" s="246">
        <v>0.57960262938371443</v>
      </c>
      <c r="E284" s="246">
        <v>103.3</v>
      </c>
      <c r="F284" s="246">
        <v>20156.509765999999</v>
      </c>
      <c r="G284" s="246">
        <v>1.3306</v>
      </c>
    </row>
    <row r="285" spans="1:7">
      <c r="A285" s="245">
        <v>44774</v>
      </c>
      <c r="B285" s="246">
        <v>170.26</v>
      </c>
      <c r="C285" s="246">
        <v>4761</v>
      </c>
      <c r="D285" s="246">
        <v>-0.13917809414476778</v>
      </c>
      <c r="E285" s="246">
        <v>103.4</v>
      </c>
      <c r="F285" s="246">
        <v>19954.390625</v>
      </c>
      <c r="G285" s="246">
        <v>1.8654199999999999</v>
      </c>
    </row>
    <row r="286" spans="1:7">
      <c r="A286" s="245">
        <v>44805</v>
      </c>
      <c r="B286" s="246">
        <v>168.3</v>
      </c>
      <c r="C286" s="246">
        <v>4445</v>
      </c>
      <c r="D286" s="246">
        <v>-0.85709258586484793</v>
      </c>
      <c r="E286" s="246">
        <v>103.5</v>
      </c>
      <c r="F286" s="246">
        <v>17222.830077999999</v>
      </c>
      <c r="G286" s="246">
        <v>2.6160700000000001</v>
      </c>
    </row>
    <row r="287" spans="1:7">
      <c r="A287" s="245">
        <v>44835</v>
      </c>
      <c r="B287" s="246">
        <v>163.22999999999999</v>
      </c>
      <c r="C287" s="246">
        <v>3747</v>
      </c>
      <c r="D287" s="246">
        <v>-1.8142382123023424</v>
      </c>
      <c r="E287" s="246">
        <v>103.8</v>
      </c>
      <c r="F287" s="246">
        <v>14687.019531</v>
      </c>
      <c r="G287" s="246">
        <v>3.1733900000000004</v>
      </c>
    </row>
    <row r="288" spans="1:7">
      <c r="A288" s="245">
        <v>44866</v>
      </c>
      <c r="B288" s="246">
        <v>156.03</v>
      </c>
      <c r="C288" s="246">
        <v>3359</v>
      </c>
      <c r="D288" s="246">
        <v>-3.1178225268924109</v>
      </c>
      <c r="E288" s="246">
        <v>104</v>
      </c>
      <c r="F288" s="246">
        <v>18597.230468999998</v>
      </c>
      <c r="G288" s="246">
        <v>4.4383299999999997</v>
      </c>
    </row>
    <row r="289" spans="1:7">
      <c r="A289" s="245">
        <v>44896</v>
      </c>
      <c r="B289" s="246">
        <v>152.96</v>
      </c>
      <c r="C289" s="246">
        <v>3293</v>
      </c>
      <c r="D289" s="246">
        <v>-4.348518812945656</v>
      </c>
      <c r="E289" s="246">
        <v>104.2</v>
      </c>
      <c r="F289" s="246">
        <v>19781.410156000002</v>
      </c>
      <c r="G289" s="246">
        <v>4.3464299999999998</v>
      </c>
    </row>
    <row r="290" spans="1:7">
      <c r="A290" s="245">
        <v>44927</v>
      </c>
      <c r="B290" s="246">
        <v>156.01</v>
      </c>
      <c r="C290" s="246">
        <v>4213</v>
      </c>
      <c r="D290" s="246">
        <v>-5.0198789366289986</v>
      </c>
      <c r="E290" s="246">
        <v>104.8</v>
      </c>
      <c r="F290" s="246">
        <v>21842.330077999999</v>
      </c>
      <c r="G290" s="246">
        <v>2.7057099999999998</v>
      </c>
    </row>
    <row r="291" spans="1:7">
      <c r="A291" s="245">
        <v>44958</v>
      </c>
      <c r="B291" s="246">
        <v>159.84</v>
      </c>
      <c r="C291" s="246">
        <v>5706</v>
      </c>
      <c r="D291" s="246">
        <v>-5.183139672430741</v>
      </c>
      <c r="E291" s="246">
        <v>104.9</v>
      </c>
      <c r="F291" s="246">
        <v>19785.939452999999</v>
      </c>
      <c r="G291" s="246">
        <v>3.0316700000000001</v>
      </c>
    </row>
    <row r="292" spans="1:7">
      <c r="A292" s="245">
        <v>44986</v>
      </c>
      <c r="B292" s="246">
        <v>164.07</v>
      </c>
      <c r="C292" s="246">
        <v>8013</v>
      </c>
      <c r="D292" s="246">
        <v>-4.9145474891138292</v>
      </c>
      <c r="E292" s="246">
        <v>105</v>
      </c>
      <c r="F292" s="246">
        <v>20400.109375</v>
      </c>
      <c r="G292" s="246">
        <v>3.1411899999999999</v>
      </c>
    </row>
    <row r="293" spans="1:7">
      <c r="A293" s="245">
        <v>45017</v>
      </c>
      <c r="B293" s="246">
        <v>163.58000000000001</v>
      </c>
      <c r="C293" s="246">
        <v>5425</v>
      </c>
      <c r="D293" s="246">
        <v>-4.687194097750222</v>
      </c>
      <c r="E293" s="246">
        <v>105.2</v>
      </c>
      <c r="F293" s="246">
        <v>19894.570313</v>
      </c>
      <c r="G293" s="246">
        <v>3.3051200000000005</v>
      </c>
    </row>
    <row r="294" spans="1:7">
      <c r="A294" s="245">
        <v>45047</v>
      </c>
      <c r="B294" s="246">
        <v>163.66999999999999</v>
      </c>
      <c r="C294" s="246">
        <v>4892</v>
      </c>
      <c r="D294" s="246">
        <v>-4.4484734167930355</v>
      </c>
      <c r="E294" s="246">
        <v>105</v>
      </c>
      <c r="F294" s="246">
        <v>18234.269531000002</v>
      </c>
      <c r="G294" s="246">
        <v>4.5089300000000003</v>
      </c>
    </row>
    <row r="295" spans="1:7">
      <c r="A295" s="245">
        <v>45078</v>
      </c>
      <c r="B295" s="246">
        <v>162.19</v>
      </c>
      <c r="C295" s="246">
        <v>4403</v>
      </c>
      <c r="D295" s="246">
        <v>-4.328809368558268</v>
      </c>
      <c r="E295" s="246">
        <v>105.2</v>
      </c>
      <c r="F295" s="246">
        <v>18916.429688</v>
      </c>
      <c r="G295" s="246">
        <v>4.93405</v>
      </c>
    </row>
    <row r="296" spans="1:7">
      <c r="A296" s="245">
        <v>45108</v>
      </c>
      <c r="B296" s="246">
        <v>160.12</v>
      </c>
      <c r="C296" s="246">
        <v>3700</v>
      </c>
      <c r="D296" s="246">
        <v>-4.3508525288465876</v>
      </c>
      <c r="E296" s="246">
        <v>105.2</v>
      </c>
      <c r="F296" s="246">
        <v>20078.939452999999</v>
      </c>
      <c r="G296" s="246">
        <v>5.2874400000000001</v>
      </c>
    </row>
    <row r="297" spans="1:7">
      <c r="A297" s="245">
        <v>45139</v>
      </c>
      <c r="B297" s="246">
        <v>157.93</v>
      </c>
      <c r="C297" s="246">
        <v>3928</v>
      </c>
      <c r="D297" s="246">
        <v>-4.4932413008235415</v>
      </c>
      <c r="E297" s="246">
        <v>105.2</v>
      </c>
      <c r="F297" s="246">
        <v>18382.060547000001</v>
      </c>
      <c r="G297" s="246">
        <v>4.6172617391304334</v>
      </c>
    </row>
    <row r="298" spans="1:7">
      <c r="A298" s="245">
        <v>45170</v>
      </c>
      <c r="B298" s="246">
        <v>153.83000000000001</v>
      </c>
      <c r="C298" s="246">
        <v>3430</v>
      </c>
      <c r="D298" s="246">
        <v>-4.880659953502601</v>
      </c>
      <c r="E298" s="246">
        <v>105.6</v>
      </c>
      <c r="F298" s="246">
        <v>17809.660156000002</v>
      </c>
      <c r="G298" s="246">
        <v>5.3966099999999999</v>
      </c>
    </row>
    <row r="299" spans="1:7">
      <c r="A299" s="245">
        <v>45200</v>
      </c>
      <c r="B299" s="246">
        <v>149.6</v>
      </c>
      <c r="C299" s="246">
        <v>2599</v>
      </c>
      <c r="D299" s="246">
        <v>-5.46600892692922</v>
      </c>
      <c r="E299" s="246">
        <v>106.7</v>
      </c>
      <c r="F299" s="246">
        <v>17112.480468999998</v>
      </c>
      <c r="G299" s="246">
        <v>4.9047000000000001</v>
      </c>
    </row>
    <row r="300" spans="1:7">
      <c r="A300" s="245">
        <v>45231</v>
      </c>
      <c r="B300" s="246">
        <v>146.97999999999999</v>
      </c>
      <c r="C300" s="246">
        <v>3118</v>
      </c>
      <c r="D300" s="246">
        <v>-6.0713278214722379</v>
      </c>
      <c r="E300" s="246">
        <v>106.6</v>
      </c>
      <c r="F300" s="246">
        <v>17042.880859000001</v>
      </c>
      <c r="G300" s="246">
        <v>5.5167299999999999</v>
      </c>
    </row>
    <row r="301" spans="1:7">
      <c r="A301" s="245">
        <v>45261</v>
      </c>
      <c r="B301" s="246">
        <v>143.16999999999999</v>
      </c>
      <c r="C301" s="246">
        <v>3453</v>
      </c>
      <c r="D301" s="246">
        <v>-6.7803232195162195</v>
      </c>
      <c r="E301" s="246">
        <v>106.7</v>
      </c>
      <c r="F301" s="246">
        <v>17047.390625</v>
      </c>
      <c r="G301" s="246">
        <v>5.2680999999999996</v>
      </c>
    </row>
    <row r="302" spans="1:7">
      <c r="A302" s="245">
        <v>45292</v>
      </c>
      <c r="B302" s="246">
        <v>141.56</v>
      </c>
      <c r="C302" s="246">
        <v>4018</v>
      </c>
      <c r="D302" s="246">
        <v>-7.3869683522342768</v>
      </c>
      <c r="E302" s="246">
        <v>106.6</v>
      </c>
      <c r="F302" s="246">
        <v>15485.070313</v>
      </c>
      <c r="G302" s="246">
        <v>4.5896400000000002</v>
      </c>
    </row>
    <row r="303" spans="1:7">
      <c r="A303" s="245">
        <v>45323</v>
      </c>
      <c r="B303" s="246">
        <v>140.16999999999999</v>
      </c>
      <c r="C303" s="246">
        <v>2896</v>
      </c>
      <c r="D303" s="246">
        <v>-7.8889613382415007</v>
      </c>
      <c r="E303" s="246">
        <v>107.1</v>
      </c>
      <c r="F303" s="246">
        <v>16511.439452999999</v>
      </c>
      <c r="G303" s="246">
        <v>4.4849399999999999</v>
      </c>
    </row>
    <row r="305" spans="1:1">
      <c r="A305" s="245"/>
    </row>
    <row r="306" spans="1:1">
      <c r="A306" s="245"/>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1AFFF-68D8-48E9-A7AD-DF0EBBFCF1C3}">
  <dimension ref="A1:AV414"/>
  <sheetViews>
    <sheetView topLeftCell="I1" workbookViewId="0">
      <selection activeCell="I11" sqref="I11"/>
    </sheetView>
  </sheetViews>
  <sheetFormatPr baseColWidth="10" defaultColWidth="9.19921875" defaultRowHeight="14"/>
  <cols>
    <col min="1" max="1" width="9.796875" style="1" bestFit="1" customWidth="1"/>
    <col min="2" max="7" width="13" style="1" bestFit="1" customWidth="1"/>
    <col min="8" max="8" width="22" style="1" bestFit="1" customWidth="1"/>
    <col min="9" max="9" width="35.3984375" style="1" bestFit="1" customWidth="1"/>
    <col min="10" max="10" width="26.59765625" style="1" bestFit="1" customWidth="1"/>
    <col min="11" max="11" width="21" style="1" bestFit="1" customWidth="1"/>
    <col min="12" max="12" width="18.19921875" style="1" bestFit="1" customWidth="1"/>
    <col min="13" max="13" width="37.796875" style="1" bestFit="1" customWidth="1"/>
    <col min="14" max="14" width="4.796875" style="1" bestFit="1" customWidth="1"/>
    <col min="15" max="15" width="6.796875" style="1" bestFit="1" customWidth="1"/>
    <col min="16" max="16" width="25.3984375" style="1" bestFit="1" customWidth="1"/>
    <col min="17" max="17" width="5" style="1" bestFit="1" customWidth="1"/>
    <col min="18" max="18" width="15.19921875" style="1" bestFit="1" customWidth="1"/>
    <col min="19" max="19" width="113" style="1" bestFit="1" customWidth="1"/>
    <col min="20" max="20" width="19" style="1" bestFit="1" customWidth="1"/>
    <col min="21" max="21" width="15.796875" style="1" bestFit="1" customWidth="1"/>
    <col min="22" max="22" width="5" style="1" bestFit="1" customWidth="1"/>
    <col min="23" max="23" width="52.19921875" style="1" bestFit="1" customWidth="1"/>
    <col min="24" max="24" width="57.796875" style="1" bestFit="1" customWidth="1"/>
    <col min="25" max="25" width="42" style="1" bestFit="1" customWidth="1"/>
    <col min="26" max="26" width="47.3984375" style="1" bestFit="1" customWidth="1"/>
    <col min="27" max="27" width="33.796875" style="1" bestFit="1" customWidth="1"/>
    <col min="28" max="28" width="39.19921875" style="1" bestFit="1" customWidth="1"/>
    <col min="29" max="29" width="32.59765625" style="1" bestFit="1" customWidth="1"/>
    <col min="30" max="30" width="38.19921875" style="1" bestFit="1" customWidth="1"/>
    <col min="31" max="31" width="36.796875" style="1" bestFit="1" customWidth="1"/>
    <col min="32" max="32" width="42.19921875" style="1" bestFit="1" customWidth="1"/>
    <col min="33" max="33" width="34.796875" style="1" bestFit="1" customWidth="1"/>
    <col min="34" max="34" width="40.19921875" style="1" bestFit="1" customWidth="1"/>
    <col min="35" max="35" width="54.19921875" style="1" bestFit="1" customWidth="1"/>
    <col min="36" max="36" width="59.796875" style="1" bestFit="1" customWidth="1"/>
    <col min="37" max="37" width="44" style="1" bestFit="1" customWidth="1"/>
    <col min="38" max="38" width="49.59765625" style="1" bestFit="1" customWidth="1"/>
    <col min="39" max="39" width="35.796875" style="1" bestFit="1" customWidth="1"/>
    <col min="40" max="40" width="41.19921875" style="1" bestFit="1" customWidth="1"/>
    <col min="41" max="41" width="34.796875" style="1" bestFit="1" customWidth="1"/>
    <col min="42" max="42" width="40.19921875" style="1" bestFit="1" customWidth="1"/>
    <col min="43" max="43" width="38.796875" style="1" bestFit="1" customWidth="1"/>
    <col min="44" max="44" width="44.19921875" style="1" bestFit="1" customWidth="1"/>
    <col min="45" max="45" width="36.796875" style="1" bestFit="1" customWidth="1"/>
    <col min="46" max="46" width="42.19921875" style="1" bestFit="1" customWidth="1"/>
    <col min="47" max="47" width="65.796875" style="1" bestFit="1" customWidth="1"/>
    <col min="48" max="48" width="71.3984375" style="1" bestFit="1" customWidth="1"/>
    <col min="49" max="16384" width="9.19921875" style="1"/>
  </cols>
  <sheetData>
    <row r="1" spans="1:48">
      <c r="A1" s="1" t="s">
        <v>0</v>
      </c>
      <c r="B1" s="1" t="s">
        <v>1</v>
      </c>
      <c r="C1" s="1" t="s">
        <v>2</v>
      </c>
      <c r="D1" s="1" t="s">
        <v>3</v>
      </c>
      <c r="E1" s="1" t="s">
        <v>4</v>
      </c>
      <c r="F1" s="1" t="s">
        <v>5</v>
      </c>
      <c r="G1" s="1" t="s">
        <v>6</v>
      </c>
      <c r="H1" s="1" t="s">
        <v>20</v>
      </c>
      <c r="I1" s="1" t="s">
        <v>11</v>
      </c>
      <c r="J1" s="1" t="s">
        <v>10</v>
      </c>
      <c r="K1" s="2" t="s">
        <v>18</v>
      </c>
      <c r="L1" s="2" t="s">
        <v>19</v>
      </c>
      <c r="M1" s="1" t="s">
        <v>12</v>
      </c>
      <c r="N1" s="1" t="s">
        <v>22</v>
      </c>
      <c r="O1" s="1" t="s">
        <v>14</v>
      </c>
      <c r="P1" s="1" t="s">
        <v>21</v>
      </c>
      <c r="Q1" s="1" t="s">
        <v>23</v>
      </c>
      <c r="R1" s="1" t="s">
        <v>15</v>
      </c>
      <c r="S1" s="1" t="s">
        <v>24</v>
      </c>
      <c r="T1" s="1" t="s">
        <v>16</v>
      </c>
      <c r="U1" s="1" t="s">
        <v>17</v>
      </c>
      <c r="V1" s="1" t="s">
        <v>51</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row>
    <row r="2" spans="1:48">
      <c r="A2" s="3">
        <v>32874</v>
      </c>
      <c r="B2" s="2" t="s">
        <v>7</v>
      </c>
      <c r="C2" s="2" t="s">
        <v>7</v>
      </c>
      <c r="D2" s="4" t="s">
        <v>7</v>
      </c>
      <c r="E2" s="2" t="s">
        <v>7</v>
      </c>
      <c r="F2" s="2" t="s">
        <v>7</v>
      </c>
      <c r="G2" s="2" t="s">
        <v>7</v>
      </c>
      <c r="I2" s="2" t="s">
        <v>7</v>
      </c>
      <c r="J2" s="2" t="s">
        <v>7</v>
      </c>
      <c r="K2" s="4" t="s">
        <v>7</v>
      </c>
      <c r="L2" s="2" t="s">
        <v>7</v>
      </c>
      <c r="M2" s="2" t="s">
        <v>7</v>
      </c>
      <c r="O2" s="1">
        <v>40</v>
      </c>
      <c r="P2" s="1">
        <v>0.9</v>
      </c>
      <c r="R2" s="2" t="s">
        <v>7</v>
      </c>
      <c r="T2" s="2" t="s">
        <v>7</v>
      </c>
      <c r="U2" s="2" t="s">
        <v>7</v>
      </c>
      <c r="W2" s="2" t="s">
        <v>7</v>
      </c>
      <c r="X2" s="2" t="s">
        <v>7</v>
      </c>
      <c r="Y2" s="2" t="s">
        <v>7</v>
      </c>
      <c r="Z2" s="2" t="s">
        <v>7</v>
      </c>
      <c r="AA2" s="2" t="s">
        <v>7</v>
      </c>
      <c r="AB2" s="2" t="s">
        <v>7</v>
      </c>
      <c r="AC2" s="2" t="s">
        <v>7</v>
      </c>
      <c r="AD2" s="2" t="s">
        <v>7</v>
      </c>
      <c r="AE2" s="2" t="s">
        <v>7</v>
      </c>
      <c r="AF2" s="2" t="s">
        <v>7</v>
      </c>
      <c r="AG2" s="2" t="s">
        <v>7</v>
      </c>
      <c r="AH2" s="2" t="s">
        <v>7</v>
      </c>
      <c r="AI2" s="2" t="s">
        <v>7</v>
      </c>
      <c r="AJ2" s="2" t="s">
        <v>7</v>
      </c>
      <c r="AK2" s="2" t="s">
        <v>7</v>
      </c>
      <c r="AL2" s="2" t="s">
        <v>7</v>
      </c>
      <c r="AM2" s="2" t="s">
        <v>7</v>
      </c>
      <c r="AN2" s="2" t="s">
        <v>7</v>
      </c>
      <c r="AO2" s="2" t="s">
        <v>7</v>
      </c>
      <c r="AP2" s="2" t="s">
        <v>7</v>
      </c>
      <c r="AQ2" s="2" t="s">
        <v>7</v>
      </c>
      <c r="AR2" s="2" t="s">
        <v>7</v>
      </c>
      <c r="AS2" s="2" t="s">
        <v>7</v>
      </c>
      <c r="AT2" s="2" t="s">
        <v>7</v>
      </c>
      <c r="AU2" s="2" t="s">
        <v>7</v>
      </c>
      <c r="AV2" s="2" t="s">
        <v>7</v>
      </c>
    </row>
    <row r="3" spans="1:48">
      <c r="A3" s="3">
        <v>32905</v>
      </c>
      <c r="B3" s="1">
        <v>2751</v>
      </c>
      <c r="C3" s="1">
        <v>2982</v>
      </c>
      <c r="D3" s="1">
        <v>2697</v>
      </c>
      <c r="E3" s="1">
        <v>2952</v>
      </c>
      <c r="F3" s="1">
        <v>2952</v>
      </c>
      <c r="G3" s="1">
        <v>0</v>
      </c>
      <c r="I3" s="2" t="s">
        <v>7</v>
      </c>
      <c r="J3" s="2" t="s">
        <v>7</v>
      </c>
      <c r="K3" s="4" t="s">
        <v>7</v>
      </c>
      <c r="L3" s="2" t="s">
        <v>7</v>
      </c>
      <c r="M3" s="2" t="s">
        <v>7</v>
      </c>
      <c r="O3" s="1">
        <v>40.299999999999997</v>
      </c>
      <c r="P3" s="1">
        <v>0.8</v>
      </c>
      <c r="R3" s="2" t="s">
        <v>7</v>
      </c>
      <c r="T3" s="2" t="s">
        <v>7</v>
      </c>
      <c r="U3" s="2" t="s">
        <v>7</v>
      </c>
      <c r="W3" s="2" t="s">
        <v>7</v>
      </c>
      <c r="X3" s="2" t="s">
        <v>7</v>
      </c>
      <c r="Y3" s="2" t="s">
        <v>7</v>
      </c>
      <c r="Z3" s="2" t="s">
        <v>7</v>
      </c>
      <c r="AA3" s="2" t="s">
        <v>7</v>
      </c>
      <c r="AB3" s="2" t="s">
        <v>7</v>
      </c>
      <c r="AC3" s="2" t="s">
        <v>7</v>
      </c>
      <c r="AD3" s="2" t="s">
        <v>7</v>
      </c>
      <c r="AE3" s="2" t="s">
        <v>7</v>
      </c>
      <c r="AF3" s="2" t="s">
        <v>7</v>
      </c>
      <c r="AG3" s="2" t="s">
        <v>7</v>
      </c>
      <c r="AH3" s="2" t="s">
        <v>7</v>
      </c>
      <c r="AI3" s="2" t="s">
        <v>7</v>
      </c>
      <c r="AJ3" s="2" t="s">
        <v>7</v>
      </c>
      <c r="AK3" s="2" t="s">
        <v>7</v>
      </c>
      <c r="AL3" s="2" t="s">
        <v>7</v>
      </c>
      <c r="AM3" s="2" t="s">
        <v>7</v>
      </c>
      <c r="AN3" s="2" t="s">
        <v>7</v>
      </c>
      <c r="AO3" s="2" t="s">
        <v>7</v>
      </c>
      <c r="AP3" s="2" t="s">
        <v>7</v>
      </c>
      <c r="AQ3" s="2" t="s">
        <v>7</v>
      </c>
      <c r="AR3" s="2" t="s">
        <v>7</v>
      </c>
      <c r="AS3" s="2" t="s">
        <v>7</v>
      </c>
      <c r="AT3" s="2" t="s">
        <v>7</v>
      </c>
      <c r="AU3" s="2" t="s">
        <v>7</v>
      </c>
      <c r="AV3" s="2" t="s">
        <v>7</v>
      </c>
    </row>
    <row r="4" spans="1:48">
      <c r="A4" s="3">
        <v>32933</v>
      </c>
      <c r="B4" s="1">
        <v>2951</v>
      </c>
      <c r="C4" s="1">
        <v>3027</v>
      </c>
      <c r="D4" s="1">
        <v>2862</v>
      </c>
      <c r="E4" s="1">
        <v>2997</v>
      </c>
      <c r="F4" s="1">
        <v>2997</v>
      </c>
      <c r="G4" s="1">
        <v>0</v>
      </c>
      <c r="I4" s="2" t="s">
        <v>7</v>
      </c>
      <c r="J4" s="2" t="s">
        <v>7</v>
      </c>
      <c r="K4" s="4" t="s">
        <v>7</v>
      </c>
      <c r="L4" s="2" t="s">
        <v>7</v>
      </c>
      <c r="M4" s="2" t="s">
        <v>7</v>
      </c>
      <c r="O4" s="1">
        <v>40.799999999999997</v>
      </c>
      <c r="P4" s="1">
        <v>1.1000000000000001</v>
      </c>
      <c r="R4" s="2" t="s">
        <v>7</v>
      </c>
      <c r="T4" s="2" t="s">
        <v>7</v>
      </c>
      <c r="U4" s="2" t="s">
        <v>7</v>
      </c>
      <c r="W4" s="2" t="s">
        <v>7</v>
      </c>
      <c r="X4" s="2" t="s">
        <v>7</v>
      </c>
      <c r="Y4" s="2" t="s">
        <v>7</v>
      </c>
      <c r="Z4" s="2" t="s">
        <v>7</v>
      </c>
      <c r="AA4" s="2" t="s">
        <v>7</v>
      </c>
      <c r="AB4" s="2" t="s">
        <v>7</v>
      </c>
      <c r="AC4" s="2" t="s">
        <v>7</v>
      </c>
      <c r="AD4" s="2" t="s">
        <v>7</v>
      </c>
      <c r="AE4" s="2" t="s">
        <v>7</v>
      </c>
      <c r="AF4" s="2" t="s">
        <v>7</v>
      </c>
      <c r="AG4" s="2" t="s">
        <v>7</v>
      </c>
      <c r="AH4" s="2" t="s">
        <v>7</v>
      </c>
      <c r="AI4" s="2" t="s">
        <v>7</v>
      </c>
      <c r="AJ4" s="2" t="s">
        <v>7</v>
      </c>
      <c r="AK4" s="2" t="s">
        <v>7</v>
      </c>
      <c r="AL4" s="2" t="s">
        <v>7</v>
      </c>
      <c r="AM4" s="2" t="s">
        <v>7</v>
      </c>
      <c r="AN4" s="2" t="s">
        <v>7</v>
      </c>
      <c r="AO4" s="2" t="s">
        <v>7</v>
      </c>
      <c r="AP4" s="2" t="s">
        <v>7</v>
      </c>
      <c r="AQ4" s="2" t="s">
        <v>7</v>
      </c>
      <c r="AR4" s="2" t="s">
        <v>7</v>
      </c>
      <c r="AS4" s="2" t="s">
        <v>7</v>
      </c>
      <c r="AT4" s="2" t="s">
        <v>7</v>
      </c>
      <c r="AU4" s="2" t="s">
        <v>7</v>
      </c>
      <c r="AV4" s="2" t="s">
        <v>7</v>
      </c>
    </row>
    <row r="5" spans="1:48">
      <c r="A5" s="3">
        <v>32964</v>
      </c>
      <c r="B5" s="1">
        <v>2997</v>
      </c>
      <c r="C5" s="1">
        <v>3073</v>
      </c>
      <c r="D5" s="1">
        <v>2931</v>
      </c>
      <c r="E5" s="1">
        <v>2951</v>
      </c>
      <c r="F5" s="1">
        <v>2951</v>
      </c>
      <c r="G5" s="1">
        <v>0</v>
      </c>
      <c r="I5" s="2" t="s">
        <v>7</v>
      </c>
      <c r="J5" s="2" t="s">
        <v>7</v>
      </c>
      <c r="K5" s="4" t="s">
        <v>7</v>
      </c>
      <c r="L5" s="2" t="s">
        <v>7</v>
      </c>
      <c r="M5" s="2" t="s">
        <v>7</v>
      </c>
      <c r="O5" s="1">
        <v>41.3</v>
      </c>
      <c r="P5" s="1">
        <v>1.2</v>
      </c>
      <c r="R5" s="2" t="s">
        <v>7</v>
      </c>
      <c r="T5" s="2" t="s">
        <v>7</v>
      </c>
      <c r="U5" s="2" t="s">
        <v>7</v>
      </c>
      <c r="W5" s="2" t="s">
        <v>7</v>
      </c>
      <c r="X5" s="2" t="s">
        <v>7</v>
      </c>
      <c r="Y5" s="2" t="s">
        <v>7</v>
      </c>
      <c r="Z5" s="2" t="s">
        <v>7</v>
      </c>
      <c r="AA5" s="2" t="s">
        <v>7</v>
      </c>
      <c r="AB5" s="2" t="s">
        <v>7</v>
      </c>
      <c r="AC5" s="2" t="s">
        <v>7</v>
      </c>
      <c r="AD5" s="2" t="s">
        <v>7</v>
      </c>
      <c r="AE5" s="2" t="s">
        <v>7</v>
      </c>
      <c r="AF5" s="2" t="s">
        <v>7</v>
      </c>
      <c r="AG5" s="2" t="s">
        <v>7</v>
      </c>
      <c r="AH5" s="2" t="s">
        <v>7</v>
      </c>
      <c r="AI5" s="2" t="s">
        <v>7</v>
      </c>
      <c r="AJ5" s="2" t="s">
        <v>7</v>
      </c>
      <c r="AK5" s="2" t="s">
        <v>7</v>
      </c>
      <c r="AL5" s="2" t="s">
        <v>7</v>
      </c>
      <c r="AM5" s="2" t="s">
        <v>7</v>
      </c>
      <c r="AN5" s="2" t="s">
        <v>7</v>
      </c>
      <c r="AO5" s="2" t="s">
        <v>7</v>
      </c>
      <c r="AP5" s="2" t="s">
        <v>7</v>
      </c>
      <c r="AQ5" s="2" t="s">
        <v>7</v>
      </c>
      <c r="AR5" s="2" t="s">
        <v>7</v>
      </c>
      <c r="AS5" s="2" t="s">
        <v>7</v>
      </c>
      <c r="AT5" s="2" t="s">
        <v>7</v>
      </c>
      <c r="AU5" s="2" t="s">
        <v>7</v>
      </c>
      <c r="AV5" s="2" t="s">
        <v>7</v>
      </c>
    </row>
    <row r="6" spans="1:48">
      <c r="A6" s="3">
        <v>32994</v>
      </c>
      <c r="B6" s="1">
        <v>2948</v>
      </c>
      <c r="C6" s="1">
        <v>3137</v>
      </c>
      <c r="D6" s="1">
        <v>2906</v>
      </c>
      <c r="E6" s="1">
        <v>3132</v>
      </c>
      <c r="F6" s="1">
        <v>3132</v>
      </c>
      <c r="G6" s="1">
        <v>0</v>
      </c>
      <c r="I6" s="2" t="s">
        <v>7</v>
      </c>
      <c r="J6" s="2" t="s">
        <v>7</v>
      </c>
      <c r="K6" s="4" t="s">
        <v>7</v>
      </c>
      <c r="L6" s="2" t="s">
        <v>7</v>
      </c>
      <c r="M6" s="2" t="s">
        <v>7</v>
      </c>
      <c r="O6" s="1">
        <v>41.7</v>
      </c>
      <c r="P6" s="1">
        <v>1</v>
      </c>
      <c r="R6" s="2" t="s">
        <v>7</v>
      </c>
      <c r="T6" s="2" t="s">
        <v>7</v>
      </c>
      <c r="U6" s="2" t="s">
        <v>7</v>
      </c>
      <c r="W6" s="2" t="s">
        <v>7</v>
      </c>
      <c r="X6" s="2" t="s">
        <v>7</v>
      </c>
      <c r="Y6" s="2" t="s">
        <v>7</v>
      </c>
      <c r="Z6" s="2" t="s">
        <v>7</v>
      </c>
      <c r="AA6" s="2" t="s">
        <v>7</v>
      </c>
      <c r="AB6" s="2" t="s">
        <v>7</v>
      </c>
      <c r="AC6" s="2" t="s">
        <v>7</v>
      </c>
      <c r="AD6" s="2" t="s">
        <v>7</v>
      </c>
      <c r="AE6" s="2" t="s">
        <v>7</v>
      </c>
      <c r="AF6" s="2" t="s">
        <v>7</v>
      </c>
      <c r="AG6" s="2" t="s">
        <v>7</v>
      </c>
      <c r="AH6" s="2" t="s">
        <v>7</v>
      </c>
      <c r="AI6" s="2" t="s">
        <v>7</v>
      </c>
      <c r="AJ6" s="2" t="s">
        <v>7</v>
      </c>
      <c r="AK6" s="2" t="s">
        <v>7</v>
      </c>
      <c r="AL6" s="2" t="s">
        <v>7</v>
      </c>
      <c r="AM6" s="2" t="s">
        <v>7</v>
      </c>
      <c r="AN6" s="2" t="s">
        <v>7</v>
      </c>
      <c r="AO6" s="2" t="s">
        <v>7</v>
      </c>
      <c r="AP6" s="2" t="s">
        <v>7</v>
      </c>
      <c r="AQ6" s="2" t="s">
        <v>7</v>
      </c>
      <c r="AR6" s="2" t="s">
        <v>7</v>
      </c>
      <c r="AS6" s="2" t="s">
        <v>7</v>
      </c>
      <c r="AT6" s="2" t="s">
        <v>7</v>
      </c>
      <c r="AU6" s="2" t="s">
        <v>7</v>
      </c>
      <c r="AV6" s="2" t="s">
        <v>7</v>
      </c>
    </row>
    <row r="7" spans="1:48">
      <c r="A7" s="3">
        <v>33025</v>
      </c>
      <c r="B7" s="1">
        <v>3139</v>
      </c>
      <c r="C7" s="1">
        <v>3305</v>
      </c>
      <c r="D7" s="1">
        <v>3136</v>
      </c>
      <c r="E7" s="1">
        <v>3278</v>
      </c>
      <c r="F7" s="1">
        <v>3278</v>
      </c>
      <c r="G7" s="1">
        <v>0</v>
      </c>
      <c r="I7" s="2" t="s">
        <v>7</v>
      </c>
      <c r="J7" s="2" t="s">
        <v>7</v>
      </c>
      <c r="K7" s="4" t="s">
        <v>7</v>
      </c>
      <c r="L7" s="2" t="s">
        <v>7</v>
      </c>
      <c r="M7" s="2" t="s">
        <v>7</v>
      </c>
      <c r="O7" s="1">
        <v>42.1</v>
      </c>
      <c r="P7" s="1">
        <v>0.9</v>
      </c>
      <c r="R7" s="2" t="s">
        <v>7</v>
      </c>
      <c r="T7" s="2" t="s">
        <v>7</v>
      </c>
      <c r="U7" s="2" t="s">
        <v>7</v>
      </c>
      <c r="W7" s="2" t="s">
        <v>7</v>
      </c>
      <c r="X7" s="2" t="s">
        <v>7</v>
      </c>
      <c r="Y7" s="2" t="s">
        <v>7</v>
      </c>
      <c r="Z7" s="2" t="s">
        <v>7</v>
      </c>
      <c r="AA7" s="2" t="s">
        <v>7</v>
      </c>
      <c r="AB7" s="2" t="s">
        <v>7</v>
      </c>
      <c r="AC7" s="2" t="s">
        <v>7</v>
      </c>
      <c r="AD7" s="2" t="s">
        <v>7</v>
      </c>
      <c r="AE7" s="2" t="s">
        <v>7</v>
      </c>
      <c r="AF7" s="2" t="s">
        <v>7</v>
      </c>
      <c r="AG7" s="2" t="s">
        <v>7</v>
      </c>
      <c r="AH7" s="2" t="s">
        <v>7</v>
      </c>
      <c r="AI7" s="2" t="s">
        <v>7</v>
      </c>
      <c r="AJ7" s="2" t="s">
        <v>7</v>
      </c>
      <c r="AK7" s="2" t="s">
        <v>7</v>
      </c>
      <c r="AL7" s="2" t="s">
        <v>7</v>
      </c>
      <c r="AM7" s="2" t="s">
        <v>7</v>
      </c>
      <c r="AN7" s="2" t="s">
        <v>7</v>
      </c>
      <c r="AO7" s="2" t="s">
        <v>7</v>
      </c>
      <c r="AP7" s="2" t="s">
        <v>7</v>
      </c>
      <c r="AQ7" s="2" t="s">
        <v>7</v>
      </c>
      <c r="AR7" s="2" t="s">
        <v>7</v>
      </c>
      <c r="AS7" s="2" t="s">
        <v>7</v>
      </c>
      <c r="AT7" s="2" t="s">
        <v>7</v>
      </c>
      <c r="AU7" s="2" t="s">
        <v>7</v>
      </c>
      <c r="AV7" s="2" t="s">
        <v>7</v>
      </c>
    </row>
    <row r="8" spans="1:48">
      <c r="A8" s="3">
        <v>33055</v>
      </c>
      <c r="B8" s="1">
        <v>3278</v>
      </c>
      <c r="C8" s="1">
        <v>3559</v>
      </c>
      <c r="D8" s="1">
        <v>3278</v>
      </c>
      <c r="E8" s="1">
        <v>3438</v>
      </c>
      <c r="F8" s="1">
        <v>3438</v>
      </c>
      <c r="G8" s="1">
        <v>0</v>
      </c>
      <c r="I8" s="2" t="s">
        <v>7</v>
      </c>
      <c r="J8" s="2" t="s">
        <v>7</v>
      </c>
      <c r="K8" s="4" t="s">
        <v>7</v>
      </c>
      <c r="L8" s="2" t="s">
        <v>7</v>
      </c>
      <c r="M8" s="2" t="s">
        <v>7</v>
      </c>
      <c r="O8" s="1">
        <v>42.3</v>
      </c>
      <c r="P8" s="1">
        <v>0.4</v>
      </c>
      <c r="R8" s="2" t="s">
        <v>7</v>
      </c>
      <c r="T8" s="2" t="s">
        <v>7</v>
      </c>
      <c r="U8" s="2" t="s">
        <v>7</v>
      </c>
      <c r="W8" s="2" t="s">
        <v>7</v>
      </c>
      <c r="X8" s="2" t="s">
        <v>7</v>
      </c>
      <c r="Y8" s="2" t="s">
        <v>7</v>
      </c>
      <c r="Z8" s="2" t="s">
        <v>7</v>
      </c>
      <c r="AA8" s="2" t="s">
        <v>7</v>
      </c>
      <c r="AB8" s="2" t="s">
        <v>7</v>
      </c>
      <c r="AC8" s="2" t="s">
        <v>7</v>
      </c>
      <c r="AD8" s="2" t="s">
        <v>7</v>
      </c>
      <c r="AE8" s="2" t="s">
        <v>7</v>
      </c>
      <c r="AF8" s="2" t="s">
        <v>7</v>
      </c>
      <c r="AG8" s="2" t="s">
        <v>7</v>
      </c>
      <c r="AH8" s="2" t="s">
        <v>7</v>
      </c>
      <c r="AI8" s="2" t="s">
        <v>7</v>
      </c>
      <c r="AJ8" s="2" t="s">
        <v>7</v>
      </c>
      <c r="AK8" s="2" t="s">
        <v>7</v>
      </c>
      <c r="AL8" s="2" t="s">
        <v>7</v>
      </c>
      <c r="AM8" s="2" t="s">
        <v>7</v>
      </c>
      <c r="AN8" s="2" t="s">
        <v>7</v>
      </c>
      <c r="AO8" s="2" t="s">
        <v>7</v>
      </c>
      <c r="AP8" s="2" t="s">
        <v>7</v>
      </c>
      <c r="AQ8" s="2" t="s">
        <v>7</v>
      </c>
      <c r="AR8" s="2" t="s">
        <v>7</v>
      </c>
      <c r="AS8" s="2" t="s">
        <v>7</v>
      </c>
      <c r="AT8" s="2" t="s">
        <v>7</v>
      </c>
      <c r="AU8" s="2" t="s">
        <v>7</v>
      </c>
      <c r="AV8" s="2" t="s">
        <v>7</v>
      </c>
    </row>
    <row r="9" spans="1:48">
      <c r="A9" s="3">
        <v>33086</v>
      </c>
      <c r="B9" s="1">
        <v>3438</v>
      </c>
      <c r="C9" s="1">
        <v>3488</v>
      </c>
      <c r="D9" s="1">
        <v>2813</v>
      </c>
      <c r="E9" s="1">
        <v>3087</v>
      </c>
      <c r="F9" s="1">
        <v>3087</v>
      </c>
      <c r="G9" s="1">
        <v>0</v>
      </c>
      <c r="I9" s="2" t="s">
        <v>7</v>
      </c>
      <c r="J9" s="2" t="s">
        <v>7</v>
      </c>
      <c r="K9" s="4" t="s">
        <v>7</v>
      </c>
      <c r="L9" s="2" t="s">
        <v>7</v>
      </c>
      <c r="M9" s="2" t="s">
        <v>7</v>
      </c>
      <c r="O9" s="1">
        <v>42.4</v>
      </c>
      <c r="P9" s="1">
        <v>0.4</v>
      </c>
      <c r="R9" s="2" t="s">
        <v>7</v>
      </c>
      <c r="T9" s="2" t="s">
        <v>7</v>
      </c>
      <c r="U9" s="2" t="s">
        <v>7</v>
      </c>
      <c r="W9" s="2" t="s">
        <v>7</v>
      </c>
      <c r="X9" s="2" t="s">
        <v>7</v>
      </c>
      <c r="Y9" s="2" t="s">
        <v>7</v>
      </c>
      <c r="Z9" s="2" t="s">
        <v>7</v>
      </c>
      <c r="AA9" s="2" t="s">
        <v>7</v>
      </c>
      <c r="AB9" s="2" t="s">
        <v>7</v>
      </c>
      <c r="AC9" s="2" t="s">
        <v>7</v>
      </c>
      <c r="AD9" s="2" t="s">
        <v>7</v>
      </c>
      <c r="AE9" s="2" t="s">
        <v>7</v>
      </c>
      <c r="AF9" s="2" t="s">
        <v>7</v>
      </c>
      <c r="AG9" s="2" t="s">
        <v>7</v>
      </c>
      <c r="AH9" s="2" t="s">
        <v>7</v>
      </c>
      <c r="AI9" s="2" t="s">
        <v>7</v>
      </c>
      <c r="AJ9" s="2" t="s">
        <v>7</v>
      </c>
      <c r="AK9" s="2" t="s">
        <v>7</v>
      </c>
      <c r="AL9" s="2" t="s">
        <v>7</v>
      </c>
      <c r="AM9" s="2" t="s">
        <v>7</v>
      </c>
      <c r="AN9" s="2" t="s">
        <v>7</v>
      </c>
      <c r="AO9" s="2" t="s">
        <v>7</v>
      </c>
      <c r="AP9" s="2" t="s">
        <v>7</v>
      </c>
      <c r="AQ9" s="2" t="s">
        <v>7</v>
      </c>
      <c r="AR9" s="2" t="s">
        <v>7</v>
      </c>
      <c r="AS9" s="2" t="s">
        <v>7</v>
      </c>
      <c r="AT9" s="2" t="s">
        <v>7</v>
      </c>
      <c r="AU9" s="2" t="s">
        <v>7</v>
      </c>
      <c r="AV9" s="2" t="s">
        <v>7</v>
      </c>
    </row>
    <row r="10" spans="1:48">
      <c r="A10" s="3">
        <v>33117</v>
      </c>
      <c r="B10" s="1">
        <v>3089</v>
      </c>
      <c r="C10" s="1">
        <v>3113</v>
      </c>
      <c r="D10" s="1">
        <v>2732</v>
      </c>
      <c r="E10" s="1">
        <v>2760</v>
      </c>
      <c r="F10" s="1">
        <v>2760</v>
      </c>
      <c r="G10" s="1">
        <v>0</v>
      </c>
      <c r="I10" s="2" t="s">
        <v>7</v>
      </c>
      <c r="J10" s="2" t="s">
        <v>7</v>
      </c>
      <c r="K10" s="4" t="s">
        <v>7</v>
      </c>
      <c r="L10" s="2" t="s">
        <v>7</v>
      </c>
      <c r="M10" s="2" t="s">
        <v>7</v>
      </c>
      <c r="O10" s="1">
        <v>43.2</v>
      </c>
      <c r="P10" s="1">
        <v>1.7</v>
      </c>
      <c r="R10" s="2" t="s">
        <v>7</v>
      </c>
      <c r="T10" s="2" t="s">
        <v>7</v>
      </c>
      <c r="U10" s="2" t="s">
        <v>7</v>
      </c>
      <c r="W10" s="2" t="s">
        <v>7</v>
      </c>
      <c r="X10" s="2" t="s">
        <v>7</v>
      </c>
      <c r="Y10" s="2" t="s">
        <v>7</v>
      </c>
      <c r="Z10" s="2" t="s">
        <v>7</v>
      </c>
      <c r="AA10" s="2" t="s">
        <v>7</v>
      </c>
      <c r="AB10" s="2" t="s">
        <v>7</v>
      </c>
      <c r="AC10" s="2" t="s">
        <v>7</v>
      </c>
      <c r="AD10" s="2" t="s">
        <v>7</v>
      </c>
      <c r="AE10" s="2" t="s">
        <v>7</v>
      </c>
      <c r="AF10" s="2" t="s">
        <v>7</v>
      </c>
      <c r="AG10" s="2" t="s">
        <v>7</v>
      </c>
      <c r="AH10" s="2" t="s">
        <v>7</v>
      </c>
      <c r="AI10" s="2" t="s">
        <v>7</v>
      </c>
      <c r="AJ10" s="2" t="s">
        <v>7</v>
      </c>
      <c r="AK10" s="2" t="s">
        <v>7</v>
      </c>
      <c r="AL10" s="2" t="s">
        <v>7</v>
      </c>
      <c r="AM10" s="2" t="s">
        <v>7</v>
      </c>
      <c r="AN10" s="2" t="s">
        <v>7</v>
      </c>
      <c r="AO10" s="2" t="s">
        <v>7</v>
      </c>
      <c r="AP10" s="2" t="s">
        <v>7</v>
      </c>
      <c r="AQ10" s="2" t="s">
        <v>7</v>
      </c>
      <c r="AR10" s="2" t="s">
        <v>7</v>
      </c>
      <c r="AS10" s="2" t="s">
        <v>7</v>
      </c>
      <c r="AT10" s="2" t="s">
        <v>7</v>
      </c>
      <c r="AU10" s="2" t="s">
        <v>7</v>
      </c>
      <c r="AV10" s="2" t="s">
        <v>7</v>
      </c>
    </row>
    <row r="11" spans="1:48">
      <c r="A11" s="3">
        <v>33147</v>
      </c>
      <c r="B11" s="1">
        <v>2760</v>
      </c>
      <c r="C11" s="1">
        <v>3085</v>
      </c>
      <c r="D11" s="1">
        <v>2758</v>
      </c>
      <c r="E11" s="1">
        <v>2990</v>
      </c>
      <c r="F11" s="1">
        <v>2990</v>
      </c>
      <c r="G11" s="1">
        <v>0</v>
      </c>
      <c r="I11" s="2" t="s">
        <v>7</v>
      </c>
      <c r="J11" s="2" t="s">
        <v>7</v>
      </c>
      <c r="K11" s="4" t="s">
        <v>7</v>
      </c>
      <c r="L11" s="2" t="s">
        <v>7</v>
      </c>
      <c r="M11" s="2" t="s">
        <v>7</v>
      </c>
      <c r="O11" s="1">
        <v>43.5</v>
      </c>
      <c r="P11" s="1">
        <v>0.8</v>
      </c>
      <c r="R11" s="2" t="s">
        <v>7</v>
      </c>
      <c r="T11" s="2" t="s">
        <v>7</v>
      </c>
      <c r="U11" s="2" t="s">
        <v>7</v>
      </c>
      <c r="W11" s="2" t="s">
        <v>7</v>
      </c>
      <c r="X11" s="2" t="s">
        <v>7</v>
      </c>
      <c r="Y11" s="2" t="s">
        <v>7</v>
      </c>
      <c r="Z11" s="2" t="s">
        <v>7</v>
      </c>
      <c r="AA11" s="2" t="s">
        <v>7</v>
      </c>
      <c r="AB11" s="2" t="s">
        <v>7</v>
      </c>
      <c r="AC11" s="2" t="s">
        <v>7</v>
      </c>
      <c r="AD11" s="2" t="s">
        <v>7</v>
      </c>
      <c r="AE11" s="2" t="s">
        <v>7</v>
      </c>
      <c r="AF11" s="2" t="s">
        <v>7</v>
      </c>
      <c r="AG11" s="2" t="s">
        <v>7</v>
      </c>
      <c r="AH11" s="2" t="s">
        <v>7</v>
      </c>
      <c r="AI11" s="2" t="s">
        <v>7</v>
      </c>
      <c r="AJ11" s="2" t="s">
        <v>7</v>
      </c>
      <c r="AK11" s="2" t="s">
        <v>7</v>
      </c>
      <c r="AL11" s="2" t="s">
        <v>7</v>
      </c>
      <c r="AM11" s="2" t="s">
        <v>7</v>
      </c>
      <c r="AN11" s="2" t="s">
        <v>7</v>
      </c>
      <c r="AO11" s="2" t="s">
        <v>7</v>
      </c>
      <c r="AP11" s="2" t="s">
        <v>7</v>
      </c>
      <c r="AQ11" s="2" t="s">
        <v>7</v>
      </c>
      <c r="AR11" s="2" t="s">
        <v>7</v>
      </c>
      <c r="AS11" s="2" t="s">
        <v>7</v>
      </c>
      <c r="AT11" s="2" t="s">
        <v>7</v>
      </c>
      <c r="AU11" s="2" t="s">
        <v>7</v>
      </c>
      <c r="AV11" s="2" t="s">
        <v>7</v>
      </c>
    </row>
    <row r="12" spans="1:48">
      <c r="A12" s="3">
        <v>33178</v>
      </c>
      <c r="B12" s="1">
        <v>2989</v>
      </c>
      <c r="C12" s="1">
        <v>3051</v>
      </c>
      <c r="D12" s="1">
        <v>2911</v>
      </c>
      <c r="E12" s="1">
        <v>2965</v>
      </c>
      <c r="F12" s="1">
        <v>2965</v>
      </c>
      <c r="G12" s="1">
        <v>0</v>
      </c>
      <c r="I12" s="2" t="s">
        <v>7</v>
      </c>
      <c r="J12" s="2" t="s">
        <v>7</v>
      </c>
      <c r="K12" s="4" t="s">
        <v>7</v>
      </c>
      <c r="L12" s="2" t="s">
        <v>7</v>
      </c>
      <c r="M12" s="2" t="s">
        <v>7</v>
      </c>
      <c r="O12" s="1">
        <v>43.9</v>
      </c>
      <c r="P12" s="1">
        <v>0.8</v>
      </c>
      <c r="R12" s="2" t="s">
        <v>7</v>
      </c>
      <c r="T12" s="2" t="s">
        <v>7</v>
      </c>
      <c r="U12" s="2" t="s">
        <v>7</v>
      </c>
      <c r="W12" s="2" t="s">
        <v>7</v>
      </c>
      <c r="X12" s="2" t="s">
        <v>7</v>
      </c>
      <c r="Y12" s="2" t="s">
        <v>7</v>
      </c>
      <c r="Z12" s="2" t="s">
        <v>7</v>
      </c>
      <c r="AA12" s="2" t="s">
        <v>7</v>
      </c>
      <c r="AB12" s="2" t="s">
        <v>7</v>
      </c>
      <c r="AC12" s="2" t="s">
        <v>7</v>
      </c>
      <c r="AD12" s="2" t="s">
        <v>7</v>
      </c>
      <c r="AE12" s="2" t="s">
        <v>7</v>
      </c>
      <c r="AF12" s="2" t="s">
        <v>7</v>
      </c>
      <c r="AG12" s="2" t="s">
        <v>7</v>
      </c>
      <c r="AH12" s="2" t="s">
        <v>7</v>
      </c>
      <c r="AI12" s="2" t="s">
        <v>7</v>
      </c>
      <c r="AJ12" s="2" t="s">
        <v>7</v>
      </c>
      <c r="AK12" s="2" t="s">
        <v>7</v>
      </c>
      <c r="AL12" s="2" t="s">
        <v>7</v>
      </c>
      <c r="AM12" s="2" t="s">
        <v>7</v>
      </c>
      <c r="AN12" s="2" t="s">
        <v>7</v>
      </c>
      <c r="AO12" s="2" t="s">
        <v>7</v>
      </c>
      <c r="AP12" s="2" t="s">
        <v>7</v>
      </c>
      <c r="AQ12" s="2" t="s">
        <v>7</v>
      </c>
      <c r="AR12" s="2" t="s">
        <v>7</v>
      </c>
      <c r="AS12" s="2" t="s">
        <v>7</v>
      </c>
      <c r="AT12" s="2" t="s">
        <v>7</v>
      </c>
      <c r="AU12" s="2" t="s">
        <v>7</v>
      </c>
      <c r="AV12" s="2" t="s">
        <v>7</v>
      </c>
    </row>
    <row r="13" spans="1:48">
      <c r="A13" s="3">
        <v>33208</v>
      </c>
      <c r="B13" s="1">
        <v>2970</v>
      </c>
      <c r="C13" s="1">
        <v>3178</v>
      </c>
      <c r="D13" s="1">
        <v>2970</v>
      </c>
      <c r="E13" s="1">
        <v>3024</v>
      </c>
      <c r="F13" s="1">
        <v>3024</v>
      </c>
      <c r="G13" s="1">
        <v>0</v>
      </c>
      <c r="I13" s="2" t="s">
        <v>7</v>
      </c>
      <c r="J13" s="2" t="s">
        <v>7</v>
      </c>
      <c r="K13" s="4" t="s">
        <v>7</v>
      </c>
      <c r="L13" s="2" t="s">
        <v>7</v>
      </c>
      <c r="M13" s="2" t="s">
        <v>7</v>
      </c>
      <c r="O13" s="1">
        <v>44.2</v>
      </c>
      <c r="P13" s="1">
        <v>0.7</v>
      </c>
      <c r="R13" s="2" t="s">
        <v>7</v>
      </c>
      <c r="T13" s="2" t="s">
        <v>7</v>
      </c>
      <c r="U13" s="2" t="s">
        <v>7</v>
      </c>
      <c r="W13" s="2" t="s">
        <v>7</v>
      </c>
      <c r="X13" s="2" t="s">
        <v>7</v>
      </c>
      <c r="Y13" s="2" t="s">
        <v>7</v>
      </c>
      <c r="Z13" s="2" t="s">
        <v>7</v>
      </c>
      <c r="AA13" s="2" t="s">
        <v>7</v>
      </c>
      <c r="AB13" s="2" t="s">
        <v>7</v>
      </c>
      <c r="AC13" s="2" t="s">
        <v>7</v>
      </c>
      <c r="AD13" s="2" t="s">
        <v>7</v>
      </c>
      <c r="AE13" s="2" t="s">
        <v>7</v>
      </c>
      <c r="AF13" s="2" t="s">
        <v>7</v>
      </c>
      <c r="AG13" s="2" t="s">
        <v>7</v>
      </c>
      <c r="AH13" s="2" t="s">
        <v>7</v>
      </c>
      <c r="AI13" s="2" t="s">
        <v>7</v>
      </c>
      <c r="AJ13" s="2" t="s">
        <v>7</v>
      </c>
      <c r="AK13" s="2" t="s">
        <v>7</v>
      </c>
      <c r="AL13" s="2" t="s">
        <v>7</v>
      </c>
      <c r="AM13" s="2" t="s">
        <v>7</v>
      </c>
      <c r="AN13" s="2" t="s">
        <v>7</v>
      </c>
      <c r="AO13" s="2" t="s">
        <v>7</v>
      </c>
      <c r="AP13" s="2" t="s">
        <v>7</v>
      </c>
      <c r="AQ13" s="2" t="s">
        <v>7</v>
      </c>
      <c r="AR13" s="2" t="s">
        <v>7</v>
      </c>
      <c r="AS13" s="2" t="s">
        <v>7</v>
      </c>
      <c r="AT13" s="2" t="s">
        <v>7</v>
      </c>
      <c r="AU13" s="2" t="s">
        <v>7</v>
      </c>
      <c r="AV13" s="2" t="s">
        <v>7</v>
      </c>
    </row>
    <row r="14" spans="1:48">
      <c r="A14" s="3">
        <v>33239</v>
      </c>
      <c r="B14" s="1">
        <v>3024</v>
      </c>
      <c r="C14" s="1">
        <v>3256</v>
      </c>
      <c r="D14" s="1">
        <v>2970</v>
      </c>
      <c r="E14" s="1">
        <v>3243</v>
      </c>
      <c r="F14" s="1">
        <v>3243</v>
      </c>
      <c r="G14" s="1">
        <v>0</v>
      </c>
      <c r="I14" s="2" t="s">
        <v>7</v>
      </c>
      <c r="J14" s="2" t="s">
        <v>7</v>
      </c>
      <c r="K14" s="4" t="s">
        <v>7</v>
      </c>
      <c r="L14" s="2" t="s">
        <v>7</v>
      </c>
      <c r="M14" s="2" t="s">
        <v>7</v>
      </c>
      <c r="O14" s="1">
        <v>44.5</v>
      </c>
      <c r="P14" s="1">
        <v>0.7</v>
      </c>
      <c r="R14" s="2" t="s">
        <v>7</v>
      </c>
      <c r="T14" s="1">
        <v>15122</v>
      </c>
      <c r="U14" s="1">
        <v>20720.59</v>
      </c>
      <c r="W14" s="2" t="s">
        <v>7</v>
      </c>
      <c r="X14" s="2" t="s">
        <v>7</v>
      </c>
      <c r="Y14" s="2" t="s">
        <v>7</v>
      </c>
      <c r="Z14" s="2" t="s">
        <v>7</v>
      </c>
      <c r="AA14" s="2" t="s">
        <v>7</v>
      </c>
      <c r="AB14" s="2" t="s">
        <v>7</v>
      </c>
      <c r="AC14" s="2" t="s">
        <v>7</v>
      </c>
      <c r="AD14" s="2" t="s">
        <v>7</v>
      </c>
      <c r="AE14" s="2" t="s">
        <v>7</v>
      </c>
      <c r="AF14" s="2" t="s">
        <v>7</v>
      </c>
      <c r="AG14" s="2" t="s">
        <v>7</v>
      </c>
      <c r="AH14" s="2" t="s">
        <v>7</v>
      </c>
      <c r="AI14" s="2" t="s">
        <v>7</v>
      </c>
      <c r="AJ14" s="2" t="s">
        <v>7</v>
      </c>
      <c r="AK14" s="2" t="s">
        <v>7</v>
      </c>
      <c r="AL14" s="2" t="s">
        <v>7</v>
      </c>
      <c r="AM14" s="2" t="s">
        <v>7</v>
      </c>
      <c r="AN14" s="2" t="s">
        <v>7</v>
      </c>
      <c r="AO14" s="2" t="s">
        <v>7</v>
      </c>
      <c r="AP14" s="2" t="s">
        <v>7</v>
      </c>
      <c r="AQ14" s="2" t="s">
        <v>7</v>
      </c>
      <c r="AR14" s="2" t="s">
        <v>7</v>
      </c>
      <c r="AS14" s="2" t="s">
        <v>7</v>
      </c>
      <c r="AT14" s="2" t="s">
        <v>7</v>
      </c>
      <c r="AU14" s="2" t="s">
        <v>7</v>
      </c>
      <c r="AV14" s="2" t="s">
        <v>7</v>
      </c>
    </row>
    <row r="15" spans="1:48">
      <c r="A15" s="3">
        <v>33270</v>
      </c>
      <c r="B15" s="1">
        <v>3243</v>
      </c>
      <c r="C15" s="1">
        <v>3554</v>
      </c>
      <c r="D15" s="1">
        <v>3220</v>
      </c>
      <c r="E15" s="1">
        <v>3552</v>
      </c>
      <c r="F15" s="1">
        <v>3552</v>
      </c>
      <c r="G15" s="1">
        <v>0</v>
      </c>
      <c r="I15" s="2" t="s">
        <v>7</v>
      </c>
      <c r="J15" s="2" t="s">
        <v>7</v>
      </c>
      <c r="K15" s="4" t="s">
        <v>7</v>
      </c>
      <c r="L15" s="2" t="s">
        <v>7</v>
      </c>
      <c r="M15" s="2" t="s">
        <v>7</v>
      </c>
      <c r="O15" s="1">
        <v>45.2</v>
      </c>
      <c r="P15" s="1">
        <v>1.7</v>
      </c>
      <c r="R15" s="2" t="s">
        <v>7</v>
      </c>
      <c r="T15" s="1">
        <v>7982</v>
      </c>
      <c r="U15" s="1">
        <v>13035.46</v>
      </c>
      <c r="W15" s="2" t="s">
        <v>7</v>
      </c>
      <c r="X15" s="2" t="s">
        <v>7</v>
      </c>
      <c r="Y15" s="2" t="s">
        <v>7</v>
      </c>
      <c r="Z15" s="2" t="s">
        <v>7</v>
      </c>
      <c r="AA15" s="2" t="s">
        <v>7</v>
      </c>
      <c r="AB15" s="2" t="s">
        <v>7</v>
      </c>
      <c r="AC15" s="2" t="s">
        <v>7</v>
      </c>
      <c r="AD15" s="2" t="s">
        <v>7</v>
      </c>
      <c r="AE15" s="2" t="s">
        <v>7</v>
      </c>
      <c r="AF15" s="2" t="s">
        <v>7</v>
      </c>
      <c r="AG15" s="2" t="s">
        <v>7</v>
      </c>
      <c r="AH15" s="2" t="s">
        <v>7</v>
      </c>
      <c r="AI15" s="2" t="s">
        <v>7</v>
      </c>
      <c r="AJ15" s="2" t="s">
        <v>7</v>
      </c>
      <c r="AK15" s="2" t="s">
        <v>7</v>
      </c>
      <c r="AL15" s="2" t="s">
        <v>7</v>
      </c>
      <c r="AM15" s="2" t="s">
        <v>7</v>
      </c>
      <c r="AN15" s="2" t="s">
        <v>7</v>
      </c>
      <c r="AO15" s="2" t="s">
        <v>7</v>
      </c>
      <c r="AP15" s="2" t="s">
        <v>7</v>
      </c>
      <c r="AQ15" s="2" t="s">
        <v>7</v>
      </c>
      <c r="AR15" s="2" t="s">
        <v>7</v>
      </c>
      <c r="AS15" s="2" t="s">
        <v>7</v>
      </c>
      <c r="AT15" s="2" t="s">
        <v>7</v>
      </c>
      <c r="AU15" s="2" t="s">
        <v>7</v>
      </c>
      <c r="AV15" s="2" t="s">
        <v>7</v>
      </c>
    </row>
    <row r="16" spans="1:48">
      <c r="A16" s="3">
        <v>33298</v>
      </c>
      <c r="B16" s="1">
        <v>3541</v>
      </c>
      <c r="C16" s="1">
        <v>3761</v>
      </c>
      <c r="D16" s="1">
        <v>3536</v>
      </c>
      <c r="E16" s="1">
        <v>3745</v>
      </c>
      <c r="F16" s="1">
        <v>3745</v>
      </c>
      <c r="G16" s="1">
        <v>0</v>
      </c>
      <c r="I16" s="2" t="s">
        <v>7</v>
      </c>
      <c r="J16" s="2" t="s">
        <v>7</v>
      </c>
      <c r="K16" s="4" t="s">
        <v>7</v>
      </c>
      <c r="L16" s="2" t="s">
        <v>7</v>
      </c>
      <c r="M16" s="2" t="s">
        <v>7</v>
      </c>
      <c r="O16" s="1">
        <v>45.7</v>
      </c>
      <c r="P16" s="1">
        <v>1</v>
      </c>
      <c r="R16" s="2" t="s">
        <v>7</v>
      </c>
      <c r="T16" s="1">
        <v>11013</v>
      </c>
      <c r="U16" s="1">
        <v>15906.61</v>
      </c>
      <c r="W16" s="2" t="s">
        <v>7</v>
      </c>
      <c r="X16" s="2" t="s">
        <v>7</v>
      </c>
      <c r="Y16" s="2" t="s">
        <v>7</v>
      </c>
      <c r="Z16" s="2" t="s">
        <v>7</v>
      </c>
      <c r="AA16" s="2" t="s">
        <v>7</v>
      </c>
      <c r="AB16" s="2" t="s">
        <v>7</v>
      </c>
      <c r="AC16" s="2" t="s">
        <v>7</v>
      </c>
      <c r="AD16" s="2" t="s">
        <v>7</v>
      </c>
      <c r="AE16" s="2" t="s">
        <v>7</v>
      </c>
      <c r="AF16" s="2" t="s">
        <v>7</v>
      </c>
      <c r="AG16" s="2" t="s">
        <v>7</v>
      </c>
      <c r="AH16" s="2" t="s">
        <v>7</v>
      </c>
      <c r="AI16" s="2" t="s">
        <v>7</v>
      </c>
      <c r="AJ16" s="2" t="s">
        <v>7</v>
      </c>
      <c r="AK16" s="2" t="s">
        <v>7</v>
      </c>
      <c r="AL16" s="2" t="s">
        <v>7</v>
      </c>
      <c r="AM16" s="2" t="s">
        <v>7</v>
      </c>
      <c r="AN16" s="2" t="s">
        <v>7</v>
      </c>
      <c r="AO16" s="2" t="s">
        <v>7</v>
      </c>
      <c r="AP16" s="2" t="s">
        <v>7</v>
      </c>
      <c r="AQ16" s="2" t="s">
        <v>7</v>
      </c>
      <c r="AR16" s="2" t="s">
        <v>7</v>
      </c>
      <c r="AS16" s="2" t="s">
        <v>7</v>
      </c>
      <c r="AT16" s="2" t="s">
        <v>7</v>
      </c>
      <c r="AU16" s="2" t="s">
        <v>7</v>
      </c>
      <c r="AV16" s="2" t="s">
        <v>7</v>
      </c>
    </row>
    <row r="17" spans="1:48">
      <c r="A17" s="3">
        <v>33329</v>
      </c>
      <c r="B17" s="1">
        <v>3745</v>
      </c>
      <c r="C17" s="1">
        <v>3889</v>
      </c>
      <c r="D17" s="1">
        <v>3538</v>
      </c>
      <c r="E17" s="1">
        <v>3588</v>
      </c>
      <c r="F17" s="1">
        <v>3588</v>
      </c>
      <c r="G17" s="1">
        <v>0</v>
      </c>
      <c r="I17" s="2" t="s">
        <v>7</v>
      </c>
      <c r="J17" s="2" t="s">
        <v>7</v>
      </c>
      <c r="K17" s="4" t="s">
        <v>7</v>
      </c>
      <c r="L17" s="2" t="s">
        <v>7</v>
      </c>
      <c r="M17" s="2" t="s">
        <v>7</v>
      </c>
      <c r="O17" s="1">
        <v>46.4</v>
      </c>
      <c r="P17" s="1">
        <v>1.6</v>
      </c>
      <c r="R17" s="2" t="s">
        <v>7</v>
      </c>
      <c r="T17" s="1">
        <v>20600</v>
      </c>
      <c r="U17" s="1">
        <v>32478.03</v>
      </c>
      <c r="W17" s="2" t="s">
        <v>7</v>
      </c>
      <c r="X17" s="2" t="s">
        <v>7</v>
      </c>
      <c r="Y17" s="2" t="s">
        <v>7</v>
      </c>
      <c r="Z17" s="2" t="s">
        <v>7</v>
      </c>
      <c r="AA17" s="2" t="s">
        <v>7</v>
      </c>
      <c r="AB17" s="2" t="s">
        <v>7</v>
      </c>
      <c r="AC17" s="2" t="s">
        <v>7</v>
      </c>
      <c r="AD17" s="2" t="s">
        <v>7</v>
      </c>
      <c r="AE17" s="2" t="s">
        <v>7</v>
      </c>
      <c r="AF17" s="2" t="s">
        <v>7</v>
      </c>
      <c r="AG17" s="2" t="s">
        <v>7</v>
      </c>
      <c r="AH17" s="2" t="s">
        <v>7</v>
      </c>
      <c r="AI17" s="2" t="s">
        <v>7</v>
      </c>
      <c r="AJ17" s="2" t="s">
        <v>7</v>
      </c>
      <c r="AK17" s="2" t="s">
        <v>7</v>
      </c>
      <c r="AL17" s="2" t="s">
        <v>7</v>
      </c>
      <c r="AM17" s="2" t="s">
        <v>7</v>
      </c>
      <c r="AN17" s="2" t="s">
        <v>7</v>
      </c>
      <c r="AO17" s="2" t="s">
        <v>7</v>
      </c>
      <c r="AP17" s="2" t="s">
        <v>7</v>
      </c>
      <c r="AQ17" s="2" t="s">
        <v>7</v>
      </c>
      <c r="AR17" s="2" t="s">
        <v>7</v>
      </c>
      <c r="AS17" s="2" t="s">
        <v>7</v>
      </c>
      <c r="AT17" s="2" t="s">
        <v>7</v>
      </c>
      <c r="AU17" s="2" t="s">
        <v>7</v>
      </c>
      <c r="AV17" s="2" t="s">
        <v>7</v>
      </c>
    </row>
    <row r="18" spans="1:48">
      <c r="A18" s="3">
        <v>33359</v>
      </c>
      <c r="B18" s="1">
        <v>3588</v>
      </c>
      <c r="C18" s="1">
        <v>3917</v>
      </c>
      <c r="D18" s="1">
        <v>3557</v>
      </c>
      <c r="E18" s="1">
        <v>3707</v>
      </c>
      <c r="F18" s="1">
        <v>3707</v>
      </c>
      <c r="G18" s="1">
        <v>0</v>
      </c>
      <c r="I18" s="2" t="s">
        <v>7</v>
      </c>
      <c r="J18" s="2" t="s">
        <v>7</v>
      </c>
      <c r="K18" s="4" t="s">
        <v>7</v>
      </c>
      <c r="L18" s="2" t="s">
        <v>7</v>
      </c>
      <c r="M18" s="2" t="s">
        <v>7</v>
      </c>
      <c r="O18" s="1">
        <v>46.6</v>
      </c>
      <c r="P18" s="1">
        <v>0.5</v>
      </c>
      <c r="R18" s="2" t="s">
        <v>7</v>
      </c>
      <c r="T18" s="1">
        <v>18691</v>
      </c>
      <c r="U18" s="1">
        <v>29605.27</v>
      </c>
      <c r="W18" s="2" t="s">
        <v>7</v>
      </c>
      <c r="X18" s="2" t="s">
        <v>7</v>
      </c>
      <c r="Y18" s="2" t="s">
        <v>7</v>
      </c>
      <c r="Z18" s="2" t="s">
        <v>7</v>
      </c>
      <c r="AA18" s="2" t="s">
        <v>7</v>
      </c>
      <c r="AB18" s="2" t="s">
        <v>7</v>
      </c>
      <c r="AC18" s="2" t="s">
        <v>7</v>
      </c>
      <c r="AD18" s="2" t="s">
        <v>7</v>
      </c>
      <c r="AE18" s="2" t="s">
        <v>7</v>
      </c>
      <c r="AF18" s="2" t="s">
        <v>7</v>
      </c>
      <c r="AG18" s="2" t="s">
        <v>7</v>
      </c>
      <c r="AH18" s="2" t="s">
        <v>7</v>
      </c>
      <c r="AI18" s="2" t="s">
        <v>7</v>
      </c>
      <c r="AJ18" s="2" t="s">
        <v>7</v>
      </c>
      <c r="AK18" s="2" t="s">
        <v>7</v>
      </c>
      <c r="AL18" s="2" t="s">
        <v>7</v>
      </c>
      <c r="AM18" s="2" t="s">
        <v>7</v>
      </c>
      <c r="AN18" s="2" t="s">
        <v>7</v>
      </c>
      <c r="AO18" s="2" t="s">
        <v>7</v>
      </c>
      <c r="AP18" s="2" t="s">
        <v>7</v>
      </c>
      <c r="AQ18" s="2" t="s">
        <v>7</v>
      </c>
      <c r="AR18" s="2" t="s">
        <v>7</v>
      </c>
      <c r="AS18" s="2" t="s">
        <v>7</v>
      </c>
      <c r="AT18" s="2" t="s">
        <v>7</v>
      </c>
      <c r="AU18" s="2" t="s">
        <v>7</v>
      </c>
      <c r="AV18" s="2" t="s">
        <v>7</v>
      </c>
    </row>
    <row r="19" spans="1:48">
      <c r="A19" s="3">
        <v>33390</v>
      </c>
      <c r="B19" s="1">
        <v>3694</v>
      </c>
      <c r="C19" s="1">
        <v>3706</v>
      </c>
      <c r="D19" s="1">
        <v>3549</v>
      </c>
      <c r="E19" s="1">
        <v>3668</v>
      </c>
      <c r="F19" s="1">
        <v>3668</v>
      </c>
      <c r="G19" s="1">
        <v>0</v>
      </c>
      <c r="I19" s="2" t="s">
        <v>7</v>
      </c>
      <c r="J19" s="2" t="s">
        <v>7</v>
      </c>
      <c r="K19" s="4" t="s">
        <v>7</v>
      </c>
      <c r="L19" s="2" t="s">
        <v>7</v>
      </c>
      <c r="M19" s="2" t="s">
        <v>7</v>
      </c>
      <c r="O19" s="1">
        <v>46.9</v>
      </c>
      <c r="P19" s="1">
        <v>0.5</v>
      </c>
      <c r="R19" s="2" t="s">
        <v>7</v>
      </c>
      <c r="T19" s="1">
        <v>11423</v>
      </c>
      <c r="U19" s="1">
        <v>18331.72</v>
      </c>
      <c r="W19" s="2" t="s">
        <v>7</v>
      </c>
      <c r="X19" s="2" t="s">
        <v>7</v>
      </c>
      <c r="Y19" s="2" t="s">
        <v>7</v>
      </c>
      <c r="Z19" s="2" t="s">
        <v>7</v>
      </c>
      <c r="AA19" s="2" t="s">
        <v>7</v>
      </c>
      <c r="AB19" s="2" t="s">
        <v>7</v>
      </c>
      <c r="AC19" s="2" t="s">
        <v>7</v>
      </c>
      <c r="AD19" s="2" t="s">
        <v>7</v>
      </c>
      <c r="AE19" s="2" t="s">
        <v>7</v>
      </c>
      <c r="AF19" s="2" t="s">
        <v>7</v>
      </c>
      <c r="AG19" s="2" t="s">
        <v>7</v>
      </c>
      <c r="AH19" s="2" t="s">
        <v>7</v>
      </c>
      <c r="AI19" s="2" t="s">
        <v>7</v>
      </c>
      <c r="AJ19" s="2" t="s">
        <v>7</v>
      </c>
      <c r="AK19" s="2" t="s">
        <v>7</v>
      </c>
      <c r="AL19" s="2" t="s">
        <v>7</v>
      </c>
      <c r="AM19" s="2" t="s">
        <v>7</v>
      </c>
      <c r="AN19" s="2" t="s">
        <v>7</v>
      </c>
      <c r="AO19" s="2" t="s">
        <v>7</v>
      </c>
      <c r="AP19" s="2" t="s">
        <v>7</v>
      </c>
      <c r="AQ19" s="2" t="s">
        <v>7</v>
      </c>
      <c r="AR19" s="2" t="s">
        <v>7</v>
      </c>
      <c r="AS19" s="2" t="s">
        <v>7</v>
      </c>
      <c r="AT19" s="2" t="s">
        <v>7</v>
      </c>
      <c r="AU19" s="2" t="s">
        <v>7</v>
      </c>
      <c r="AV19" s="2" t="s">
        <v>7</v>
      </c>
    </row>
    <row r="20" spans="1:48">
      <c r="A20" s="3">
        <v>33420</v>
      </c>
      <c r="B20" s="1">
        <v>3672</v>
      </c>
      <c r="C20" s="1">
        <v>4047</v>
      </c>
      <c r="D20" s="1">
        <v>3672</v>
      </c>
      <c r="E20" s="1">
        <v>4009</v>
      </c>
      <c r="F20" s="1">
        <v>4009</v>
      </c>
      <c r="G20" s="1">
        <v>0</v>
      </c>
      <c r="I20" s="2" t="s">
        <v>7</v>
      </c>
      <c r="J20" s="2" t="s">
        <v>7</v>
      </c>
      <c r="K20" s="4" t="s">
        <v>7</v>
      </c>
      <c r="L20" s="2" t="s">
        <v>7</v>
      </c>
      <c r="M20" s="2" t="s">
        <v>7</v>
      </c>
      <c r="O20" s="1">
        <v>47.1</v>
      </c>
      <c r="P20" s="1">
        <v>0.5</v>
      </c>
      <c r="R20" s="2" t="s">
        <v>7</v>
      </c>
      <c r="T20" s="1">
        <v>13643</v>
      </c>
      <c r="U20" s="1">
        <v>22085.24</v>
      </c>
      <c r="W20" s="2" t="s">
        <v>7</v>
      </c>
      <c r="X20" s="2" t="s">
        <v>7</v>
      </c>
      <c r="Y20" s="2" t="s">
        <v>7</v>
      </c>
      <c r="Z20" s="2" t="s">
        <v>7</v>
      </c>
      <c r="AA20" s="2" t="s">
        <v>7</v>
      </c>
      <c r="AB20" s="2" t="s">
        <v>7</v>
      </c>
      <c r="AC20" s="2" t="s">
        <v>7</v>
      </c>
      <c r="AD20" s="2" t="s">
        <v>7</v>
      </c>
      <c r="AE20" s="2" t="s">
        <v>7</v>
      </c>
      <c r="AF20" s="2" t="s">
        <v>7</v>
      </c>
      <c r="AG20" s="2" t="s">
        <v>7</v>
      </c>
      <c r="AH20" s="2" t="s">
        <v>7</v>
      </c>
      <c r="AI20" s="2" t="s">
        <v>7</v>
      </c>
      <c r="AJ20" s="2" t="s">
        <v>7</v>
      </c>
      <c r="AK20" s="2" t="s">
        <v>7</v>
      </c>
      <c r="AL20" s="2" t="s">
        <v>7</v>
      </c>
      <c r="AM20" s="2" t="s">
        <v>7</v>
      </c>
      <c r="AN20" s="2" t="s">
        <v>7</v>
      </c>
      <c r="AO20" s="2" t="s">
        <v>7</v>
      </c>
      <c r="AP20" s="2" t="s">
        <v>7</v>
      </c>
      <c r="AQ20" s="2" t="s">
        <v>7</v>
      </c>
      <c r="AR20" s="2" t="s">
        <v>7</v>
      </c>
      <c r="AS20" s="2" t="s">
        <v>7</v>
      </c>
      <c r="AT20" s="2" t="s">
        <v>7</v>
      </c>
      <c r="AU20" s="2" t="s">
        <v>7</v>
      </c>
      <c r="AV20" s="2" t="s">
        <v>7</v>
      </c>
    </row>
    <row r="21" spans="1:48">
      <c r="A21" s="3">
        <v>33451</v>
      </c>
      <c r="B21" s="1">
        <v>4012</v>
      </c>
      <c r="C21" s="1">
        <v>4094</v>
      </c>
      <c r="D21" s="1">
        <v>3708</v>
      </c>
      <c r="E21" s="1">
        <v>3998</v>
      </c>
      <c r="F21" s="1">
        <v>3998</v>
      </c>
      <c r="G21" s="1">
        <v>0</v>
      </c>
      <c r="I21" s="2" t="s">
        <v>7</v>
      </c>
      <c r="J21" s="2" t="s">
        <v>7</v>
      </c>
      <c r="K21" s="4" t="s">
        <v>7</v>
      </c>
      <c r="L21" s="2" t="s">
        <v>7</v>
      </c>
      <c r="M21" s="2" t="s">
        <v>7</v>
      </c>
      <c r="O21" s="1">
        <v>47.3</v>
      </c>
      <c r="P21" s="1">
        <v>0.5</v>
      </c>
      <c r="R21" s="2" t="s">
        <v>7</v>
      </c>
      <c r="T21" s="1">
        <v>18148</v>
      </c>
      <c r="U21" s="1">
        <v>33693.01</v>
      </c>
      <c r="W21" s="2" t="s">
        <v>7</v>
      </c>
      <c r="X21" s="2" t="s">
        <v>7</v>
      </c>
      <c r="Y21" s="2" t="s">
        <v>7</v>
      </c>
      <c r="Z21" s="2" t="s">
        <v>7</v>
      </c>
      <c r="AA21" s="2" t="s">
        <v>7</v>
      </c>
      <c r="AB21" s="2" t="s">
        <v>7</v>
      </c>
      <c r="AC21" s="2" t="s">
        <v>7</v>
      </c>
      <c r="AD21" s="2" t="s">
        <v>7</v>
      </c>
      <c r="AE21" s="2" t="s">
        <v>7</v>
      </c>
      <c r="AF21" s="2" t="s">
        <v>7</v>
      </c>
      <c r="AG21" s="2" t="s">
        <v>7</v>
      </c>
      <c r="AH21" s="2" t="s">
        <v>7</v>
      </c>
      <c r="AI21" s="2" t="s">
        <v>7</v>
      </c>
      <c r="AJ21" s="2" t="s">
        <v>7</v>
      </c>
      <c r="AK21" s="2" t="s">
        <v>7</v>
      </c>
      <c r="AL21" s="2" t="s">
        <v>7</v>
      </c>
      <c r="AM21" s="2" t="s">
        <v>7</v>
      </c>
      <c r="AN21" s="2" t="s">
        <v>7</v>
      </c>
      <c r="AO21" s="2" t="s">
        <v>7</v>
      </c>
      <c r="AP21" s="2" t="s">
        <v>7</v>
      </c>
      <c r="AQ21" s="2" t="s">
        <v>7</v>
      </c>
      <c r="AR21" s="2" t="s">
        <v>7</v>
      </c>
      <c r="AS21" s="2" t="s">
        <v>7</v>
      </c>
      <c r="AT21" s="2" t="s">
        <v>7</v>
      </c>
      <c r="AU21" s="2" t="s">
        <v>7</v>
      </c>
      <c r="AV21" s="2" t="s">
        <v>7</v>
      </c>
    </row>
    <row r="22" spans="1:48">
      <c r="A22" s="3">
        <v>33482</v>
      </c>
      <c r="B22" s="1">
        <v>3998</v>
      </c>
      <c r="C22" s="1">
        <v>4033</v>
      </c>
      <c r="D22" s="1">
        <v>3858</v>
      </c>
      <c r="E22" s="1">
        <v>3956.6999510000001</v>
      </c>
      <c r="F22" s="1">
        <v>3956.6999510000001</v>
      </c>
      <c r="G22" s="1">
        <v>0</v>
      </c>
      <c r="I22" s="2" t="s">
        <v>7</v>
      </c>
      <c r="J22" s="2" t="s">
        <v>7</v>
      </c>
      <c r="K22" s="4" t="s">
        <v>7</v>
      </c>
      <c r="L22" s="2" t="s">
        <v>7</v>
      </c>
      <c r="M22" s="2" t="s">
        <v>7</v>
      </c>
      <c r="O22" s="1">
        <v>47.7</v>
      </c>
      <c r="P22" s="1">
        <v>0.8</v>
      </c>
      <c r="R22" s="2" t="s">
        <v>7</v>
      </c>
      <c r="T22" s="1">
        <v>16146</v>
      </c>
      <c r="U22" s="1">
        <v>32726.38</v>
      </c>
      <c r="W22" s="2" t="s">
        <v>7</v>
      </c>
      <c r="X22" s="2" t="s">
        <v>7</v>
      </c>
      <c r="Y22" s="2" t="s">
        <v>7</v>
      </c>
      <c r="Z22" s="2" t="s">
        <v>7</v>
      </c>
      <c r="AA22" s="2" t="s">
        <v>7</v>
      </c>
      <c r="AB22" s="2" t="s">
        <v>7</v>
      </c>
      <c r="AC22" s="2" t="s">
        <v>7</v>
      </c>
      <c r="AD22" s="2" t="s">
        <v>7</v>
      </c>
      <c r="AE22" s="2" t="s">
        <v>7</v>
      </c>
      <c r="AF22" s="2" t="s">
        <v>7</v>
      </c>
      <c r="AG22" s="2" t="s">
        <v>7</v>
      </c>
      <c r="AH22" s="2" t="s">
        <v>7</v>
      </c>
      <c r="AI22" s="2" t="s">
        <v>7</v>
      </c>
      <c r="AJ22" s="2" t="s">
        <v>7</v>
      </c>
      <c r="AK22" s="2" t="s">
        <v>7</v>
      </c>
      <c r="AL22" s="2" t="s">
        <v>7</v>
      </c>
      <c r="AM22" s="2" t="s">
        <v>7</v>
      </c>
      <c r="AN22" s="2" t="s">
        <v>7</v>
      </c>
      <c r="AO22" s="2" t="s">
        <v>7</v>
      </c>
      <c r="AP22" s="2" t="s">
        <v>7</v>
      </c>
      <c r="AQ22" s="2" t="s">
        <v>7</v>
      </c>
      <c r="AR22" s="2" t="s">
        <v>7</v>
      </c>
      <c r="AS22" s="2" t="s">
        <v>7</v>
      </c>
      <c r="AT22" s="2" t="s">
        <v>7</v>
      </c>
      <c r="AU22" s="2" t="s">
        <v>7</v>
      </c>
      <c r="AV22" s="2" t="s">
        <v>7</v>
      </c>
    </row>
    <row r="23" spans="1:48">
      <c r="A23" s="3">
        <v>33512</v>
      </c>
      <c r="B23" s="1">
        <v>3958.1999510000001</v>
      </c>
      <c r="C23" s="1">
        <v>4093.3999020000001</v>
      </c>
      <c r="D23" s="1">
        <v>3958.1999510000001</v>
      </c>
      <c r="E23" s="1">
        <v>4038.6999510000001</v>
      </c>
      <c r="F23" s="1">
        <v>4038.6999510000001</v>
      </c>
      <c r="G23" s="1">
        <v>0</v>
      </c>
      <c r="I23" s="2" t="s">
        <v>7</v>
      </c>
      <c r="J23" s="2" t="s">
        <v>7</v>
      </c>
      <c r="K23" s="4" t="s">
        <v>7</v>
      </c>
      <c r="L23" s="2" t="s">
        <v>7</v>
      </c>
      <c r="M23" s="2" t="s">
        <v>7</v>
      </c>
      <c r="O23" s="1">
        <v>48</v>
      </c>
      <c r="P23" s="1">
        <v>0.7</v>
      </c>
      <c r="R23" s="2" t="s">
        <v>7</v>
      </c>
      <c r="T23" s="1">
        <v>20910</v>
      </c>
      <c r="U23" s="1">
        <v>41082.97</v>
      </c>
      <c r="W23" s="2" t="s">
        <v>7</v>
      </c>
      <c r="X23" s="2" t="s">
        <v>7</v>
      </c>
      <c r="Y23" s="2" t="s">
        <v>7</v>
      </c>
      <c r="Z23" s="2" t="s">
        <v>7</v>
      </c>
      <c r="AA23" s="2" t="s">
        <v>7</v>
      </c>
      <c r="AB23" s="2" t="s">
        <v>7</v>
      </c>
      <c r="AC23" s="2" t="s">
        <v>7</v>
      </c>
      <c r="AD23" s="2" t="s">
        <v>7</v>
      </c>
      <c r="AE23" s="2" t="s">
        <v>7</v>
      </c>
      <c r="AF23" s="2" t="s">
        <v>7</v>
      </c>
      <c r="AG23" s="2" t="s">
        <v>7</v>
      </c>
      <c r="AH23" s="2" t="s">
        <v>7</v>
      </c>
      <c r="AI23" s="2" t="s">
        <v>7</v>
      </c>
      <c r="AJ23" s="2" t="s">
        <v>7</v>
      </c>
      <c r="AK23" s="2" t="s">
        <v>7</v>
      </c>
      <c r="AL23" s="2" t="s">
        <v>7</v>
      </c>
      <c r="AM23" s="2" t="s">
        <v>7</v>
      </c>
      <c r="AN23" s="2" t="s">
        <v>7</v>
      </c>
      <c r="AO23" s="2" t="s">
        <v>7</v>
      </c>
      <c r="AP23" s="2" t="s">
        <v>7</v>
      </c>
      <c r="AQ23" s="2" t="s">
        <v>7</v>
      </c>
      <c r="AR23" s="2" t="s">
        <v>7</v>
      </c>
      <c r="AS23" s="2" t="s">
        <v>7</v>
      </c>
      <c r="AT23" s="2" t="s">
        <v>7</v>
      </c>
      <c r="AU23" s="2" t="s">
        <v>7</v>
      </c>
      <c r="AV23" s="2" t="s">
        <v>7</v>
      </c>
    </row>
    <row r="24" spans="1:48">
      <c r="A24" s="3">
        <v>33543</v>
      </c>
      <c r="B24" s="1">
        <v>4041.3999020000001</v>
      </c>
      <c r="C24" s="1">
        <v>4280.7998049999997</v>
      </c>
      <c r="D24" s="1">
        <v>4028.1999510000001</v>
      </c>
      <c r="E24" s="1">
        <v>4149.7998049999997</v>
      </c>
      <c r="F24" s="1">
        <v>4149.7998049999997</v>
      </c>
      <c r="G24" s="1">
        <v>0</v>
      </c>
      <c r="I24" s="2" t="s">
        <v>7</v>
      </c>
      <c r="J24" s="2" t="s">
        <v>7</v>
      </c>
      <c r="K24" s="4" t="s">
        <v>7</v>
      </c>
      <c r="L24" s="2" t="s">
        <v>7</v>
      </c>
      <c r="M24" s="2" t="s">
        <v>7</v>
      </c>
      <c r="O24" s="1">
        <v>48.4</v>
      </c>
      <c r="P24" s="1">
        <v>0.7</v>
      </c>
      <c r="R24" s="2" t="s">
        <v>7</v>
      </c>
      <c r="T24" s="1">
        <v>14786</v>
      </c>
      <c r="U24" s="1">
        <v>32238.07</v>
      </c>
      <c r="W24" s="2" t="s">
        <v>7</v>
      </c>
      <c r="X24" s="2" t="s">
        <v>7</v>
      </c>
      <c r="Y24" s="2" t="s">
        <v>7</v>
      </c>
      <c r="Z24" s="2" t="s">
        <v>7</v>
      </c>
      <c r="AA24" s="2" t="s">
        <v>7</v>
      </c>
      <c r="AB24" s="2" t="s">
        <v>7</v>
      </c>
      <c r="AC24" s="2" t="s">
        <v>7</v>
      </c>
      <c r="AD24" s="2" t="s">
        <v>7</v>
      </c>
      <c r="AE24" s="2" t="s">
        <v>7</v>
      </c>
      <c r="AF24" s="2" t="s">
        <v>7</v>
      </c>
      <c r="AG24" s="2" t="s">
        <v>7</v>
      </c>
      <c r="AH24" s="2" t="s">
        <v>7</v>
      </c>
      <c r="AI24" s="2" t="s">
        <v>7</v>
      </c>
      <c r="AJ24" s="2" t="s">
        <v>7</v>
      </c>
      <c r="AK24" s="2" t="s">
        <v>7</v>
      </c>
      <c r="AL24" s="2" t="s">
        <v>7</v>
      </c>
      <c r="AM24" s="2" t="s">
        <v>7</v>
      </c>
      <c r="AN24" s="2" t="s">
        <v>7</v>
      </c>
      <c r="AO24" s="2" t="s">
        <v>7</v>
      </c>
      <c r="AP24" s="2" t="s">
        <v>7</v>
      </c>
      <c r="AQ24" s="2" t="s">
        <v>7</v>
      </c>
      <c r="AR24" s="2" t="s">
        <v>7</v>
      </c>
      <c r="AS24" s="2" t="s">
        <v>7</v>
      </c>
      <c r="AT24" s="2" t="s">
        <v>7</v>
      </c>
      <c r="AU24" s="2" t="s">
        <v>7</v>
      </c>
      <c r="AV24" s="2" t="s">
        <v>7</v>
      </c>
    </row>
    <row r="25" spans="1:48">
      <c r="A25" s="3">
        <v>33573</v>
      </c>
      <c r="B25" s="1">
        <v>4149.7998049999997</v>
      </c>
      <c r="C25" s="1">
        <v>4309.2998049999997</v>
      </c>
      <c r="D25" s="1">
        <v>4084.3000489999999</v>
      </c>
      <c r="E25" s="1">
        <v>4297.2998049999997</v>
      </c>
      <c r="F25" s="1">
        <v>4297.2998049999997</v>
      </c>
      <c r="G25" s="1">
        <v>0</v>
      </c>
      <c r="I25" s="2" t="s">
        <v>7</v>
      </c>
      <c r="J25" s="2" t="s">
        <v>7</v>
      </c>
      <c r="K25" s="4" t="s">
        <v>7</v>
      </c>
      <c r="L25" s="2" t="s">
        <v>7</v>
      </c>
      <c r="M25" s="2" t="s">
        <v>7</v>
      </c>
      <c r="O25" s="1">
        <v>48.5</v>
      </c>
      <c r="P25" s="1">
        <v>0.3</v>
      </c>
      <c r="R25" s="2" t="s">
        <v>7</v>
      </c>
      <c r="T25" s="1">
        <v>12500</v>
      </c>
      <c r="U25" s="1">
        <v>26634.63</v>
      </c>
      <c r="W25" s="2" t="s">
        <v>7</v>
      </c>
      <c r="X25" s="2" t="s">
        <v>7</v>
      </c>
      <c r="Y25" s="2" t="s">
        <v>7</v>
      </c>
      <c r="Z25" s="2" t="s">
        <v>7</v>
      </c>
      <c r="AA25" s="2" t="s">
        <v>7</v>
      </c>
      <c r="AB25" s="2" t="s">
        <v>7</v>
      </c>
      <c r="AC25" s="2" t="s">
        <v>7</v>
      </c>
      <c r="AD25" s="2" t="s">
        <v>7</v>
      </c>
      <c r="AE25" s="2" t="s">
        <v>7</v>
      </c>
      <c r="AF25" s="2" t="s">
        <v>7</v>
      </c>
      <c r="AG25" s="2" t="s">
        <v>7</v>
      </c>
      <c r="AH25" s="2" t="s">
        <v>7</v>
      </c>
      <c r="AI25" s="2" t="s">
        <v>7</v>
      </c>
      <c r="AJ25" s="2" t="s">
        <v>7</v>
      </c>
      <c r="AK25" s="2" t="s">
        <v>7</v>
      </c>
      <c r="AL25" s="2" t="s">
        <v>7</v>
      </c>
      <c r="AM25" s="2" t="s">
        <v>7</v>
      </c>
      <c r="AN25" s="2" t="s">
        <v>7</v>
      </c>
      <c r="AO25" s="2" t="s">
        <v>7</v>
      </c>
      <c r="AP25" s="2" t="s">
        <v>7</v>
      </c>
      <c r="AQ25" s="2" t="s">
        <v>7</v>
      </c>
      <c r="AR25" s="2" t="s">
        <v>7</v>
      </c>
      <c r="AS25" s="2" t="s">
        <v>7</v>
      </c>
      <c r="AT25" s="2" t="s">
        <v>7</v>
      </c>
      <c r="AU25" s="2" t="s">
        <v>7</v>
      </c>
      <c r="AV25" s="2" t="s">
        <v>7</v>
      </c>
    </row>
    <row r="26" spans="1:48">
      <c r="A26" s="3">
        <v>33604</v>
      </c>
      <c r="B26" s="1">
        <v>4297.2998049999997</v>
      </c>
      <c r="C26" s="1">
        <v>4635.1000979999999</v>
      </c>
      <c r="D26" s="1">
        <v>4284.1000979999999</v>
      </c>
      <c r="E26" s="1">
        <v>4601.7998049999997</v>
      </c>
      <c r="F26" s="1">
        <v>4601.7998049999997</v>
      </c>
      <c r="G26" s="1">
        <v>0</v>
      </c>
      <c r="I26" s="2" t="s">
        <v>7</v>
      </c>
      <c r="J26" s="2" t="s">
        <v>7</v>
      </c>
      <c r="K26" s="4" t="s">
        <v>7</v>
      </c>
      <c r="L26" s="2" t="s">
        <v>7</v>
      </c>
      <c r="M26" s="2" t="s">
        <v>7</v>
      </c>
      <c r="O26" s="1">
        <v>49</v>
      </c>
      <c r="P26" s="1">
        <v>1</v>
      </c>
      <c r="R26" s="2" t="s">
        <v>7</v>
      </c>
      <c r="T26" s="1">
        <v>10212</v>
      </c>
      <c r="U26" s="1">
        <v>21407.93</v>
      </c>
      <c r="W26" s="2" t="s">
        <v>7</v>
      </c>
      <c r="X26" s="2" t="s">
        <v>7</v>
      </c>
      <c r="Y26" s="2" t="s">
        <v>7</v>
      </c>
      <c r="Z26" s="2" t="s">
        <v>7</v>
      </c>
      <c r="AA26" s="2" t="s">
        <v>7</v>
      </c>
      <c r="AB26" s="2" t="s">
        <v>7</v>
      </c>
      <c r="AC26" s="2" t="s">
        <v>7</v>
      </c>
      <c r="AD26" s="2" t="s">
        <v>7</v>
      </c>
      <c r="AE26" s="2" t="s">
        <v>7</v>
      </c>
      <c r="AF26" s="2" t="s">
        <v>7</v>
      </c>
      <c r="AG26" s="2" t="s">
        <v>7</v>
      </c>
      <c r="AH26" s="2" t="s">
        <v>7</v>
      </c>
      <c r="AI26" s="2" t="s">
        <v>7</v>
      </c>
      <c r="AJ26" s="2" t="s">
        <v>7</v>
      </c>
      <c r="AK26" s="2" t="s">
        <v>7</v>
      </c>
      <c r="AL26" s="2" t="s">
        <v>7</v>
      </c>
      <c r="AM26" s="2" t="s">
        <v>7</v>
      </c>
      <c r="AN26" s="2" t="s">
        <v>7</v>
      </c>
      <c r="AO26" s="2" t="s">
        <v>7</v>
      </c>
      <c r="AP26" s="2" t="s">
        <v>7</v>
      </c>
      <c r="AQ26" s="2" t="s">
        <v>7</v>
      </c>
      <c r="AR26" s="2" t="s">
        <v>7</v>
      </c>
      <c r="AS26" s="2" t="s">
        <v>7</v>
      </c>
      <c r="AT26" s="2" t="s">
        <v>7</v>
      </c>
      <c r="AU26" s="2" t="s">
        <v>7</v>
      </c>
      <c r="AV26" s="2" t="s">
        <v>7</v>
      </c>
    </row>
    <row r="27" spans="1:48">
      <c r="A27" s="3">
        <v>33635</v>
      </c>
      <c r="B27" s="1">
        <v>4603</v>
      </c>
      <c r="C27" s="1">
        <v>4966.8999020000001</v>
      </c>
      <c r="D27" s="1">
        <v>4603</v>
      </c>
      <c r="E27" s="1">
        <v>4929.1000979999999</v>
      </c>
      <c r="F27" s="1">
        <v>4929.1000979999999</v>
      </c>
      <c r="G27" s="1">
        <v>0</v>
      </c>
      <c r="I27" s="2" t="s">
        <v>7</v>
      </c>
      <c r="J27" s="2" t="s">
        <v>7</v>
      </c>
      <c r="K27" s="4" t="s">
        <v>7</v>
      </c>
      <c r="L27" s="2" t="s">
        <v>7</v>
      </c>
      <c r="M27" s="2" t="s">
        <v>7</v>
      </c>
      <c r="O27" s="1">
        <v>49.8</v>
      </c>
      <c r="P27" s="1">
        <v>1.6</v>
      </c>
      <c r="R27" s="2" t="s">
        <v>7</v>
      </c>
      <c r="T27" s="1">
        <v>8302</v>
      </c>
      <c r="U27" s="1">
        <v>18850.54</v>
      </c>
      <c r="W27" s="2" t="s">
        <v>7</v>
      </c>
      <c r="X27" s="2" t="s">
        <v>7</v>
      </c>
      <c r="Y27" s="2" t="s">
        <v>7</v>
      </c>
      <c r="Z27" s="2" t="s">
        <v>7</v>
      </c>
      <c r="AA27" s="2" t="s">
        <v>7</v>
      </c>
      <c r="AB27" s="2" t="s">
        <v>7</v>
      </c>
      <c r="AC27" s="2" t="s">
        <v>7</v>
      </c>
      <c r="AD27" s="2" t="s">
        <v>7</v>
      </c>
      <c r="AE27" s="2" t="s">
        <v>7</v>
      </c>
      <c r="AF27" s="2" t="s">
        <v>7</v>
      </c>
      <c r="AG27" s="2" t="s">
        <v>7</v>
      </c>
      <c r="AH27" s="2" t="s">
        <v>7</v>
      </c>
      <c r="AI27" s="2" t="s">
        <v>7</v>
      </c>
      <c r="AJ27" s="2" t="s">
        <v>7</v>
      </c>
      <c r="AK27" s="2" t="s">
        <v>7</v>
      </c>
      <c r="AL27" s="2" t="s">
        <v>7</v>
      </c>
      <c r="AM27" s="2" t="s">
        <v>7</v>
      </c>
      <c r="AN27" s="2" t="s">
        <v>7</v>
      </c>
      <c r="AO27" s="2" t="s">
        <v>7</v>
      </c>
      <c r="AP27" s="2" t="s">
        <v>7</v>
      </c>
      <c r="AQ27" s="2" t="s">
        <v>7</v>
      </c>
      <c r="AR27" s="2" t="s">
        <v>7</v>
      </c>
      <c r="AS27" s="2" t="s">
        <v>7</v>
      </c>
      <c r="AT27" s="2" t="s">
        <v>7</v>
      </c>
      <c r="AU27" s="2" t="s">
        <v>7</v>
      </c>
      <c r="AV27" s="2" t="s">
        <v>7</v>
      </c>
    </row>
    <row r="28" spans="1:48">
      <c r="A28" s="3">
        <v>33664</v>
      </c>
      <c r="B28" s="1">
        <v>4930.6000979999999</v>
      </c>
      <c r="C28" s="1">
        <v>5113.8999020000001</v>
      </c>
      <c r="D28" s="1">
        <v>4844.2998049999997</v>
      </c>
      <c r="E28" s="1">
        <v>4938.2998049999997</v>
      </c>
      <c r="F28" s="1">
        <v>4938.2998049999997</v>
      </c>
      <c r="G28" s="1">
        <v>0</v>
      </c>
      <c r="I28" s="2" t="s">
        <v>7</v>
      </c>
      <c r="J28" s="2" t="s">
        <v>7</v>
      </c>
      <c r="K28" s="4" t="s">
        <v>7</v>
      </c>
      <c r="L28" s="2" t="s">
        <v>7</v>
      </c>
      <c r="M28" s="2" t="s">
        <v>7</v>
      </c>
      <c r="O28" s="1">
        <v>50.1</v>
      </c>
      <c r="P28" s="1">
        <v>0.6</v>
      </c>
      <c r="R28" s="2" t="s">
        <v>7</v>
      </c>
      <c r="T28" s="1">
        <v>9006</v>
      </c>
      <c r="U28" s="1">
        <v>19338.57</v>
      </c>
      <c r="W28" s="2" t="s">
        <v>7</v>
      </c>
      <c r="X28" s="2" t="s">
        <v>7</v>
      </c>
      <c r="Y28" s="2" t="s">
        <v>7</v>
      </c>
      <c r="Z28" s="2" t="s">
        <v>7</v>
      </c>
      <c r="AA28" s="2" t="s">
        <v>7</v>
      </c>
      <c r="AB28" s="2" t="s">
        <v>7</v>
      </c>
      <c r="AC28" s="2" t="s">
        <v>7</v>
      </c>
      <c r="AD28" s="2" t="s">
        <v>7</v>
      </c>
      <c r="AE28" s="2" t="s">
        <v>7</v>
      </c>
      <c r="AF28" s="2" t="s">
        <v>7</v>
      </c>
      <c r="AG28" s="2" t="s">
        <v>7</v>
      </c>
      <c r="AH28" s="2" t="s">
        <v>7</v>
      </c>
      <c r="AI28" s="2" t="s">
        <v>7</v>
      </c>
      <c r="AJ28" s="2" t="s">
        <v>7</v>
      </c>
      <c r="AK28" s="2" t="s">
        <v>7</v>
      </c>
      <c r="AL28" s="2" t="s">
        <v>7</v>
      </c>
      <c r="AM28" s="2" t="s">
        <v>7</v>
      </c>
      <c r="AN28" s="2" t="s">
        <v>7</v>
      </c>
      <c r="AO28" s="2" t="s">
        <v>7</v>
      </c>
      <c r="AP28" s="2" t="s">
        <v>7</v>
      </c>
      <c r="AQ28" s="2" t="s">
        <v>7</v>
      </c>
      <c r="AR28" s="2" t="s">
        <v>7</v>
      </c>
      <c r="AS28" s="2" t="s">
        <v>7</v>
      </c>
      <c r="AT28" s="2" t="s">
        <v>7</v>
      </c>
      <c r="AU28" s="2" t="s">
        <v>7</v>
      </c>
      <c r="AV28" s="2" t="s">
        <v>7</v>
      </c>
    </row>
    <row r="29" spans="1:48">
      <c r="A29" s="3">
        <v>33695</v>
      </c>
      <c r="B29" s="1">
        <v>4936.6000979999999</v>
      </c>
      <c r="C29" s="1">
        <v>5442.8999020000001</v>
      </c>
      <c r="D29" s="1">
        <v>4729.3999020000001</v>
      </c>
      <c r="E29" s="1">
        <v>5369.6000979999999</v>
      </c>
      <c r="F29" s="1">
        <v>5369.6000979999999</v>
      </c>
      <c r="G29" s="1">
        <v>0</v>
      </c>
      <c r="I29" s="2" t="s">
        <v>7</v>
      </c>
      <c r="J29" s="2" t="s">
        <v>7</v>
      </c>
      <c r="K29" s="4" t="s">
        <v>7</v>
      </c>
      <c r="L29" s="2" t="s">
        <v>7</v>
      </c>
      <c r="M29" s="2" t="s">
        <v>7</v>
      </c>
      <c r="O29" s="1">
        <v>50.7</v>
      </c>
      <c r="P29" s="1">
        <v>1.1000000000000001</v>
      </c>
      <c r="R29" s="2" t="s">
        <v>7</v>
      </c>
      <c r="T29" s="1">
        <v>14924</v>
      </c>
      <c r="U29" s="1">
        <v>34523.82</v>
      </c>
      <c r="W29" s="2" t="s">
        <v>7</v>
      </c>
      <c r="X29" s="2" t="s">
        <v>7</v>
      </c>
      <c r="Y29" s="2" t="s">
        <v>7</v>
      </c>
      <c r="Z29" s="2" t="s">
        <v>7</v>
      </c>
      <c r="AA29" s="2" t="s">
        <v>7</v>
      </c>
      <c r="AB29" s="2" t="s">
        <v>7</v>
      </c>
      <c r="AC29" s="2" t="s">
        <v>7</v>
      </c>
      <c r="AD29" s="2" t="s">
        <v>7</v>
      </c>
      <c r="AE29" s="2" t="s">
        <v>7</v>
      </c>
      <c r="AF29" s="2" t="s">
        <v>7</v>
      </c>
      <c r="AG29" s="2" t="s">
        <v>7</v>
      </c>
      <c r="AH29" s="2" t="s">
        <v>7</v>
      </c>
      <c r="AI29" s="2" t="s">
        <v>7</v>
      </c>
      <c r="AJ29" s="2" t="s">
        <v>7</v>
      </c>
      <c r="AK29" s="2" t="s">
        <v>7</v>
      </c>
      <c r="AL29" s="2" t="s">
        <v>7</v>
      </c>
      <c r="AM29" s="2" t="s">
        <v>7</v>
      </c>
      <c r="AN29" s="2" t="s">
        <v>7</v>
      </c>
      <c r="AO29" s="2" t="s">
        <v>7</v>
      </c>
      <c r="AP29" s="2" t="s">
        <v>7</v>
      </c>
      <c r="AQ29" s="2" t="s">
        <v>7</v>
      </c>
      <c r="AR29" s="2" t="s">
        <v>7</v>
      </c>
      <c r="AS29" s="2" t="s">
        <v>7</v>
      </c>
      <c r="AT29" s="2" t="s">
        <v>7</v>
      </c>
      <c r="AU29" s="2" t="s">
        <v>7</v>
      </c>
      <c r="AV29" s="2" t="s">
        <v>7</v>
      </c>
    </row>
    <row r="30" spans="1:48">
      <c r="A30" s="3">
        <v>33725</v>
      </c>
      <c r="B30" s="1">
        <v>5349.6000979999999</v>
      </c>
      <c r="C30" s="1">
        <v>6105.3999020000001</v>
      </c>
      <c r="D30" s="1">
        <v>5349.6000979999999</v>
      </c>
      <c r="E30" s="1">
        <v>6080.2001950000003</v>
      </c>
      <c r="F30" s="1">
        <v>6080.2001950000003</v>
      </c>
      <c r="G30" s="1">
        <v>0</v>
      </c>
      <c r="I30" s="2" t="s">
        <v>7</v>
      </c>
      <c r="J30" s="2" t="s">
        <v>7</v>
      </c>
      <c r="K30" s="4" t="s">
        <v>7</v>
      </c>
      <c r="L30" s="2" t="s">
        <v>7</v>
      </c>
      <c r="M30" s="2" t="s">
        <v>7</v>
      </c>
      <c r="O30" s="1">
        <v>50.9</v>
      </c>
      <c r="P30" s="1">
        <v>0.4</v>
      </c>
      <c r="R30" s="2" t="s">
        <v>7</v>
      </c>
      <c r="T30" s="1">
        <v>18637</v>
      </c>
      <c r="U30" s="1">
        <v>39633.379999999997</v>
      </c>
      <c r="W30" s="2" t="s">
        <v>7</v>
      </c>
      <c r="X30" s="2" t="s">
        <v>7</v>
      </c>
      <c r="Y30" s="2" t="s">
        <v>7</v>
      </c>
      <c r="Z30" s="2" t="s">
        <v>7</v>
      </c>
      <c r="AA30" s="2" t="s">
        <v>7</v>
      </c>
      <c r="AB30" s="2" t="s">
        <v>7</v>
      </c>
      <c r="AC30" s="2" t="s">
        <v>7</v>
      </c>
      <c r="AD30" s="2" t="s">
        <v>7</v>
      </c>
      <c r="AE30" s="2" t="s">
        <v>7</v>
      </c>
      <c r="AF30" s="2" t="s">
        <v>7</v>
      </c>
      <c r="AG30" s="2" t="s">
        <v>7</v>
      </c>
      <c r="AH30" s="2" t="s">
        <v>7</v>
      </c>
      <c r="AI30" s="2" t="s">
        <v>7</v>
      </c>
      <c r="AJ30" s="2" t="s">
        <v>7</v>
      </c>
      <c r="AK30" s="2" t="s">
        <v>7</v>
      </c>
      <c r="AL30" s="2" t="s">
        <v>7</v>
      </c>
      <c r="AM30" s="2" t="s">
        <v>7</v>
      </c>
      <c r="AN30" s="2" t="s">
        <v>7</v>
      </c>
      <c r="AO30" s="2" t="s">
        <v>7</v>
      </c>
      <c r="AP30" s="2" t="s">
        <v>7</v>
      </c>
      <c r="AQ30" s="2" t="s">
        <v>7</v>
      </c>
      <c r="AR30" s="2" t="s">
        <v>7</v>
      </c>
      <c r="AS30" s="2" t="s">
        <v>7</v>
      </c>
      <c r="AT30" s="2" t="s">
        <v>7</v>
      </c>
      <c r="AU30" s="2" t="s">
        <v>7</v>
      </c>
      <c r="AV30" s="2" t="s">
        <v>7</v>
      </c>
    </row>
    <row r="31" spans="1:48">
      <c r="A31" s="3">
        <v>33756</v>
      </c>
      <c r="B31" s="1">
        <v>6099.3999020000001</v>
      </c>
      <c r="C31" s="1">
        <v>6179</v>
      </c>
      <c r="D31" s="1">
        <v>5744.2998049999997</v>
      </c>
      <c r="E31" s="1">
        <v>6103.8999020000001</v>
      </c>
      <c r="F31" s="1">
        <v>6103.8999020000001</v>
      </c>
      <c r="G31" s="1">
        <v>0</v>
      </c>
      <c r="I31" s="5">
        <v>2.5</v>
      </c>
      <c r="J31" s="5">
        <v>4.5</v>
      </c>
      <c r="O31" s="1">
        <v>51.3</v>
      </c>
      <c r="P31" s="1">
        <v>1</v>
      </c>
      <c r="R31" s="2" t="s">
        <v>7</v>
      </c>
      <c r="T31" s="1">
        <v>13834</v>
      </c>
      <c r="U31" s="1">
        <v>32506.65</v>
      </c>
      <c r="W31" s="2" t="s">
        <v>7</v>
      </c>
      <c r="X31" s="2" t="s">
        <v>7</v>
      </c>
      <c r="Y31" s="2" t="s">
        <v>7</v>
      </c>
      <c r="Z31" s="2" t="s">
        <v>7</v>
      </c>
      <c r="AA31" s="2" t="s">
        <v>7</v>
      </c>
      <c r="AB31" s="2" t="s">
        <v>7</v>
      </c>
      <c r="AC31" s="2" t="s">
        <v>7</v>
      </c>
      <c r="AD31" s="2" t="s">
        <v>7</v>
      </c>
      <c r="AE31" s="2" t="s">
        <v>7</v>
      </c>
      <c r="AF31" s="2" t="s">
        <v>7</v>
      </c>
      <c r="AG31" s="2" t="s">
        <v>7</v>
      </c>
      <c r="AH31" s="2" t="s">
        <v>7</v>
      </c>
      <c r="AI31" s="2" t="s">
        <v>7</v>
      </c>
      <c r="AJ31" s="2" t="s">
        <v>7</v>
      </c>
      <c r="AK31" s="2" t="s">
        <v>7</v>
      </c>
      <c r="AL31" s="2" t="s">
        <v>7</v>
      </c>
      <c r="AM31" s="2" t="s">
        <v>7</v>
      </c>
      <c r="AN31" s="2" t="s">
        <v>7</v>
      </c>
      <c r="AO31" s="2" t="s">
        <v>7</v>
      </c>
      <c r="AP31" s="2" t="s">
        <v>7</v>
      </c>
      <c r="AQ31" s="2" t="s">
        <v>7</v>
      </c>
      <c r="AR31" s="2" t="s">
        <v>7</v>
      </c>
      <c r="AS31" s="2" t="s">
        <v>7</v>
      </c>
      <c r="AT31" s="2" t="s">
        <v>7</v>
      </c>
      <c r="AU31" s="2" t="s">
        <v>7</v>
      </c>
      <c r="AV31" s="2" t="s">
        <v>7</v>
      </c>
    </row>
    <row r="32" spans="1:48">
      <c r="A32" s="3">
        <v>33786</v>
      </c>
      <c r="B32" s="1">
        <v>6107.2998049999997</v>
      </c>
      <c r="C32" s="1">
        <v>6239.7001950000003</v>
      </c>
      <c r="D32" s="1">
        <v>5657.6000979999999</v>
      </c>
      <c r="E32" s="1">
        <v>5881.1000979999999</v>
      </c>
      <c r="F32" s="1">
        <v>5881.1000979999999</v>
      </c>
      <c r="G32" s="1">
        <v>0</v>
      </c>
      <c r="I32" s="5">
        <v>2</v>
      </c>
      <c r="J32" s="5">
        <v>4</v>
      </c>
      <c r="K32" s="2" t="s">
        <v>7</v>
      </c>
      <c r="L32" s="2" t="s">
        <v>7</v>
      </c>
      <c r="M32" s="4" t="s">
        <v>7</v>
      </c>
      <c r="O32" s="1">
        <v>51.5</v>
      </c>
      <c r="P32" s="1">
        <v>0.2</v>
      </c>
      <c r="R32" s="2" t="s">
        <v>7</v>
      </c>
      <c r="T32" s="1">
        <v>12607</v>
      </c>
      <c r="U32" s="1">
        <v>30528.29</v>
      </c>
      <c r="W32" s="2" t="s">
        <v>7</v>
      </c>
      <c r="X32" s="2" t="s">
        <v>7</v>
      </c>
      <c r="Y32" s="2" t="s">
        <v>7</v>
      </c>
      <c r="Z32" s="2" t="s">
        <v>7</v>
      </c>
      <c r="AA32" s="2" t="s">
        <v>7</v>
      </c>
      <c r="AB32" s="2" t="s">
        <v>7</v>
      </c>
      <c r="AC32" s="2" t="s">
        <v>7</v>
      </c>
      <c r="AD32" s="2" t="s">
        <v>7</v>
      </c>
      <c r="AE32" s="2" t="s">
        <v>7</v>
      </c>
      <c r="AF32" s="2" t="s">
        <v>7</v>
      </c>
      <c r="AG32" s="2" t="s">
        <v>7</v>
      </c>
      <c r="AH32" s="2" t="s">
        <v>7</v>
      </c>
      <c r="AI32" s="2" t="s">
        <v>7</v>
      </c>
      <c r="AJ32" s="2" t="s">
        <v>7</v>
      </c>
      <c r="AK32" s="2" t="s">
        <v>7</v>
      </c>
      <c r="AL32" s="2" t="s">
        <v>7</v>
      </c>
      <c r="AM32" s="2" t="s">
        <v>7</v>
      </c>
      <c r="AN32" s="2" t="s">
        <v>7</v>
      </c>
      <c r="AO32" s="2" t="s">
        <v>7</v>
      </c>
      <c r="AP32" s="2" t="s">
        <v>7</v>
      </c>
      <c r="AQ32" s="2" t="s">
        <v>7</v>
      </c>
      <c r="AR32" s="2" t="s">
        <v>7</v>
      </c>
      <c r="AS32" s="2" t="s">
        <v>7</v>
      </c>
      <c r="AT32" s="2" t="s">
        <v>7</v>
      </c>
      <c r="AU32" s="2" t="s">
        <v>7</v>
      </c>
      <c r="AV32" s="2" t="s">
        <v>7</v>
      </c>
    </row>
    <row r="33" spans="1:48">
      <c r="A33" s="3">
        <v>33817</v>
      </c>
      <c r="B33" s="1">
        <v>5885.7001950000003</v>
      </c>
      <c r="C33" s="1">
        <v>5956.7001950000003</v>
      </c>
      <c r="D33" s="1">
        <v>5252.2998049999997</v>
      </c>
      <c r="E33" s="1">
        <v>5628.6000979999999</v>
      </c>
      <c r="F33" s="1">
        <v>5628.6000979999999</v>
      </c>
      <c r="G33" s="1">
        <v>0</v>
      </c>
      <c r="I33" s="5">
        <v>2</v>
      </c>
      <c r="J33" s="5">
        <v>4</v>
      </c>
      <c r="K33" s="2" t="s">
        <v>7</v>
      </c>
      <c r="L33" s="2" t="s">
        <v>7</v>
      </c>
      <c r="M33" s="4" t="s">
        <v>7</v>
      </c>
      <c r="O33" s="1">
        <v>51.6</v>
      </c>
      <c r="P33" s="1">
        <v>0.3</v>
      </c>
      <c r="R33" s="2" t="s">
        <v>7</v>
      </c>
      <c r="T33" s="1">
        <v>12603</v>
      </c>
      <c r="U33" s="1">
        <v>32217.89</v>
      </c>
      <c r="W33" s="2" t="s">
        <v>7</v>
      </c>
      <c r="X33" s="2" t="s">
        <v>7</v>
      </c>
      <c r="Y33" s="2" t="s">
        <v>7</v>
      </c>
      <c r="Z33" s="2" t="s">
        <v>7</v>
      </c>
      <c r="AA33" s="2" t="s">
        <v>7</v>
      </c>
      <c r="AB33" s="2" t="s">
        <v>7</v>
      </c>
      <c r="AC33" s="2" t="s">
        <v>7</v>
      </c>
      <c r="AD33" s="2" t="s">
        <v>7</v>
      </c>
      <c r="AE33" s="2" t="s">
        <v>7</v>
      </c>
      <c r="AF33" s="2" t="s">
        <v>7</v>
      </c>
      <c r="AG33" s="2" t="s">
        <v>7</v>
      </c>
      <c r="AH33" s="2" t="s">
        <v>7</v>
      </c>
      <c r="AI33" s="2" t="s">
        <v>7</v>
      </c>
      <c r="AJ33" s="2" t="s">
        <v>7</v>
      </c>
      <c r="AK33" s="2" t="s">
        <v>7</v>
      </c>
      <c r="AL33" s="2" t="s">
        <v>7</v>
      </c>
      <c r="AM33" s="2" t="s">
        <v>7</v>
      </c>
      <c r="AN33" s="2" t="s">
        <v>7</v>
      </c>
      <c r="AO33" s="2" t="s">
        <v>7</v>
      </c>
      <c r="AP33" s="2" t="s">
        <v>7</v>
      </c>
      <c r="AQ33" s="2" t="s">
        <v>7</v>
      </c>
      <c r="AR33" s="2" t="s">
        <v>7</v>
      </c>
      <c r="AS33" s="2" t="s">
        <v>7</v>
      </c>
      <c r="AT33" s="2" t="s">
        <v>7</v>
      </c>
      <c r="AU33" s="2" t="s">
        <v>7</v>
      </c>
      <c r="AV33" s="2" t="s">
        <v>7</v>
      </c>
    </row>
    <row r="34" spans="1:48">
      <c r="A34" s="3">
        <v>33848</v>
      </c>
      <c r="B34" s="1">
        <v>5631.7001950000003</v>
      </c>
      <c r="C34" s="1">
        <v>5776.3999020000001</v>
      </c>
      <c r="D34" s="1">
        <v>5473.7001950000003</v>
      </c>
      <c r="E34" s="1">
        <v>5505.3999020000001</v>
      </c>
      <c r="F34" s="1">
        <v>5505.3999020000001</v>
      </c>
      <c r="G34" s="1">
        <v>0</v>
      </c>
      <c r="I34" s="5">
        <v>2</v>
      </c>
      <c r="J34" s="5">
        <v>4</v>
      </c>
      <c r="K34" s="2" t="s">
        <v>7</v>
      </c>
      <c r="L34" s="2" t="s">
        <v>7</v>
      </c>
      <c r="M34" s="4" t="s">
        <v>7</v>
      </c>
      <c r="O34" s="1">
        <v>52.5</v>
      </c>
      <c r="P34" s="1">
        <v>1.8</v>
      </c>
      <c r="R34" s="2" t="s">
        <v>7</v>
      </c>
      <c r="T34" s="1">
        <v>11745</v>
      </c>
      <c r="U34" s="1">
        <v>30858.76</v>
      </c>
      <c r="W34" s="2" t="s">
        <v>7</v>
      </c>
      <c r="X34" s="2" t="s">
        <v>7</v>
      </c>
      <c r="Y34" s="2" t="s">
        <v>7</v>
      </c>
      <c r="Z34" s="2" t="s">
        <v>7</v>
      </c>
      <c r="AA34" s="2" t="s">
        <v>7</v>
      </c>
      <c r="AB34" s="2" t="s">
        <v>7</v>
      </c>
      <c r="AC34" s="2" t="s">
        <v>7</v>
      </c>
      <c r="AD34" s="2" t="s">
        <v>7</v>
      </c>
      <c r="AE34" s="2" t="s">
        <v>7</v>
      </c>
      <c r="AF34" s="2" t="s">
        <v>7</v>
      </c>
      <c r="AG34" s="2" t="s">
        <v>7</v>
      </c>
      <c r="AH34" s="2" t="s">
        <v>7</v>
      </c>
      <c r="AI34" s="2" t="s">
        <v>7</v>
      </c>
      <c r="AJ34" s="2" t="s">
        <v>7</v>
      </c>
      <c r="AK34" s="2" t="s">
        <v>7</v>
      </c>
      <c r="AL34" s="2" t="s">
        <v>7</v>
      </c>
      <c r="AM34" s="2" t="s">
        <v>7</v>
      </c>
      <c r="AN34" s="2" t="s">
        <v>7</v>
      </c>
      <c r="AO34" s="2" t="s">
        <v>7</v>
      </c>
      <c r="AP34" s="2" t="s">
        <v>7</v>
      </c>
      <c r="AQ34" s="2" t="s">
        <v>7</v>
      </c>
      <c r="AR34" s="2" t="s">
        <v>7</v>
      </c>
      <c r="AS34" s="2" t="s">
        <v>7</v>
      </c>
      <c r="AT34" s="2" t="s">
        <v>7</v>
      </c>
      <c r="AU34" s="2" t="s">
        <v>7</v>
      </c>
      <c r="AV34" s="2" t="s">
        <v>7</v>
      </c>
    </row>
    <row r="35" spans="1:48">
      <c r="A35" s="3">
        <v>33878</v>
      </c>
      <c r="B35" s="1">
        <v>5502.7001950000003</v>
      </c>
      <c r="C35" s="1">
        <v>6367.2001950000003</v>
      </c>
      <c r="D35" s="1">
        <v>5440.6000979999999</v>
      </c>
      <c r="E35" s="1">
        <v>6190.7001950000003</v>
      </c>
      <c r="F35" s="1">
        <v>6190.7001950000003</v>
      </c>
      <c r="G35" s="1">
        <v>0</v>
      </c>
      <c r="I35" s="5">
        <v>2</v>
      </c>
      <c r="J35" s="5">
        <v>4</v>
      </c>
      <c r="K35" s="2" t="s">
        <v>7</v>
      </c>
      <c r="L35" s="2" t="s">
        <v>7</v>
      </c>
      <c r="M35" s="4" t="s">
        <v>7</v>
      </c>
      <c r="O35" s="1">
        <v>52.7</v>
      </c>
      <c r="P35" s="1">
        <v>0.4</v>
      </c>
      <c r="R35" s="2" t="s">
        <v>7</v>
      </c>
      <c r="T35" s="1">
        <v>8253</v>
      </c>
      <c r="U35" s="1">
        <v>24261.95</v>
      </c>
      <c r="W35" s="2" t="s">
        <v>7</v>
      </c>
      <c r="X35" s="2" t="s">
        <v>7</v>
      </c>
      <c r="Y35" s="2" t="s">
        <v>7</v>
      </c>
      <c r="Z35" s="2" t="s">
        <v>7</v>
      </c>
      <c r="AA35" s="2" t="s">
        <v>7</v>
      </c>
      <c r="AB35" s="2" t="s">
        <v>7</v>
      </c>
      <c r="AC35" s="2" t="s">
        <v>7</v>
      </c>
      <c r="AD35" s="2" t="s">
        <v>7</v>
      </c>
      <c r="AE35" s="2" t="s">
        <v>7</v>
      </c>
      <c r="AF35" s="2" t="s">
        <v>7</v>
      </c>
      <c r="AG35" s="2" t="s">
        <v>7</v>
      </c>
      <c r="AH35" s="2" t="s">
        <v>7</v>
      </c>
      <c r="AI35" s="2" t="s">
        <v>7</v>
      </c>
      <c r="AJ35" s="2" t="s">
        <v>7</v>
      </c>
      <c r="AK35" s="2" t="s">
        <v>7</v>
      </c>
      <c r="AL35" s="2" t="s">
        <v>7</v>
      </c>
      <c r="AM35" s="2" t="s">
        <v>7</v>
      </c>
      <c r="AN35" s="2" t="s">
        <v>7</v>
      </c>
      <c r="AO35" s="2" t="s">
        <v>7</v>
      </c>
      <c r="AP35" s="2" t="s">
        <v>7</v>
      </c>
      <c r="AQ35" s="2" t="s">
        <v>7</v>
      </c>
      <c r="AR35" s="2" t="s">
        <v>7</v>
      </c>
      <c r="AS35" s="2" t="s">
        <v>7</v>
      </c>
      <c r="AT35" s="2" t="s">
        <v>7</v>
      </c>
      <c r="AU35" s="2" t="s">
        <v>7</v>
      </c>
      <c r="AV35" s="2" t="s">
        <v>7</v>
      </c>
    </row>
    <row r="36" spans="1:48">
      <c r="A36" s="3">
        <v>33909</v>
      </c>
      <c r="B36" s="1">
        <v>6197.2001950000003</v>
      </c>
      <c r="C36" s="1">
        <v>6470.7998049999997</v>
      </c>
      <c r="D36" s="1">
        <v>5642.7001950000003</v>
      </c>
      <c r="E36" s="1">
        <v>5810.6000979999999</v>
      </c>
      <c r="F36" s="1">
        <v>5810.6000979999999</v>
      </c>
      <c r="G36" s="1">
        <v>0</v>
      </c>
      <c r="I36" s="5">
        <v>2</v>
      </c>
      <c r="J36" s="5">
        <v>4</v>
      </c>
      <c r="K36" s="2" t="s">
        <v>7</v>
      </c>
      <c r="L36" s="2" t="s">
        <v>7</v>
      </c>
      <c r="M36" s="4" t="s">
        <v>7</v>
      </c>
      <c r="O36" s="1">
        <v>52.9</v>
      </c>
      <c r="P36" s="1">
        <v>0.5</v>
      </c>
      <c r="R36" s="2" t="s">
        <v>7</v>
      </c>
      <c r="T36" s="1">
        <v>7168</v>
      </c>
      <c r="U36" s="1">
        <v>18013.509999999998</v>
      </c>
      <c r="W36" s="2" t="s">
        <v>7</v>
      </c>
      <c r="X36" s="2" t="s">
        <v>7</v>
      </c>
      <c r="Y36" s="2" t="s">
        <v>7</v>
      </c>
      <c r="Z36" s="2" t="s">
        <v>7</v>
      </c>
      <c r="AA36" s="2" t="s">
        <v>7</v>
      </c>
      <c r="AB36" s="2" t="s">
        <v>7</v>
      </c>
      <c r="AC36" s="2" t="s">
        <v>7</v>
      </c>
      <c r="AD36" s="2" t="s">
        <v>7</v>
      </c>
      <c r="AE36" s="2" t="s">
        <v>7</v>
      </c>
      <c r="AF36" s="2" t="s">
        <v>7</v>
      </c>
      <c r="AG36" s="2" t="s">
        <v>7</v>
      </c>
      <c r="AH36" s="2" t="s">
        <v>7</v>
      </c>
      <c r="AI36" s="2" t="s">
        <v>7</v>
      </c>
      <c r="AJ36" s="2" t="s">
        <v>7</v>
      </c>
      <c r="AK36" s="2" t="s">
        <v>7</v>
      </c>
      <c r="AL36" s="2" t="s">
        <v>7</v>
      </c>
      <c r="AM36" s="2" t="s">
        <v>7</v>
      </c>
      <c r="AN36" s="2" t="s">
        <v>7</v>
      </c>
      <c r="AO36" s="2" t="s">
        <v>7</v>
      </c>
      <c r="AP36" s="2" t="s">
        <v>7</v>
      </c>
      <c r="AQ36" s="2" t="s">
        <v>7</v>
      </c>
      <c r="AR36" s="2" t="s">
        <v>7</v>
      </c>
      <c r="AS36" s="2" t="s">
        <v>7</v>
      </c>
      <c r="AT36" s="2" t="s">
        <v>7</v>
      </c>
      <c r="AU36" s="2" t="s">
        <v>7</v>
      </c>
      <c r="AV36" s="2" t="s">
        <v>7</v>
      </c>
    </row>
    <row r="37" spans="1:48">
      <c r="A37" s="3">
        <v>33939</v>
      </c>
      <c r="B37" s="1">
        <v>5676.3999020000001</v>
      </c>
      <c r="C37" s="1">
        <v>5676.3999020000001</v>
      </c>
      <c r="D37" s="1">
        <v>4947.7998049999997</v>
      </c>
      <c r="E37" s="1">
        <v>5512.3999020000001</v>
      </c>
      <c r="F37" s="1">
        <v>5512.3999020000001</v>
      </c>
      <c r="G37" s="1">
        <v>0</v>
      </c>
      <c r="I37" s="5">
        <v>2</v>
      </c>
      <c r="J37" s="5">
        <v>4</v>
      </c>
      <c r="K37" s="2" t="s">
        <v>7</v>
      </c>
      <c r="L37" s="2" t="s">
        <v>7</v>
      </c>
      <c r="M37" s="4" t="s">
        <v>7</v>
      </c>
      <c r="O37" s="1">
        <v>53.2</v>
      </c>
      <c r="P37" s="1">
        <v>0.5</v>
      </c>
      <c r="R37" s="2" t="s">
        <v>7</v>
      </c>
      <c r="T37" s="1">
        <v>7970</v>
      </c>
      <c r="U37" s="1">
        <v>20359.253000000001</v>
      </c>
      <c r="W37" s="2" t="s">
        <v>7</v>
      </c>
      <c r="X37" s="2" t="s">
        <v>7</v>
      </c>
      <c r="Y37" s="2" t="s">
        <v>7</v>
      </c>
      <c r="Z37" s="2" t="s">
        <v>7</v>
      </c>
      <c r="AA37" s="2" t="s">
        <v>7</v>
      </c>
      <c r="AB37" s="2" t="s">
        <v>7</v>
      </c>
      <c r="AC37" s="2" t="s">
        <v>7</v>
      </c>
      <c r="AD37" s="2" t="s">
        <v>7</v>
      </c>
      <c r="AE37" s="2" t="s">
        <v>7</v>
      </c>
      <c r="AF37" s="2" t="s">
        <v>7</v>
      </c>
      <c r="AG37" s="2" t="s">
        <v>7</v>
      </c>
      <c r="AH37" s="2" t="s">
        <v>7</v>
      </c>
      <c r="AI37" s="2" t="s">
        <v>7</v>
      </c>
      <c r="AJ37" s="2" t="s">
        <v>7</v>
      </c>
      <c r="AK37" s="2" t="s">
        <v>7</v>
      </c>
      <c r="AL37" s="2" t="s">
        <v>7</v>
      </c>
      <c r="AM37" s="2" t="s">
        <v>7</v>
      </c>
      <c r="AN37" s="2" t="s">
        <v>7</v>
      </c>
      <c r="AO37" s="2" t="s">
        <v>7</v>
      </c>
      <c r="AP37" s="2" t="s">
        <v>7</v>
      </c>
      <c r="AQ37" s="2" t="s">
        <v>7</v>
      </c>
      <c r="AR37" s="2" t="s">
        <v>7</v>
      </c>
      <c r="AS37" s="2" t="s">
        <v>7</v>
      </c>
      <c r="AT37" s="2" t="s">
        <v>7</v>
      </c>
      <c r="AU37" s="2" t="s">
        <v>7</v>
      </c>
      <c r="AV37" s="2" t="s">
        <v>7</v>
      </c>
    </row>
    <row r="38" spans="1:48">
      <c r="A38" s="3">
        <v>33970</v>
      </c>
      <c r="B38" s="1">
        <v>5512.8999020000001</v>
      </c>
      <c r="C38" s="1">
        <v>5970.5</v>
      </c>
      <c r="D38" s="1">
        <v>5431.2998049999997</v>
      </c>
      <c r="E38" s="1">
        <v>5751.3999020000001</v>
      </c>
      <c r="F38" s="1">
        <v>5751.3999020000001</v>
      </c>
      <c r="G38" s="1">
        <v>0</v>
      </c>
      <c r="I38" s="5">
        <v>2</v>
      </c>
      <c r="J38" s="5">
        <v>4</v>
      </c>
      <c r="K38" s="2" t="s">
        <v>7</v>
      </c>
      <c r="L38" s="2" t="s">
        <v>7</v>
      </c>
      <c r="M38" s="4" t="s">
        <v>7</v>
      </c>
      <c r="O38" s="1">
        <v>54</v>
      </c>
      <c r="P38" s="1">
        <v>1.5</v>
      </c>
      <c r="R38" s="2" t="s">
        <v>7</v>
      </c>
      <c r="T38" s="1">
        <v>4250</v>
      </c>
      <c r="U38" s="1">
        <v>11941.81</v>
      </c>
      <c r="W38" s="2" t="s">
        <v>7</v>
      </c>
      <c r="X38" s="2" t="s">
        <v>7</v>
      </c>
      <c r="Y38" s="2" t="s">
        <v>7</v>
      </c>
      <c r="Z38" s="2" t="s">
        <v>7</v>
      </c>
      <c r="AA38" s="2" t="s">
        <v>7</v>
      </c>
      <c r="AB38" s="2" t="s">
        <v>7</v>
      </c>
      <c r="AC38" s="2" t="s">
        <v>7</v>
      </c>
      <c r="AD38" s="2" t="s">
        <v>7</v>
      </c>
      <c r="AE38" s="2" t="s">
        <v>7</v>
      </c>
      <c r="AF38" s="2" t="s">
        <v>7</v>
      </c>
      <c r="AG38" s="2" t="s">
        <v>7</v>
      </c>
      <c r="AH38" s="2" t="s">
        <v>7</v>
      </c>
      <c r="AI38" s="2" t="s">
        <v>7</v>
      </c>
      <c r="AJ38" s="2" t="s">
        <v>7</v>
      </c>
      <c r="AK38" s="2" t="s">
        <v>7</v>
      </c>
      <c r="AL38" s="2" t="s">
        <v>7</v>
      </c>
      <c r="AM38" s="2" t="s">
        <v>7</v>
      </c>
      <c r="AN38" s="2" t="s">
        <v>7</v>
      </c>
      <c r="AO38" s="2" t="s">
        <v>7</v>
      </c>
      <c r="AP38" s="2" t="s">
        <v>7</v>
      </c>
      <c r="AQ38" s="2" t="s">
        <v>7</v>
      </c>
      <c r="AR38" s="2" t="s">
        <v>7</v>
      </c>
      <c r="AS38" s="2" t="s">
        <v>7</v>
      </c>
      <c r="AT38" s="2" t="s">
        <v>7</v>
      </c>
      <c r="AU38" s="2" t="s">
        <v>7</v>
      </c>
      <c r="AV38" s="2" t="s">
        <v>7</v>
      </c>
    </row>
    <row r="39" spans="1:48">
      <c r="A39" s="3">
        <v>34001</v>
      </c>
      <c r="B39" s="1">
        <v>5743.2998049999997</v>
      </c>
      <c r="C39" s="1">
        <v>6352</v>
      </c>
      <c r="D39" s="1">
        <v>5661.2998049999997</v>
      </c>
      <c r="E39" s="1">
        <v>6352</v>
      </c>
      <c r="F39" s="1">
        <v>6352</v>
      </c>
      <c r="G39" s="1">
        <v>0</v>
      </c>
      <c r="I39" s="5">
        <v>2</v>
      </c>
      <c r="J39" s="5">
        <v>4</v>
      </c>
      <c r="K39" s="2" t="s">
        <v>7</v>
      </c>
      <c r="L39" s="2" t="s">
        <v>7</v>
      </c>
      <c r="M39" s="4" t="s">
        <v>7</v>
      </c>
      <c r="O39" s="1">
        <v>54.2</v>
      </c>
      <c r="P39" s="1">
        <v>0.4</v>
      </c>
      <c r="R39" s="2" t="s">
        <v>7</v>
      </c>
      <c r="T39" s="1">
        <v>8739</v>
      </c>
      <c r="U39" s="1">
        <v>17347.43</v>
      </c>
      <c r="W39" s="2" t="s">
        <v>7</v>
      </c>
      <c r="X39" s="2" t="s">
        <v>7</v>
      </c>
      <c r="Y39" s="2" t="s">
        <v>7</v>
      </c>
      <c r="Z39" s="2" t="s">
        <v>7</v>
      </c>
      <c r="AA39" s="2" t="s">
        <v>7</v>
      </c>
      <c r="AB39" s="2" t="s">
        <v>7</v>
      </c>
      <c r="AC39" s="2" t="s">
        <v>7</v>
      </c>
      <c r="AD39" s="2" t="s">
        <v>7</v>
      </c>
      <c r="AE39" s="2" t="s">
        <v>7</v>
      </c>
      <c r="AF39" s="2" t="s">
        <v>7</v>
      </c>
      <c r="AG39" s="2" t="s">
        <v>7</v>
      </c>
      <c r="AH39" s="2" t="s">
        <v>7</v>
      </c>
      <c r="AI39" s="2" t="s">
        <v>7</v>
      </c>
      <c r="AJ39" s="2" t="s">
        <v>7</v>
      </c>
      <c r="AK39" s="2" t="s">
        <v>7</v>
      </c>
      <c r="AL39" s="2" t="s">
        <v>7</v>
      </c>
      <c r="AM39" s="2" t="s">
        <v>7</v>
      </c>
      <c r="AN39" s="2" t="s">
        <v>7</v>
      </c>
      <c r="AO39" s="2" t="s">
        <v>7</v>
      </c>
      <c r="AP39" s="2" t="s">
        <v>7</v>
      </c>
      <c r="AQ39" s="2" t="s">
        <v>7</v>
      </c>
      <c r="AR39" s="2" t="s">
        <v>7</v>
      </c>
      <c r="AS39" s="2" t="s">
        <v>7</v>
      </c>
      <c r="AT39" s="2" t="s">
        <v>7</v>
      </c>
      <c r="AU39" s="2" t="s">
        <v>7</v>
      </c>
      <c r="AV39" s="2" t="s">
        <v>7</v>
      </c>
    </row>
    <row r="40" spans="1:48">
      <c r="A40" s="3">
        <v>34029</v>
      </c>
      <c r="B40" s="1">
        <v>6353.1000979999999</v>
      </c>
      <c r="C40" s="1">
        <v>6538.2998049999997</v>
      </c>
      <c r="D40" s="1">
        <v>5760.7998049999997</v>
      </c>
      <c r="E40" s="1">
        <v>6388.8999020000001</v>
      </c>
      <c r="F40" s="1">
        <v>6388.8999020000001</v>
      </c>
      <c r="G40" s="1">
        <v>0</v>
      </c>
      <c r="I40" s="5">
        <v>2</v>
      </c>
      <c r="J40" s="5">
        <v>4</v>
      </c>
      <c r="K40" s="2" t="s">
        <v>7</v>
      </c>
      <c r="L40" s="2" t="s">
        <v>7</v>
      </c>
      <c r="M40" s="4" t="s">
        <v>7</v>
      </c>
      <c r="O40" s="1">
        <v>54.3</v>
      </c>
      <c r="P40" s="1">
        <v>0.1</v>
      </c>
      <c r="R40" s="2" t="s">
        <v>7</v>
      </c>
      <c r="T40" s="1">
        <v>11678</v>
      </c>
      <c r="U40" s="1">
        <v>23866.2</v>
      </c>
      <c r="W40" s="2" t="s">
        <v>7</v>
      </c>
      <c r="X40" s="2" t="s">
        <v>7</v>
      </c>
      <c r="Y40" s="2" t="s">
        <v>7</v>
      </c>
      <c r="Z40" s="2" t="s">
        <v>7</v>
      </c>
      <c r="AA40" s="2" t="s">
        <v>7</v>
      </c>
      <c r="AB40" s="2" t="s">
        <v>7</v>
      </c>
      <c r="AC40" s="2" t="s">
        <v>7</v>
      </c>
      <c r="AD40" s="2" t="s">
        <v>7</v>
      </c>
      <c r="AE40" s="2" t="s">
        <v>7</v>
      </c>
      <c r="AF40" s="2" t="s">
        <v>7</v>
      </c>
      <c r="AG40" s="2" t="s">
        <v>7</v>
      </c>
      <c r="AH40" s="2" t="s">
        <v>7</v>
      </c>
      <c r="AI40" s="2" t="s">
        <v>7</v>
      </c>
      <c r="AJ40" s="2" t="s">
        <v>7</v>
      </c>
      <c r="AK40" s="2" t="s">
        <v>7</v>
      </c>
      <c r="AL40" s="2" t="s">
        <v>7</v>
      </c>
      <c r="AM40" s="2" t="s">
        <v>7</v>
      </c>
      <c r="AN40" s="2" t="s">
        <v>7</v>
      </c>
      <c r="AO40" s="2" t="s">
        <v>7</v>
      </c>
      <c r="AP40" s="2" t="s">
        <v>7</v>
      </c>
      <c r="AQ40" s="2" t="s">
        <v>7</v>
      </c>
      <c r="AR40" s="2" t="s">
        <v>7</v>
      </c>
      <c r="AS40" s="2" t="s">
        <v>7</v>
      </c>
      <c r="AT40" s="2" t="s">
        <v>7</v>
      </c>
      <c r="AU40" s="2" t="s">
        <v>7</v>
      </c>
      <c r="AV40" s="2" t="s">
        <v>7</v>
      </c>
    </row>
    <row r="41" spans="1:48">
      <c r="A41" s="3">
        <v>34060</v>
      </c>
      <c r="B41" s="1">
        <v>6385.2001950000003</v>
      </c>
      <c r="C41" s="1">
        <v>6915.2001950000003</v>
      </c>
      <c r="D41" s="1">
        <v>6250.2001950000003</v>
      </c>
      <c r="E41" s="1">
        <v>6830.5</v>
      </c>
      <c r="F41" s="1">
        <v>6830.5</v>
      </c>
      <c r="G41" s="1">
        <v>0</v>
      </c>
      <c r="I41" s="5">
        <v>2</v>
      </c>
      <c r="J41" s="5">
        <v>4</v>
      </c>
      <c r="K41" s="2" t="s">
        <v>7</v>
      </c>
      <c r="L41" s="2" t="s">
        <v>7</v>
      </c>
      <c r="M41" s="4" t="s">
        <v>7</v>
      </c>
      <c r="O41" s="1">
        <v>54.9</v>
      </c>
      <c r="P41" s="1">
        <v>1.2</v>
      </c>
      <c r="R41" s="2" t="s">
        <v>7</v>
      </c>
      <c r="T41" s="1">
        <v>11639</v>
      </c>
      <c r="U41" s="1">
        <v>27397.35</v>
      </c>
      <c r="W41" s="2" t="s">
        <v>7</v>
      </c>
      <c r="X41" s="2" t="s">
        <v>7</v>
      </c>
      <c r="Y41" s="2" t="s">
        <v>7</v>
      </c>
      <c r="Z41" s="2" t="s">
        <v>7</v>
      </c>
      <c r="AA41" s="2" t="s">
        <v>7</v>
      </c>
      <c r="AB41" s="2" t="s">
        <v>7</v>
      </c>
      <c r="AC41" s="2" t="s">
        <v>7</v>
      </c>
      <c r="AD41" s="2" t="s">
        <v>7</v>
      </c>
      <c r="AE41" s="2" t="s">
        <v>7</v>
      </c>
      <c r="AF41" s="2" t="s">
        <v>7</v>
      </c>
      <c r="AG41" s="2" t="s">
        <v>7</v>
      </c>
      <c r="AH41" s="2" t="s">
        <v>7</v>
      </c>
      <c r="AI41" s="2" t="s">
        <v>7</v>
      </c>
      <c r="AJ41" s="2" t="s">
        <v>7</v>
      </c>
      <c r="AK41" s="2" t="s">
        <v>7</v>
      </c>
      <c r="AL41" s="2" t="s">
        <v>7</v>
      </c>
      <c r="AM41" s="2" t="s">
        <v>7</v>
      </c>
      <c r="AN41" s="2" t="s">
        <v>7</v>
      </c>
      <c r="AO41" s="2" t="s">
        <v>7</v>
      </c>
      <c r="AP41" s="2" t="s">
        <v>7</v>
      </c>
      <c r="AQ41" s="2" t="s">
        <v>7</v>
      </c>
      <c r="AR41" s="2" t="s">
        <v>7</v>
      </c>
      <c r="AS41" s="2" t="s">
        <v>7</v>
      </c>
      <c r="AT41" s="2" t="s">
        <v>7</v>
      </c>
      <c r="AU41" s="2" t="s">
        <v>7</v>
      </c>
      <c r="AV41" s="2" t="s">
        <v>7</v>
      </c>
    </row>
    <row r="42" spans="1:48">
      <c r="A42" s="3">
        <v>34090</v>
      </c>
      <c r="B42" s="1">
        <v>6830.5</v>
      </c>
      <c r="C42" s="1">
        <v>7528.7001950000003</v>
      </c>
      <c r="D42" s="1">
        <v>6727.6000979999999</v>
      </c>
      <c r="E42" s="1">
        <v>7372.2001950000003</v>
      </c>
      <c r="F42" s="1">
        <v>7372.2001950000003</v>
      </c>
      <c r="G42" s="1">
        <v>0</v>
      </c>
      <c r="I42" s="5">
        <v>2</v>
      </c>
      <c r="J42" s="5">
        <v>4</v>
      </c>
      <c r="K42" s="2" t="s">
        <v>7</v>
      </c>
      <c r="L42" s="2" t="s">
        <v>7</v>
      </c>
      <c r="M42" s="4" t="s">
        <v>7</v>
      </c>
      <c r="O42" s="1">
        <v>55.4</v>
      </c>
      <c r="P42" s="1">
        <v>0.9</v>
      </c>
      <c r="R42" s="2" t="s">
        <v>7</v>
      </c>
      <c r="T42" s="1">
        <v>13678</v>
      </c>
      <c r="U42" s="1">
        <v>33869.68</v>
      </c>
      <c r="W42" s="2" t="s">
        <v>7</v>
      </c>
      <c r="X42" s="2" t="s">
        <v>7</v>
      </c>
      <c r="Y42" s="2" t="s">
        <v>7</v>
      </c>
      <c r="Z42" s="2" t="s">
        <v>7</v>
      </c>
      <c r="AA42" s="2" t="s">
        <v>7</v>
      </c>
      <c r="AB42" s="2" t="s">
        <v>7</v>
      </c>
      <c r="AC42" s="2" t="s">
        <v>7</v>
      </c>
      <c r="AD42" s="2" t="s">
        <v>7</v>
      </c>
      <c r="AE42" s="2" t="s">
        <v>7</v>
      </c>
      <c r="AF42" s="2" t="s">
        <v>7</v>
      </c>
      <c r="AG42" s="2" t="s">
        <v>7</v>
      </c>
      <c r="AH42" s="2" t="s">
        <v>7</v>
      </c>
      <c r="AI42" s="2" t="s">
        <v>7</v>
      </c>
      <c r="AJ42" s="2" t="s">
        <v>7</v>
      </c>
      <c r="AK42" s="2" t="s">
        <v>7</v>
      </c>
      <c r="AL42" s="2" t="s">
        <v>7</v>
      </c>
      <c r="AM42" s="2" t="s">
        <v>7</v>
      </c>
      <c r="AN42" s="2" t="s">
        <v>7</v>
      </c>
      <c r="AO42" s="2" t="s">
        <v>7</v>
      </c>
      <c r="AP42" s="2" t="s">
        <v>7</v>
      </c>
      <c r="AQ42" s="2" t="s">
        <v>7</v>
      </c>
      <c r="AR42" s="2" t="s">
        <v>7</v>
      </c>
      <c r="AS42" s="2" t="s">
        <v>7</v>
      </c>
      <c r="AT42" s="2" t="s">
        <v>7</v>
      </c>
      <c r="AU42" s="2" t="s">
        <v>7</v>
      </c>
      <c r="AV42" s="2" t="s">
        <v>7</v>
      </c>
    </row>
    <row r="43" spans="1:48">
      <c r="A43" s="3">
        <v>34121</v>
      </c>
      <c r="B43" s="1">
        <v>7364.1000979999999</v>
      </c>
      <c r="C43" s="1">
        <v>7407.8999020000001</v>
      </c>
      <c r="D43" s="1">
        <v>6928.1000979999999</v>
      </c>
      <c r="E43" s="1">
        <v>7099.2998049999997</v>
      </c>
      <c r="F43" s="1">
        <v>7099.2998049999997</v>
      </c>
      <c r="G43" s="1">
        <v>0</v>
      </c>
      <c r="I43" s="5">
        <v>2</v>
      </c>
      <c r="J43" s="5">
        <v>4</v>
      </c>
      <c r="K43" s="2" t="s">
        <v>7</v>
      </c>
      <c r="L43" s="2" t="s">
        <v>7</v>
      </c>
      <c r="M43" s="4" t="s">
        <v>7</v>
      </c>
      <c r="O43" s="1">
        <v>55.9</v>
      </c>
      <c r="P43" s="1">
        <v>0.9</v>
      </c>
      <c r="R43" s="2" t="s">
        <v>7</v>
      </c>
      <c r="T43" s="1">
        <v>12807</v>
      </c>
      <c r="U43" s="1">
        <v>43435.39</v>
      </c>
      <c r="W43" s="2" t="s">
        <v>7</v>
      </c>
      <c r="X43" s="2" t="s">
        <v>7</v>
      </c>
      <c r="Y43" s="2" t="s">
        <v>7</v>
      </c>
      <c r="Z43" s="2" t="s">
        <v>7</v>
      </c>
      <c r="AA43" s="2" t="s">
        <v>7</v>
      </c>
      <c r="AB43" s="2" t="s">
        <v>7</v>
      </c>
      <c r="AC43" s="2" t="s">
        <v>7</v>
      </c>
      <c r="AD43" s="2" t="s">
        <v>7</v>
      </c>
      <c r="AE43" s="2" t="s">
        <v>7</v>
      </c>
      <c r="AF43" s="2" t="s">
        <v>7</v>
      </c>
      <c r="AG43" s="2" t="s">
        <v>7</v>
      </c>
      <c r="AH43" s="2" t="s">
        <v>7</v>
      </c>
      <c r="AI43" s="2" t="s">
        <v>7</v>
      </c>
      <c r="AJ43" s="2" t="s">
        <v>7</v>
      </c>
      <c r="AK43" s="2" t="s">
        <v>7</v>
      </c>
      <c r="AL43" s="2" t="s">
        <v>7</v>
      </c>
      <c r="AM43" s="2" t="s">
        <v>7</v>
      </c>
      <c r="AN43" s="2" t="s">
        <v>7</v>
      </c>
      <c r="AO43" s="2" t="s">
        <v>7</v>
      </c>
      <c r="AP43" s="2" t="s">
        <v>7</v>
      </c>
      <c r="AQ43" s="2" t="s">
        <v>7</v>
      </c>
      <c r="AR43" s="2" t="s">
        <v>7</v>
      </c>
      <c r="AS43" s="2" t="s">
        <v>7</v>
      </c>
      <c r="AT43" s="2" t="s">
        <v>7</v>
      </c>
      <c r="AU43" s="2" t="s">
        <v>7</v>
      </c>
      <c r="AV43" s="2" t="s">
        <v>7</v>
      </c>
    </row>
    <row r="44" spans="1:48">
      <c r="A44" s="3">
        <v>34151</v>
      </c>
      <c r="B44" s="1">
        <v>7119.7001950000003</v>
      </c>
      <c r="C44" s="1">
        <v>7339.6000979999999</v>
      </c>
      <c r="D44" s="1">
        <v>6707.8999020000001</v>
      </c>
      <c r="E44" s="1">
        <v>6989</v>
      </c>
      <c r="F44" s="1">
        <v>6989</v>
      </c>
      <c r="G44" s="1">
        <v>0</v>
      </c>
      <c r="I44" s="5">
        <v>2</v>
      </c>
      <c r="J44" s="5">
        <v>4</v>
      </c>
      <c r="K44" s="2" t="s">
        <v>7</v>
      </c>
      <c r="L44" s="2" t="s">
        <v>7</v>
      </c>
      <c r="M44" s="4" t="s">
        <v>7</v>
      </c>
      <c r="O44" s="1">
        <v>55.9</v>
      </c>
      <c r="P44" s="1">
        <v>-0.1</v>
      </c>
      <c r="R44" s="2" t="s">
        <v>7</v>
      </c>
      <c r="T44" s="1">
        <v>18881</v>
      </c>
      <c r="U44" s="1">
        <v>55832.58</v>
      </c>
      <c r="W44" s="2" t="s">
        <v>7</v>
      </c>
      <c r="X44" s="2" t="s">
        <v>7</v>
      </c>
      <c r="Y44" s="2" t="s">
        <v>7</v>
      </c>
      <c r="Z44" s="2" t="s">
        <v>7</v>
      </c>
      <c r="AA44" s="2" t="s">
        <v>7</v>
      </c>
      <c r="AB44" s="2" t="s">
        <v>7</v>
      </c>
      <c r="AC44" s="2" t="s">
        <v>7</v>
      </c>
      <c r="AD44" s="2" t="s">
        <v>7</v>
      </c>
      <c r="AE44" s="2" t="s">
        <v>7</v>
      </c>
      <c r="AF44" s="2" t="s">
        <v>7</v>
      </c>
      <c r="AG44" s="2" t="s">
        <v>7</v>
      </c>
      <c r="AH44" s="2" t="s">
        <v>7</v>
      </c>
      <c r="AI44" s="2" t="s">
        <v>7</v>
      </c>
      <c r="AJ44" s="2" t="s">
        <v>7</v>
      </c>
      <c r="AK44" s="2" t="s">
        <v>7</v>
      </c>
      <c r="AL44" s="2" t="s">
        <v>7</v>
      </c>
      <c r="AM44" s="2" t="s">
        <v>7</v>
      </c>
      <c r="AN44" s="2" t="s">
        <v>7</v>
      </c>
      <c r="AO44" s="2" t="s">
        <v>7</v>
      </c>
      <c r="AP44" s="2" t="s">
        <v>7</v>
      </c>
      <c r="AQ44" s="2" t="s">
        <v>7</v>
      </c>
      <c r="AR44" s="2" t="s">
        <v>7</v>
      </c>
      <c r="AS44" s="2" t="s">
        <v>7</v>
      </c>
      <c r="AT44" s="2" t="s">
        <v>7</v>
      </c>
      <c r="AU44" s="2" t="s">
        <v>7</v>
      </c>
      <c r="AV44" s="2" t="s">
        <v>7</v>
      </c>
    </row>
    <row r="45" spans="1:48">
      <c r="A45" s="3">
        <v>34182</v>
      </c>
      <c r="B45" s="1">
        <v>6989</v>
      </c>
      <c r="C45" s="1">
        <v>7615.1000979999999</v>
      </c>
      <c r="D45" s="1">
        <v>6989</v>
      </c>
      <c r="E45" s="1">
        <v>7549.7001950000003</v>
      </c>
      <c r="F45" s="1">
        <v>7549.7001950000003</v>
      </c>
      <c r="G45" s="1">
        <v>0</v>
      </c>
      <c r="I45" s="5">
        <v>2</v>
      </c>
      <c r="J45" s="5">
        <v>4</v>
      </c>
      <c r="K45" s="2" t="s">
        <v>7</v>
      </c>
      <c r="L45" s="2" t="s">
        <v>7</v>
      </c>
      <c r="M45" s="4" t="s">
        <v>7</v>
      </c>
      <c r="O45" s="1">
        <v>56.1</v>
      </c>
      <c r="P45" s="1">
        <v>0.4</v>
      </c>
      <c r="R45" s="2" t="s">
        <v>7</v>
      </c>
      <c r="T45" s="1">
        <v>14689</v>
      </c>
      <c r="U45" s="1">
        <v>37567.519999999997</v>
      </c>
      <c r="W45" s="2" t="s">
        <v>7</v>
      </c>
      <c r="X45" s="2" t="s">
        <v>7</v>
      </c>
      <c r="Y45" s="2" t="s">
        <v>7</v>
      </c>
      <c r="Z45" s="2" t="s">
        <v>7</v>
      </c>
      <c r="AA45" s="2" t="s">
        <v>7</v>
      </c>
      <c r="AB45" s="2" t="s">
        <v>7</v>
      </c>
      <c r="AC45" s="2" t="s">
        <v>7</v>
      </c>
      <c r="AD45" s="2" t="s">
        <v>7</v>
      </c>
      <c r="AE45" s="2" t="s">
        <v>7</v>
      </c>
      <c r="AF45" s="2" t="s">
        <v>7</v>
      </c>
      <c r="AG45" s="2" t="s">
        <v>7</v>
      </c>
      <c r="AH45" s="2" t="s">
        <v>7</v>
      </c>
      <c r="AI45" s="2" t="s">
        <v>7</v>
      </c>
      <c r="AJ45" s="2" t="s">
        <v>7</v>
      </c>
      <c r="AK45" s="2" t="s">
        <v>7</v>
      </c>
      <c r="AL45" s="2" t="s">
        <v>7</v>
      </c>
      <c r="AM45" s="2" t="s">
        <v>7</v>
      </c>
      <c r="AN45" s="2" t="s">
        <v>7</v>
      </c>
      <c r="AO45" s="2" t="s">
        <v>7</v>
      </c>
      <c r="AP45" s="2" t="s">
        <v>7</v>
      </c>
      <c r="AQ45" s="2" t="s">
        <v>7</v>
      </c>
      <c r="AR45" s="2" t="s">
        <v>7</v>
      </c>
      <c r="AS45" s="2" t="s">
        <v>7</v>
      </c>
      <c r="AT45" s="2" t="s">
        <v>7</v>
      </c>
      <c r="AU45" s="2" t="s">
        <v>7</v>
      </c>
      <c r="AV45" s="2" t="s">
        <v>7</v>
      </c>
    </row>
    <row r="46" spans="1:48">
      <c r="A46" s="3">
        <v>34213</v>
      </c>
      <c r="B46" s="1">
        <v>7559.3999020000001</v>
      </c>
      <c r="C46" s="1">
        <v>7678.6000979999999</v>
      </c>
      <c r="D46" s="1">
        <v>7298.5</v>
      </c>
      <c r="E46" s="1">
        <v>7676.2001950000003</v>
      </c>
      <c r="F46" s="1">
        <v>7676.2001950000003</v>
      </c>
      <c r="G46" s="1">
        <v>0</v>
      </c>
      <c r="I46" s="5">
        <v>2</v>
      </c>
      <c r="J46" s="5">
        <v>4</v>
      </c>
      <c r="K46" s="2" t="s">
        <v>7</v>
      </c>
      <c r="L46" s="2" t="s">
        <v>7</v>
      </c>
      <c r="M46" s="4" t="s">
        <v>7</v>
      </c>
      <c r="O46" s="1">
        <v>56.8</v>
      </c>
      <c r="P46" s="1">
        <v>1.4</v>
      </c>
      <c r="R46" s="2" t="s">
        <v>7</v>
      </c>
      <c r="T46" s="1">
        <v>9025</v>
      </c>
      <c r="U46" s="1">
        <v>24627.3</v>
      </c>
      <c r="W46" s="2" t="s">
        <v>7</v>
      </c>
      <c r="X46" s="2" t="s">
        <v>7</v>
      </c>
      <c r="Y46" s="2" t="s">
        <v>7</v>
      </c>
      <c r="Z46" s="2" t="s">
        <v>7</v>
      </c>
      <c r="AA46" s="2" t="s">
        <v>7</v>
      </c>
      <c r="AB46" s="2" t="s">
        <v>7</v>
      </c>
      <c r="AC46" s="2" t="s">
        <v>7</v>
      </c>
      <c r="AD46" s="2" t="s">
        <v>7</v>
      </c>
      <c r="AE46" s="2" t="s">
        <v>7</v>
      </c>
      <c r="AF46" s="2" t="s">
        <v>7</v>
      </c>
      <c r="AG46" s="2" t="s">
        <v>7</v>
      </c>
      <c r="AH46" s="2" t="s">
        <v>7</v>
      </c>
      <c r="AI46" s="2" t="s">
        <v>7</v>
      </c>
      <c r="AJ46" s="2" t="s">
        <v>7</v>
      </c>
      <c r="AK46" s="2" t="s">
        <v>7</v>
      </c>
      <c r="AL46" s="2" t="s">
        <v>7</v>
      </c>
      <c r="AM46" s="2" t="s">
        <v>7</v>
      </c>
      <c r="AN46" s="2" t="s">
        <v>7</v>
      </c>
      <c r="AO46" s="2" t="s">
        <v>7</v>
      </c>
      <c r="AP46" s="2" t="s">
        <v>7</v>
      </c>
      <c r="AQ46" s="2" t="s">
        <v>7</v>
      </c>
      <c r="AR46" s="2" t="s">
        <v>7</v>
      </c>
      <c r="AS46" s="2" t="s">
        <v>7</v>
      </c>
      <c r="AT46" s="2" t="s">
        <v>7</v>
      </c>
      <c r="AU46" s="2" t="s">
        <v>7</v>
      </c>
      <c r="AV46" s="2" t="s">
        <v>7</v>
      </c>
    </row>
    <row r="47" spans="1:48">
      <c r="A47" s="3">
        <v>34243</v>
      </c>
      <c r="B47" s="1">
        <v>7674.3999020000001</v>
      </c>
      <c r="C47" s="1">
        <v>9386.7001949999994</v>
      </c>
      <c r="D47" s="1">
        <v>7668.7001950000003</v>
      </c>
      <c r="E47" s="1">
        <v>9329.0996090000008</v>
      </c>
      <c r="F47" s="1">
        <v>9329.0996090000008</v>
      </c>
      <c r="G47" s="1">
        <v>0</v>
      </c>
      <c r="I47" s="5">
        <v>2</v>
      </c>
      <c r="J47" s="5">
        <v>4</v>
      </c>
      <c r="K47" s="2" t="s">
        <v>7</v>
      </c>
      <c r="L47" s="2" t="s">
        <v>7</v>
      </c>
      <c r="M47" s="4" t="s">
        <v>7</v>
      </c>
      <c r="O47" s="1">
        <v>57.4</v>
      </c>
      <c r="P47" s="1">
        <v>1</v>
      </c>
      <c r="R47" s="2" t="s">
        <v>7</v>
      </c>
      <c r="T47" s="1">
        <v>7134</v>
      </c>
      <c r="U47" s="1">
        <v>17902.86</v>
      </c>
      <c r="W47" s="2" t="s">
        <v>7</v>
      </c>
      <c r="X47" s="2" t="s">
        <v>7</v>
      </c>
      <c r="Y47" s="2" t="s">
        <v>7</v>
      </c>
      <c r="Z47" s="2" t="s">
        <v>7</v>
      </c>
      <c r="AA47" s="2" t="s">
        <v>7</v>
      </c>
      <c r="AB47" s="2" t="s">
        <v>7</v>
      </c>
      <c r="AC47" s="2" t="s">
        <v>7</v>
      </c>
      <c r="AD47" s="2" t="s">
        <v>7</v>
      </c>
      <c r="AE47" s="2" t="s">
        <v>7</v>
      </c>
      <c r="AF47" s="2" t="s">
        <v>7</v>
      </c>
      <c r="AG47" s="2" t="s">
        <v>7</v>
      </c>
      <c r="AH47" s="2" t="s">
        <v>7</v>
      </c>
      <c r="AI47" s="2" t="s">
        <v>7</v>
      </c>
      <c r="AJ47" s="2" t="s">
        <v>7</v>
      </c>
      <c r="AK47" s="2" t="s">
        <v>7</v>
      </c>
      <c r="AL47" s="2" t="s">
        <v>7</v>
      </c>
      <c r="AM47" s="2" t="s">
        <v>7</v>
      </c>
      <c r="AN47" s="2" t="s">
        <v>7</v>
      </c>
      <c r="AO47" s="2" t="s">
        <v>7</v>
      </c>
      <c r="AP47" s="2" t="s">
        <v>7</v>
      </c>
      <c r="AQ47" s="2" t="s">
        <v>7</v>
      </c>
      <c r="AR47" s="2" t="s">
        <v>7</v>
      </c>
      <c r="AS47" s="2" t="s">
        <v>7</v>
      </c>
      <c r="AT47" s="2" t="s">
        <v>7</v>
      </c>
      <c r="AU47" s="2" t="s">
        <v>7</v>
      </c>
      <c r="AV47" s="2" t="s">
        <v>7</v>
      </c>
    </row>
    <row r="48" spans="1:48">
      <c r="A48" s="3">
        <v>34274</v>
      </c>
      <c r="B48" s="1">
        <v>9378.7998050000006</v>
      </c>
      <c r="C48" s="1">
        <v>9825.5</v>
      </c>
      <c r="D48" s="1">
        <v>8834.7001949999994</v>
      </c>
      <c r="E48" s="1">
        <v>9125.2001949999994</v>
      </c>
      <c r="F48" s="1">
        <v>9125.2001949999994</v>
      </c>
      <c r="G48" s="1">
        <v>0</v>
      </c>
      <c r="I48" s="5">
        <v>2</v>
      </c>
      <c r="J48" s="5">
        <v>4</v>
      </c>
      <c r="K48" s="2" t="s">
        <v>7</v>
      </c>
      <c r="L48" s="2" t="s">
        <v>7</v>
      </c>
      <c r="M48" s="4" t="s">
        <v>7</v>
      </c>
      <c r="O48" s="1">
        <v>57.5</v>
      </c>
      <c r="P48" s="1">
        <v>0.2</v>
      </c>
      <c r="R48" s="2" t="s">
        <v>7</v>
      </c>
      <c r="T48" s="1">
        <v>9629</v>
      </c>
      <c r="U48" s="1">
        <v>23197.51</v>
      </c>
      <c r="W48" s="2" t="s">
        <v>7</v>
      </c>
      <c r="X48" s="2" t="s">
        <v>7</v>
      </c>
      <c r="Y48" s="2" t="s">
        <v>7</v>
      </c>
      <c r="Z48" s="2" t="s">
        <v>7</v>
      </c>
      <c r="AA48" s="2" t="s">
        <v>7</v>
      </c>
      <c r="AB48" s="2" t="s">
        <v>7</v>
      </c>
      <c r="AC48" s="2" t="s">
        <v>7</v>
      </c>
      <c r="AD48" s="2" t="s">
        <v>7</v>
      </c>
      <c r="AE48" s="2" t="s">
        <v>7</v>
      </c>
      <c r="AF48" s="2" t="s">
        <v>7</v>
      </c>
      <c r="AG48" s="2" t="s">
        <v>7</v>
      </c>
      <c r="AH48" s="2" t="s">
        <v>7</v>
      </c>
      <c r="AI48" s="2" t="s">
        <v>7</v>
      </c>
      <c r="AJ48" s="2" t="s">
        <v>7</v>
      </c>
      <c r="AK48" s="2" t="s">
        <v>7</v>
      </c>
      <c r="AL48" s="2" t="s">
        <v>7</v>
      </c>
      <c r="AM48" s="2" t="s">
        <v>7</v>
      </c>
      <c r="AN48" s="2" t="s">
        <v>7</v>
      </c>
      <c r="AO48" s="2" t="s">
        <v>7</v>
      </c>
      <c r="AP48" s="2" t="s">
        <v>7</v>
      </c>
      <c r="AQ48" s="2" t="s">
        <v>7</v>
      </c>
      <c r="AR48" s="2" t="s">
        <v>7</v>
      </c>
      <c r="AS48" s="2" t="s">
        <v>7</v>
      </c>
      <c r="AT48" s="2" t="s">
        <v>7</v>
      </c>
      <c r="AU48" s="2" t="s">
        <v>7</v>
      </c>
      <c r="AV48" s="2" t="s">
        <v>7</v>
      </c>
    </row>
    <row r="49" spans="1:48">
      <c r="A49" s="3">
        <v>34304</v>
      </c>
      <c r="B49" s="1">
        <v>9142.9003909999992</v>
      </c>
      <c r="C49" s="1">
        <v>11959.099609000001</v>
      </c>
      <c r="D49" s="1">
        <v>9102.9003909999992</v>
      </c>
      <c r="E49" s="1">
        <v>11888.400390999999</v>
      </c>
      <c r="F49" s="1">
        <v>11888.400390999999</v>
      </c>
      <c r="G49" s="1">
        <v>0</v>
      </c>
      <c r="I49" s="5">
        <v>2</v>
      </c>
      <c r="J49" s="5">
        <v>4</v>
      </c>
      <c r="K49" s="2" t="s">
        <v>7</v>
      </c>
      <c r="L49" s="2" t="s">
        <v>7</v>
      </c>
      <c r="M49" s="4" t="s">
        <v>7</v>
      </c>
      <c r="O49" s="1">
        <v>58</v>
      </c>
      <c r="P49" s="1">
        <v>0.7</v>
      </c>
      <c r="R49" s="2" t="s">
        <v>7</v>
      </c>
      <c r="T49" s="1">
        <v>10911</v>
      </c>
      <c r="U49" s="1">
        <v>31965.07</v>
      </c>
      <c r="W49" s="2" t="s">
        <v>7</v>
      </c>
      <c r="X49" s="2" t="s">
        <v>7</v>
      </c>
      <c r="Y49" s="2" t="s">
        <v>7</v>
      </c>
      <c r="Z49" s="2" t="s">
        <v>7</v>
      </c>
      <c r="AA49" s="2" t="s">
        <v>7</v>
      </c>
      <c r="AB49" s="2" t="s">
        <v>7</v>
      </c>
      <c r="AC49" s="2" t="s">
        <v>7</v>
      </c>
      <c r="AD49" s="2" t="s">
        <v>7</v>
      </c>
      <c r="AE49" s="2" t="s">
        <v>7</v>
      </c>
      <c r="AF49" s="2" t="s">
        <v>7</v>
      </c>
      <c r="AG49" s="2" t="s">
        <v>7</v>
      </c>
      <c r="AH49" s="2" t="s">
        <v>7</v>
      </c>
      <c r="AI49" s="2" t="s">
        <v>7</v>
      </c>
      <c r="AJ49" s="2" t="s">
        <v>7</v>
      </c>
      <c r="AK49" s="2" t="s">
        <v>7</v>
      </c>
      <c r="AL49" s="2" t="s">
        <v>7</v>
      </c>
      <c r="AM49" s="2" t="s">
        <v>7</v>
      </c>
      <c r="AN49" s="2" t="s">
        <v>7</v>
      </c>
      <c r="AO49" s="2" t="s">
        <v>7</v>
      </c>
      <c r="AP49" s="2" t="s">
        <v>7</v>
      </c>
      <c r="AQ49" s="2" t="s">
        <v>7</v>
      </c>
      <c r="AR49" s="2" t="s">
        <v>7</v>
      </c>
      <c r="AS49" s="2" t="s">
        <v>7</v>
      </c>
      <c r="AT49" s="2" t="s">
        <v>7</v>
      </c>
      <c r="AU49" s="2" t="s">
        <v>7</v>
      </c>
      <c r="AV49" s="2" t="s">
        <v>7</v>
      </c>
    </row>
    <row r="50" spans="1:48">
      <c r="A50" s="3">
        <v>34335</v>
      </c>
      <c r="B50" s="1">
        <v>11884.900390999999</v>
      </c>
      <c r="C50" s="1">
        <v>12599.200194999999</v>
      </c>
      <c r="D50" s="1">
        <v>10162.200194999999</v>
      </c>
      <c r="E50" s="1">
        <v>11487</v>
      </c>
      <c r="F50" s="1">
        <v>11487</v>
      </c>
      <c r="G50" s="1">
        <v>0</v>
      </c>
      <c r="I50" s="5">
        <v>2</v>
      </c>
      <c r="J50" s="5">
        <v>4</v>
      </c>
      <c r="K50" s="2" t="s">
        <v>7</v>
      </c>
      <c r="L50" s="2" t="s">
        <v>7</v>
      </c>
      <c r="M50" s="4" t="s">
        <v>7</v>
      </c>
      <c r="O50" s="1">
        <v>57.9</v>
      </c>
      <c r="P50" s="1">
        <v>-0.2</v>
      </c>
      <c r="R50" s="1">
        <v>60.91</v>
      </c>
      <c r="T50" s="1">
        <v>10749</v>
      </c>
      <c r="U50" s="1">
        <v>40529</v>
      </c>
      <c r="W50" s="2" t="s">
        <v>7</v>
      </c>
      <c r="X50" s="2" t="s">
        <v>7</v>
      </c>
      <c r="Y50" s="2" t="s">
        <v>7</v>
      </c>
      <c r="Z50" s="2" t="s">
        <v>7</v>
      </c>
      <c r="AA50" s="2" t="s">
        <v>7</v>
      </c>
      <c r="AB50" s="2" t="s">
        <v>7</v>
      </c>
      <c r="AC50" s="2" t="s">
        <v>7</v>
      </c>
      <c r="AD50" s="2" t="s">
        <v>7</v>
      </c>
      <c r="AE50" s="2" t="s">
        <v>7</v>
      </c>
      <c r="AF50" s="2" t="s">
        <v>7</v>
      </c>
      <c r="AG50" s="2" t="s">
        <v>7</v>
      </c>
      <c r="AH50" s="2" t="s">
        <v>7</v>
      </c>
      <c r="AI50" s="2" t="s">
        <v>7</v>
      </c>
      <c r="AJ50" s="2" t="s">
        <v>7</v>
      </c>
      <c r="AK50" s="2" t="s">
        <v>7</v>
      </c>
      <c r="AL50" s="2" t="s">
        <v>7</v>
      </c>
      <c r="AM50" s="2" t="s">
        <v>7</v>
      </c>
      <c r="AN50" s="2" t="s">
        <v>7</v>
      </c>
      <c r="AO50" s="2" t="s">
        <v>7</v>
      </c>
      <c r="AP50" s="2" t="s">
        <v>7</v>
      </c>
      <c r="AQ50" s="2" t="s">
        <v>7</v>
      </c>
      <c r="AR50" s="2" t="s">
        <v>7</v>
      </c>
      <c r="AS50" s="2" t="s">
        <v>7</v>
      </c>
      <c r="AT50" s="2" t="s">
        <v>7</v>
      </c>
      <c r="AU50" s="2" t="s">
        <v>7</v>
      </c>
      <c r="AV50" s="2" t="s">
        <v>7</v>
      </c>
    </row>
    <row r="51" spans="1:48">
      <c r="A51" s="3">
        <v>34366</v>
      </c>
      <c r="B51" s="1">
        <v>11523.5</v>
      </c>
      <c r="C51" s="1">
        <v>12186.799805000001</v>
      </c>
      <c r="D51" s="1">
        <v>9892.0996090000008</v>
      </c>
      <c r="E51" s="1">
        <v>10410.200194999999</v>
      </c>
      <c r="F51" s="1">
        <v>10410.200194999999</v>
      </c>
      <c r="G51" s="1">
        <v>0</v>
      </c>
      <c r="I51" s="5">
        <v>2</v>
      </c>
      <c r="J51" s="5">
        <v>4</v>
      </c>
      <c r="K51" s="2" t="s">
        <v>7</v>
      </c>
      <c r="L51" s="2" t="s">
        <v>7</v>
      </c>
      <c r="M51" s="4" t="s">
        <v>7</v>
      </c>
      <c r="O51" s="1">
        <v>58.8</v>
      </c>
      <c r="P51" s="1">
        <v>1.6</v>
      </c>
      <c r="R51" s="1">
        <v>65.23</v>
      </c>
      <c r="T51" s="1">
        <v>13024</v>
      </c>
      <c r="U51" s="1">
        <v>54868</v>
      </c>
      <c r="W51" s="2" t="s">
        <v>7</v>
      </c>
      <c r="X51" s="2" t="s">
        <v>7</v>
      </c>
      <c r="Y51" s="2" t="s">
        <v>7</v>
      </c>
      <c r="Z51" s="2" t="s">
        <v>7</v>
      </c>
      <c r="AA51" s="2" t="s">
        <v>7</v>
      </c>
      <c r="AB51" s="2" t="s">
        <v>7</v>
      </c>
      <c r="AC51" s="2" t="s">
        <v>7</v>
      </c>
      <c r="AD51" s="2" t="s">
        <v>7</v>
      </c>
      <c r="AE51" s="2" t="s">
        <v>7</v>
      </c>
      <c r="AF51" s="2" t="s">
        <v>7</v>
      </c>
      <c r="AG51" s="2" t="s">
        <v>7</v>
      </c>
      <c r="AH51" s="2" t="s">
        <v>7</v>
      </c>
      <c r="AI51" s="2" t="s">
        <v>7</v>
      </c>
      <c r="AJ51" s="2" t="s">
        <v>7</v>
      </c>
      <c r="AK51" s="2" t="s">
        <v>7</v>
      </c>
      <c r="AL51" s="2" t="s">
        <v>7</v>
      </c>
      <c r="AM51" s="2" t="s">
        <v>7</v>
      </c>
      <c r="AN51" s="2" t="s">
        <v>7</v>
      </c>
      <c r="AO51" s="2" t="s">
        <v>7</v>
      </c>
      <c r="AP51" s="2" t="s">
        <v>7</v>
      </c>
      <c r="AQ51" s="2" t="s">
        <v>7</v>
      </c>
      <c r="AR51" s="2" t="s">
        <v>7</v>
      </c>
      <c r="AS51" s="2" t="s">
        <v>7</v>
      </c>
      <c r="AT51" s="2" t="s">
        <v>7</v>
      </c>
      <c r="AU51" s="2" t="s">
        <v>7</v>
      </c>
      <c r="AV51" s="2" t="s">
        <v>7</v>
      </c>
    </row>
    <row r="52" spans="1:48">
      <c r="A52" s="3">
        <v>34394</v>
      </c>
      <c r="B52" s="1">
        <v>10387.599609000001</v>
      </c>
      <c r="C52" s="1">
        <v>10387.599609000001</v>
      </c>
      <c r="D52" s="1">
        <v>8534</v>
      </c>
      <c r="E52" s="1">
        <v>9029.9003909999992</v>
      </c>
      <c r="F52" s="1">
        <v>9029.9003909999992</v>
      </c>
      <c r="G52" s="1">
        <v>0</v>
      </c>
      <c r="I52" s="5">
        <v>2</v>
      </c>
      <c r="J52" s="5">
        <v>4</v>
      </c>
      <c r="K52" s="2" t="s">
        <v>7</v>
      </c>
      <c r="L52" s="2" t="s">
        <v>7</v>
      </c>
      <c r="M52" s="4" t="s">
        <v>7</v>
      </c>
      <c r="O52" s="1">
        <v>58.8</v>
      </c>
      <c r="P52" s="1">
        <v>0.1</v>
      </c>
      <c r="R52" s="1">
        <v>70.760000000000005</v>
      </c>
      <c r="T52" s="1">
        <v>13241</v>
      </c>
      <c r="U52" s="1">
        <v>53619</v>
      </c>
      <c r="W52" s="2" t="s">
        <v>7</v>
      </c>
      <c r="X52" s="2" t="s">
        <v>7</v>
      </c>
      <c r="Y52" s="2" t="s">
        <v>7</v>
      </c>
      <c r="Z52" s="2" t="s">
        <v>7</v>
      </c>
      <c r="AA52" s="2" t="s">
        <v>7</v>
      </c>
      <c r="AB52" s="2" t="s">
        <v>7</v>
      </c>
      <c r="AC52" s="2" t="s">
        <v>7</v>
      </c>
      <c r="AD52" s="2" t="s">
        <v>7</v>
      </c>
      <c r="AE52" s="2" t="s">
        <v>7</v>
      </c>
      <c r="AF52" s="2" t="s">
        <v>7</v>
      </c>
      <c r="AG52" s="2" t="s">
        <v>7</v>
      </c>
      <c r="AH52" s="2" t="s">
        <v>7</v>
      </c>
      <c r="AI52" s="2" t="s">
        <v>7</v>
      </c>
      <c r="AJ52" s="2" t="s">
        <v>7</v>
      </c>
      <c r="AK52" s="2" t="s">
        <v>7</v>
      </c>
      <c r="AL52" s="2" t="s">
        <v>7</v>
      </c>
      <c r="AM52" s="2" t="s">
        <v>7</v>
      </c>
      <c r="AN52" s="2" t="s">
        <v>7</v>
      </c>
      <c r="AO52" s="2" t="s">
        <v>7</v>
      </c>
      <c r="AP52" s="2" t="s">
        <v>7</v>
      </c>
      <c r="AQ52" s="2" t="s">
        <v>7</v>
      </c>
      <c r="AR52" s="2" t="s">
        <v>7</v>
      </c>
      <c r="AS52" s="2" t="s">
        <v>7</v>
      </c>
      <c r="AT52" s="2" t="s">
        <v>7</v>
      </c>
      <c r="AU52" s="2" t="s">
        <v>7</v>
      </c>
      <c r="AV52" s="2" t="s">
        <v>7</v>
      </c>
    </row>
    <row r="53" spans="1:48">
      <c r="A53" s="3">
        <v>34425</v>
      </c>
      <c r="B53" s="1">
        <v>9098.5996090000008</v>
      </c>
      <c r="C53" s="1">
        <v>9905.7998050000006</v>
      </c>
      <c r="D53" s="1">
        <v>8860.5</v>
      </c>
      <c r="E53" s="1">
        <v>8966.0996090000008</v>
      </c>
      <c r="F53" s="1">
        <v>8966.0996090000008</v>
      </c>
      <c r="G53" s="1">
        <v>0</v>
      </c>
      <c r="I53" s="5">
        <v>2</v>
      </c>
      <c r="J53" s="5">
        <v>4</v>
      </c>
      <c r="K53" s="2" t="s">
        <v>7</v>
      </c>
      <c r="L53" s="2" t="s">
        <v>7</v>
      </c>
      <c r="M53" s="4" t="s">
        <v>7</v>
      </c>
      <c r="O53" s="1">
        <v>59.6</v>
      </c>
      <c r="P53" s="1">
        <v>1.3</v>
      </c>
      <c r="R53" s="1">
        <v>73.55</v>
      </c>
      <c r="T53" s="1">
        <v>13741</v>
      </c>
      <c r="U53" s="1">
        <v>52203</v>
      </c>
      <c r="W53" s="2" t="s">
        <v>7</v>
      </c>
      <c r="X53" s="2" t="s">
        <v>7</v>
      </c>
      <c r="Y53" s="2" t="s">
        <v>7</v>
      </c>
      <c r="Z53" s="2" t="s">
        <v>7</v>
      </c>
      <c r="AA53" s="2" t="s">
        <v>7</v>
      </c>
      <c r="AB53" s="2" t="s">
        <v>7</v>
      </c>
      <c r="AC53" s="2" t="s">
        <v>7</v>
      </c>
      <c r="AD53" s="2" t="s">
        <v>7</v>
      </c>
      <c r="AE53" s="2" t="s">
        <v>7</v>
      </c>
      <c r="AF53" s="2" t="s">
        <v>7</v>
      </c>
      <c r="AG53" s="2" t="s">
        <v>7</v>
      </c>
      <c r="AH53" s="2" t="s">
        <v>7</v>
      </c>
      <c r="AI53" s="2" t="s">
        <v>7</v>
      </c>
      <c r="AJ53" s="2" t="s">
        <v>7</v>
      </c>
      <c r="AK53" s="2" t="s">
        <v>7</v>
      </c>
      <c r="AL53" s="2" t="s">
        <v>7</v>
      </c>
      <c r="AM53" s="2" t="s">
        <v>7</v>
      </c>
      <c r="AN53" s="2" t="s">
        <v>7</v>
      </c>
      <c r="AO53" s="2" t="s">
        <v>7</v>
      </c>
      <c r="AP53" s="2" t="s">
        <v>7</v>
      </c>
      <c r="AQ53" s="2" t="s">
        <v>7</v>
      </c>
      <c r="AR53" s="2" t="s">
        <v>7</v>
      </c>
      <c r="AS53" s="2" t="s">
        <v>7</v>
      </c>
      <c r="AT53" s="2" t="s">
        <v>7</v>
      </c>
      <c r="AU53" s="2" t="s">
        <v>7</v>
      </c>
      <c r="AV53" s="2" t="s">
        <v>7</v>
      </c>
    </row>
    <row r="54" spans="1:48">
      <c r="A54" s="3">
        <v>34455</v>
      </c>
      <c r="B54" s="1">
        <v>8937.7998050000006</v>
      </c>
      <c r="C54" s="1">
        <v>9773.2001949999994</v>
      </c>
      <c r="D54" s="1">
        <v>8249.2001949999994</v>
      </c>
      <c r="E54" s="1">
        <v>9553.5996090000008</v>
      </c>
      <c r="F54" s="1">
        <v>9553.5996090000008</v>
      </c>
      <c r="G54" s="1">
        <v>0</v>
      </c>
      <c r="I54" s="5">
        <v>2.5</v>
      </c>
      <c r="J54" s="5">
        <v>4.5</v>
      </c>
      <c r="K54" s="2" t="s">
        <v>7</v>
      </c>
      <c r="L54" s="2" t="s">
        <v>7</v>
      </c>
      <c r="M54" s="4" t="s">
        <v>7</v>
      </c>
      <c r="O54" s="1">
        <v>60.2</v>
      </c>
      <c r="P54" s="1">
        <v>1</v>
      </c>
      <c r="R54" s="1">
        <v>69.83</v>
      </c>
      <c r="T54" s="1">
        <v>12868</v>
      </c>
      <c r="U54" s="1">
        <v>46796</v>
      </c>
      <c r="W54" s="2" t="s">
        <v>7</v>
      </c>
      <c r="X54" s="2" t="s">
        <v>7</v>
      </c>
      <c r="Y54" s="2" t="s">
        <v>7</v>
      </c>
      <c r="Z54" s="2" t="s">
        <v>7</v>
      </c>
      <c r="AA54" s="2" t="s">
        <v>7</v>
      </c>
      <c r="AB54" s="2" t="s">
        <v>7</v>
      </c>
      <c r="AC54" s="2" t="s">
        <v>7</v>
      </c>
      <c r="AD54" s="2" t="s">
        <v>7</v>
      </c>
      <c r="AE54" s="2" t="s">
        <v>7</v>
      </c>
      <c r="AF54" s="2" t="s">
        <v>7</v>
      </c>
      <c r="AG54" s="2" t="s">
        <v>7</v>
      </c>
      <c r="AH54" s="2" t="s">
        <v>7</v>
      </c>
      <c r="AI54" s="2" t="s">
        <v>7</v>
      </c>
      <c r="AJ54" s="2" t="s">
        <v>7</v>
      </c>
      <c r="AK54" s="2" t="s">
        <v>7</v>
      </c>
      <c r="AL54" s="2" t="s">
        <v>7</v>
      </c>
      <c r="AM54" s="2" t="s">
        <v>7</v>
      </c>
      <c r="AN54" s="2" t="s">
        <v>7</v>
      </c>
      <c r="AO54" s="2" t="s">
        <v>7</v>
      </c>
      <c r="AP54" s="2" t="s">
        <v>7</v>
      </c>
      <c r="AQ54" s="2" t="s">
        <v>7</v>
      </c>
      <c r="AR54" s="2" t="s">
        <v>7</v>
      </c>
      <c r="AS54" s="2" t="s">
        <v>7</v>
      </c>
      <c r="AT54" s="2" t="s">
        <v>7</v>
      </c>
      <c r="AU54" s="2" t="s">
        <v>7</v>
      </c>
      <c r="AV54" s="2" t="s">
        <v>7</v>
      </c>
    </row>
    <row r="55" spans="1:48">
      <c r="A55" s="3">
        <v>34486</v>
      </c>
      <c r="B55" s="1">
        <v>9542.2998050000006</v>
      </c>
      <c r="C55" s="1">
        <v>9598.0996090000008</v>
      </c>
      <c r="D55" s="1">
        <v>8461.5996090000008</v>
      </c>
      <c r="E55" s="1">
        <v>8758.4003909999992</v>
      </c>
      <c r="F55" s="1">
        <v>8758.4003909999992</v>
      </c>
      <c r="G55" s="1">
        <v>0</v>
      </c>
      <c r="I55" s="5">
        <v>2.5</v>
      </c>
      <c r="J55" s="5">
        <v>4.5</v>
      </c>
      <c r="K55" s="2" t="s">
        <v>7</v>
      </c>
      <c r="L55" s="2" t="s">
        <v>7</v>
      </c>
      <c r="M55" s="4" t="s">
        <v>7</v>
      </c>
      <c r="O55" s="1">
        <v>60.6</v>
      </c>
      <c r="P55" s="1">
        <v>0.7</v>
      </c>
      <c r="R55" s="1">
        <v>69.31</v>
      </c>
      <c r="T55" s="1">
        <v>7129</v>
      </c>
      <c r="U55" s="1">
        <v>29848</v>
      </c>
      <c r="W55" s="2" t="s">
        <v>7</v>
      </c>
      <c r="X55" s="2" t="s">
        <v>7</v>
      </c>
      <c r="Y55" s="2" t="s">
        <v>7</v>
      </c>
      <c r="Z55" s="2" t="s">
        <v>7</v>
      </c>
      <c r="AA55" s="2" t="s">
        <v>7</v>
      </c>
      <c r="AB55" s="2" t="s">
        <v>7</v>
      </c>
      <c r="AC55" s="2" t="s">
        <v>7</v>
      </c>
      <c r="AD55" s="2" t="s">
        <v>7</v>
      </c>
      <c r="AE55" s="2" t="s">
        <v>7</v>
      </c>
      <c r="AF55" s="2" t="s">
        <v>7</v>
      </c>
      <c r="AG55" s="2" t="s">
        <v>7</v>
      </c>
      <c r="AH55" s="2" t="s">
        <v>7</v>
      </c>
      <c r="AI55" s="2" t="s">
        <v>7</v>
      </c>
      <c r="AJ55" s="2" t="s">
        <v>7</v>
      </c>
      <c r="AK55" s="2" t="s">
        <v>7</v>
      </c>
      <c r="AL55" s="2" t="s">
        <v>7</v>
      </c>
      <c r="AM55" s="2" t="s">
        <v>7</v>
      </c>
      <c r="AN55" s="2" t="s">
        <v>7</v>
      </c>
      <c r="AO55" s="2" t="s">
        <v>7</v>
      </c>
      <c r="AP55" s="2" t="s">
        <v>7</v>
      </c>
      <c r="AQ55" s="2" t="s">
        <v>7</v>
      </c>
      <c r="AR55" s="2" t="s">
        <v>7</v>
      </c>
      <c r="AS55" s="2" t="s">
        <v>7</v>
      </c>
      <c r="AT55" s="2" t="s">
        <v>7</v>
      </c>
      <c r="AU55" s="2" t="s">
        <v>7</v>
      </c>
      <c r="AV55" s="2" t="s">
        <v>7</v>
      </c>
    </row>
    <row r="56" spans="1:48">
      <c r="A56" s="3">
        <v>34516</v>
      </c>
      <c r="B56" s="1">
        <v>8731</v>
      </c>
      <c r="C56" s="1">
        <v>9541.7001949999994</v>
      </c>
      <c r="D56" s="1">
        <v>8298</v>
      </c>
      <c r="E56" s="1">
        <v>9482.7998050000006</v>
      </c>
      <c r="F56" s="1">
        <v>9482.7998050000006</v>
      </c>
      <c r="G56" s="1">
        <v>0</v>
      </c>
      <c r="I56" s="5">
        <v>2.5</v>
      </c>
      <c r="J56" s="5">
        <v>4.5</v>
      </c>
      <c r="K56" s="2" t="s">
        <v>7</v>
      </c>
      <c r="L56" s="2" t="s">
        <v>7</v>
      </c>
      <c r="M56" s="4" t="s">
        <v>7</v>
      </c>
      <c r="O56" s="1">
        <v>60.8</v>
      </c>
      <c r="P56" s="1">
        <v>0.4</v>
      </c>
      <c r="R56" s="1">
        <v>66.83</v>
      </c>
      <c r="T56" s="1">
        <v>6931</v>
      </c>
      <c r="U56" s="1">
        <v>24917</v>
      </c>
      <c r="W56" s="2" t="s">
        <v>7</v>
      </c>
      <c r="X56" s="2" t="s">
        <v>7</v>
      </c>
      <c r="Y56" s="2" t="s">
        <v>7</v>
      </c>
      <c r="Z56" s="2" t="s">
        <v>7</v>
      </c>
      <c r="AA56" s="2" t="s">
        <v>7</v>
      </c>
      <c r="AB56" s="2" t="s">
        <v>7</v>
      </c>
      <c r="AC56" s="2" t="s">
        <v>7</v>
      </c>
      <c r="AD56" s="2" t="s">
        <v>7</v>
      </c>
      <c r="AE56" s="2" t="s">
        <v>7</v>
      </c>
      <c r="AF56" s="2" t="s">
        <v>7</v>
      </c>
      <c r="AG56" s="2" t="s">
        <v>7</v>
      </c>
      <c r="AH56" s="2" t="s">
        <v>7</v>
      </c>
      <c r="AI56" s="2" t="s">
        <v>7</v>
      </c>
      <c r="AJ56" s="2" t="s">
        <v>7</v>
      </c>
      <c r="AK56" s="2" t="s">
        <v>7</v>
      </c>
      <c r="AL56" s="2" t="s">
        <v>7</v>
      </c>
      <c r="AM56" s="2" t="s">
        <v>7</v>
      </c>
      <c r="AN56" s="2" t="s">
        <v>7</v>
      </c>
      <c r="AO56" s="2" t="s">
        <v>7</v>
      </c>
      <c r="AP56" s="2" t="s">
        <v>7</v>
      </c>
      <c r="AQ56" s="2" t="s">
        <v>7</v>
      </c>
      <c r="AR56" s="2" t="s">
        <v>7</v>
      </c>
      <c r="AS56" s="2" t="s">
        <v>7</v>
      </c>
      <c r="AT56" s="2" t="s">
        <v>7</v>
      </c>
      <c r="AU56" s="2" t="s">
        <v>7</v>
      </c>
      <c r="AV56" s="2" t="s">
        <v>7</v>
      </c>
    </row>
    <row r="57" spans="1:48">
      <c r="A57" s="3">
        <v>34547</v>
      </c>
      <c r="B57" s="1">
        <v>9510.5</v>
      </c>
      <c r="C57" s="1">
        <v>9929.4003909999992</v>
      </c>
      <c r="D57" s="1">
        <v>9130.0996090000008</v>
      </c>
      <c r="E57" s="1">
        <v>9929.4003909999992</v>
      </c>
      <c r="F57" s="1">
        <v>9929.4003909999992</v>
      </c>
      <c r="G57" s="1">
        <v>0</v>
      </c>
      <c r="I57" s="5">
        <v>3</v>
      </c>
      <c r="J57" s="5">
        <v>5</v>
      </c>
      <c r="K57" s="2" t="s">
        <v>7</v>
      </c>
      <c r="L57" s="2" t="s">
        <v>7</v>
      </c>
      <c r="M57" s="4" t="s">
        <v>7</v>
      </c>
      <c r="O57" s="1">
        <v>61.6</v>
      </c>
      <c r="P57" s="1">
        <v>1.2</v>
      </c>
      <c r="R57" s="1">
        <v>66.36</v>
      </c>
      <c r="T57" s="1">
        <v>6355</v>
      </c>
      <c r="U57" s="1">
        <v>20605</v>
      </c>
      <c r="W57" s="2" t="s">
        <v>7</v>
      </c>
      <c r="X57" s="2" t="s">
        <v>7</v>
      </c>
      <c r="Y57" s="2" t="s">
        <v>7</v>
      </c>
      <c r="Z57" s="2" t="s">
        <v>7</v>
      </c>
      <c r="AA57" s="2" t="s">
        <v>7</v>
      </c>
      <c r="AB57" s="2" t="s">
        <v>7</v>
      </c>
      <c r="AC57" s="2" t="s">
        <v>7</v>
      </c>
      <c r="AD57" s="2" t="s">
        <v>7</v>
      </c>
      <c r="AE57" s="2" t="s">
        <v>7</v>
      </c>
      <c r="AF57" s="2" t="s">
        <v>7</v>
      </c>
      <c r="AG57" s="2" t="s">
        <v>7</v>
      </c>
      <c r="AH57" s="2" t="s">
        <v>7</v>
      </c>
      <c r="AI57" s="2" t="s">
        <v>7</v>
      </c>
      <c r="AJ57" s="2" t="s">
        <v>7</v>
      </c>
      <c r="AK57" s="2" t="s">
        <v>7</v>
      </c>
      <c r="AL57" s="2" t="s">
        <v>7</v>
      </c>
      <c r="AM57" s="2" t="s">
        <v>7</v>
      </c>
      <c r="AN57" s="2" t="s">
        <v>7</v>
      </c>
      <c r="AO57" s="2" t="s">
        <v>7</v>
      </c>
      <c r="AP57" s="2" t="s">
        <v>7</v>
      </c>
      <c r="AQ57" s="2" t="s">
        <v>7</v>
      </c>
      <c r="AR57" s="2" t="s">
        <v>7</v>
      </c>
      <c r="AS57" s="2" t="s">
        <v>7</v>
      </c>
      <c r="AT57" s="2" t="s">
        <v>7</v>
      </c>
      <c r="AU57" s="2" t="s">
        <v>7</v>
      </c>
      <c r="AV57" s="2" t="s">
        <v>7</v>
      </c>
    </row>
    <row r="58" spans="1:48">
      <c r="A58" s="3">
        <v>34578</v>
      </c>
      <c r="B58" s="1">
        <v>9922.9003909999992</v>
      </c>
      <c r="C58" s="1">
        <v>10280.5</v>
      </c>
      <c r="D58" s="1">
        <v>9495.2998050000006</v>
      </c>
      <c r="E58" s="1">
        <v>9521.2001949999994</v>
      </c>
      <c r="F58" s="1">
        <v>9521.2001949999994</v>
      </c>
      <c r="G58" s="1">
        <v>0</v>
      </c>
      <c r="I58" s="5">
        <v>3</v>
      </c>
      <c r="J58" s="5">
        <v>5</v>
      </c>
      <c r="K58" s="2" t="s">
        <v>7</v>
      </c>
      <c r="L58" s="2" t="s">
        <v>7</v>
      </c>
      <c r="M58" s="4" t="s">
        <v>7</v>
      </c>
      <c r="O58" s="1">
        <v>62.1</v>
      </c>
      <c r="P58" s="1">
        <v>0.8</v>
      </c>
      <c r="R58" s="1">
        <v>67.349999999999994</v>
      </c>
      <c r="T58" s="1">
        <v>7651</v>
      </c>
      <c r="U58" s="1">
        <v>23207</v>
      </c>
      <c r="W58" s="2" t="s">
        <v>7</v>
      </c>
      <c r="X58" s="2" t="s">
        <v>7</v>
      </c>
      <c r="Y58" s="2" t="s">
        <v>7</v>
      </c>
      <c r="Z58" s="2" t="s">
        <v>7</v>
      </c>
      <c r="AA58" s="2" t="s">
        <v>7</v>
      </c>
      <c r="AB58" s="2" t="s">
        <v>7</v>
      </c>
      <c r="AC58" s="2" t="s">
        <v>7</v>
      </c>
      <c r="AD58" s="2" t="s">
        <v>7</v>
      </c>
      <c r="AE58" s="2" t="s">
        <v>7</v>
      </c>
      <c r="AF58" s="2" t="s">
        <v>7</v>
      </c>
      <c r="AG58" s="2" t="s">
        <v>7</v>
      </c>
      <c r="AH58" s="2" t="s">
        <v>7</v>
      </c>
      <c r="AI58" s="2" t="s">
        <v>7</v>
      </c>
      <c r="AJ58" s="2" t="s">
        <v>7</v>
      </c>
      <c r="AK58" s="2" t="s">
        <v>7</v>
      </c>
      <c r="AL58" s="2" t="s">
        <v>7</v>
      </c>
      <c r="AM58" s="2" t="s">
        <v>7</v>
      </c>
      <c r="AN58" s="2" t="s">
        <v>7</v>
      </c>
      <c r="AO58" s="2" t="s">
        <v>7</v>
      </c>
      <c r="AP58" s="2" t="s">
        <v>7</v>
      </c>
      <c r="AQ58" s="2" t="s">
        <v>7</v>
      </c>
      <c r="AR58" s="2" t="s">
        <v>7</v>
      </c>
      <c r="AS58" s="2" t="s">
        <v>7</v>
      </c>
      <c r="AT58" s="2" t="s">
        <v>7</v>
      </c>
      <c r="AU58" s="2" t="s">
        <v>7</v>
      </c>
      <c r="AV58" s="2" t="s">
        <v>7</v>
      </c>
    </row>
    <row r="59" spans="1:48">
      <c r="A59" s="3">
        <v>34608</v>
      </c>
      <c r="B59" s="1">
        <v>9516.0996090000008</v>
      </c>
      <c r="C59" s="1">
        <v>9660</v>
      </c>
      <c r="D59" s="1">
        <v>9186.5996090000008</v>
      </c>
      <c r="E59" s="1">
        <v>9646.2998050000006</v>
      </c>
      <c r="F59" s="1">
        <v>9646.2998050000006</v>
      </c>
      <c r="G59" s="1">
        <v>0</v>
      </c>
      <c r="I59" s="5">
        <v>3</v>
      </c>
      <c r="J59" s="5">
        <v>5</v>
      </c>
      <c r="K59" s="2" t="s">
        <v>7</v>
      </c>
      <c r="L59" s="2" t="s">
        <v>7</v>
      </c>
      <c r="M59" s="4" t="s">
        <v>7</v>
      </c>
      <c r="O59" s="1">
        <v>62.6</v>
      </c>
      <c r="P59" s="1">
        <v>0.9</v>
      </c>
      <c r="R59" s="1">
        <v>67.099999999999994</v>
      </c>
      <c r="T59" s="1">
        <v>7650</v>
      </c>
      <c r="U59" s="1">
        <v>23363</v>
      </c>
      <c r="W59" s="2" t="s">
        <v>7</v>
      </c>
      <c r="X59" s="2" t="s">
        <v>7</v>
      </c>
      <c r="Y59" s="2" t="s">
        <v>7</v>
      </c>
      <c r="Z59" s="2" t="s">
        <v>7</v>
      </c>
      <c r="AA59" s="2" t="s">
        <v>7</v>
      </c>
      <c r="AB59" s="2" t="s">
        <v>7</v>
      </c>
      <c r="AC59" s="2" t="s">
        <v>7</v>
      </c>
      <c r="AD59" s="2" t="s">
        <v>7</v>
      </c>
      <c r="AE59" s="2" t="s">
        <v>7</v>
      </c>
      <c r="AF59" s="2" t="s">
        <v>7</v>
      </c>
      <c r="AG59" s="2" t="s">
        <v>7</v>
      </c>
      <c r="AH59" s="2" t="s">
        <v>7</v>
      </c>
      <c r="AI59" s="2" t="s">
        <v>7</v>
      </c>
      <c r="AJ59" s="2" t="s">
        <v>7</v>
      </c>
      <c r="AK59" s="2" t="s">
        <v>7</v>
      </c>
      <c r="AL59" s="2" t="s">
        <v>7</v>
      </c>
      <c r="AM59" s="2" t="s">
        <v>7</v>
      </c>
      <c r="AN59" s="2" t="s">
        <v>7</v>
      </c>
      <c r="AO59" s="2" t="s">
        <v>7</v>
      </c>
      <c r="AP59" s="2" t="s">
        <v>7</v>
      </c>
      <c r="AQ59" s="2" t="s">
        <v>7</v>
      </c>
      <c r="AR59" s="2" t="s">
        <v>7</v>
      </c>
      <c r="AS59" s="2" t="s">
        <v>7</v>
      </c>
      <c r="AT59" s="2" t="s">
        <v>7</v>
      </c>
      <c r="AU59" s="2" t="s">
        <v>7</v>
      </c>
      <c r="AV59" s="2" t="s">
        <v>7</v>
      </c>
    </row>
    <row r="60" spans="1:48">
      <c r="A60" s="3">
        <v>34639</v>
      </c>
      <c r="B60" s="1">
        <v>9651.2998050000006</v>
      </c>
      <c r="C60" s="1">
        <v>9675.5</v>
      </c>
      <c r="D60" s="1">
        <v>8379.9003909999992</v>
      </c>
      <c r="E60" s="1">
        <v>8466.2998050000006</v>
      </c>
      <c r="F60" s="1">
        <v>8466.2998050000006</v>
      </c>
      <c r="G60" s="1">
        <v>0</v>
      </c>
      <c r="I60" s="5">
        <v>3.75</v>
      </c>
      <c r="J60" s="5">
        <v>5.75</v>
      </c>
      <c r="K60" s="2" t="s">
        <v>7</v>
      </c>
      <c r="L60" s="2" t="s">
        <v>7</v>
      </c>
      <c r="M60" s="4" t="s">
        <v>7</v>
      </c>
      <c r="O60" s="1">
        <v>63</v>
      </c>
      <c r="P60" s="1">
        <v>0.6</v>
      </c>
      <c r="R60" s="1">
        <v>66.78</v>
      </c>
      <c r="T60" s="1">
        <v>8293</v>
      </c>
      <c r="U60" s="1">
        <v>29772</v>
      </c>
      <c r="W60" s="2" t="s">
        <v>7</v>
      </c>
      <c r="X60" s="2" t="s">
        <v>7</v>
      </c>
      <c r="Y60" s="2" t="s">
        <v>7</v>
      </c>
      <c r="Z60" s="2" t="s">
        <v>7</v>
      </c>
      <c r="AA60" s="2" t="s">
        <v>7</v>
      </c>
      <c r="AB60" s="2" t="s">
        <v>7</v>
      </c>
      <c r="AC60" s="2" t="s">
        <v>7</v>
      </c>
      <c r="AD60" s="2" t="s">
        <v>7</v>
      </c>
      <c r="AE60" s="2" t="s">
        <v>7</v>
      </c>
      <c r="AF60" s="2" t="s">
        <v>7</v>
      </c>
      <c r="AG60" s="2" t="s">
        <v>7</v>
      </c>
      <c r="AH60" s="2" t="s">
        <v>7</v>
      </c>
      <c r="AI60" s="2" t="s">
        <v>7</v>
      </c>
      <c r="AJ60" s="2" t="s">
        <v>7</v>
      </c>
      <c r="AK60" s="2" t="s">
        <v>7</v>
      </c>
      <c r="AL60" s="2" t="s">
        <v>7</v>
      </c>
      <c r="AM60" s="2" t="s">
        <v>7</v>
      </c>
      <c r="AN60" s="2" t="s">
        <v>7</v>
      </c>
      <c r="AO60" s="2" t="s">
        <v>7</v>
      </c>
      <c r="AP60" s="2" t="s">
        <v>7</v>
      </c>
      <c r="AQ60" s="2" t="s">
        <v>7</v>
      </c>
      <c r="AR60" s="2" t="s">
        <v>7</v>
      </c>
      <c r="AS60" s="2" t="s">
        <v>7</v>
      </c>
      <c r="AT60" s="2" t="s">
        <v>7</v>
      </c>
      <c r="AU60" s="2" t="s">
        <v>7</v>
      </c>
      <c r="AV60" s="2" t="s">
        <v>7</v>
      </c>
    </row>
    <row r="61" spans="1:48">
      <c r="A61" s="3">
        <v>34669</v>
      </c>
      <c r="B61" s="1">
        <v>8465.2001949999994</v>
      </c>
      <c r="C61" s="1">
        <v>8555.2998050000006</v>
      </c>
      <c r="D61" s="1">
        <v>7670.7998049999997</v>
      </c>
      <c r="E61" s="1">
        <v>8191</v>
      </c>
      <c r="F61" s="1">
        <v>8191</v>
      </c>
      <c r="G61" s="1">
        <v>0</v>
      </c>
      <c r="I61" s="5">
        <v>3.75</v>
      </c>
      <c r="J61" s="5">
        <v>5.75</v>
      </c>
      <c r="K61" s="2" t="s">
        <v>7</v>
      </c>
      <c r="L61" s="2" t="s">
        <v>7</v>
      </c>
      <c r="M61" s="4" t="s">
        <v>7</v>
      </c>
      <c r="O61" s="1">
        <v>63.5</v>
      </c>
      <c r="P61" s="1">
        <v>0.8</v>
      </c>
      <c r="R61" s="1">
        <v>63.39</v>
      </c>
      <c r="T61" s="1">
        <v>7260</v>
      </c>
      <c r="U61" s="1">
        <v>24221</v>
      </c>
      <c r="W61" s="2" t="s">
        <v>7</v>
      </c>
      <c r="X61" s="2" t="s">
        <v>7</v>
      </c>
      <c r="Y61" s="2" t="s">
        <v>7</v>
      </c>
      <c r="Z61" s="2" t="s">
        <v>7</v>
      </c>
      <c r="AA61" s="2" t="s">
        <v>7</v>
      </c>
      <c r="AB61" s="2" t="s">
        <v>7</v>
      </c>
      <c r="AC61" s="2" t="s">
        <v>7</v>
      </c>
      <c r="AD61" s="2" t="s">
        <v>7</v>
      </c>
      <c r="AE61" s="2" t="s">
        <v>7</v>
      </c>
      <c r="AF61" s="2" t="s">
        <v>7</v>
      </c>
      <c r="AG61" s="2" t="s">
        <v>7</v>
      </c>
      <c r="AH61" s="2" t="s">
        <v>7</v>
      </c>
      <c r="AI61" s="2" t="s">
        <v>7</v>
      </c>
      <c r="AJ61" s="2" t="s">
        <v>7</v>
      </c>
      <c r="AK61" s="2" t="s">
        <v>7</v>
      </c>
      <c r="AL61" s="2" t="s">
        <v>7</v>
      </c>
      <c r="AM61" s="2" t="s">
        <v>7</v>
      </c>
      <c r="AN61" s="2" t="s">
        <v>7</v>
      </c>
      <c r="AO61" s="2" t="s">
        <v>7</v>
      </c>
      <c r="AP61" s="2" t="s">
        <v>7</v>
      </c>
      <c r="AQ61" s="2" t="s">
        <v>7</v>
      </c>
      <c r="AR61" s="2" t="s">
        <v>7</v>
      </c>
      <c r="AS61" s="2" t="s">
        <v>7</v>
      </c>
      <c r="AT61" s="2" t="s">
        <v>7</v>
      </c>
      <c r="AU61" s="2" t="s">
        <v>7</v>
      </c>
      <c r="AV61" s="2" t="s">
        <v>7</v>
      </c>
    </row>
    <row r="62" spans="1:48">
      <c r="A62" s="3">
        <v>34700</v>
      </c>
      <c r="B62" s="1">
        <v>8190.3999020000001</v>
      </c>
      <c r="C62" s="1">
        <v>8190.3999020000001</v>
      </c>
      <c r="D62" s="1">
        <v>6890.1000979999999</v>
      </c>
      <c r="E62" s="1">
        <v>7342.7001950000003</v>
      </c>
      <c r="F62" s="1">
        <v>7342.7001950000003</v>
      </c>
      <c r="G62" s="1">
        <v>0</v>
      </c>
      <c r="I62" s="5">
        <v>3.75</v>
      </c>
      <c r="J62" s="5">
        <v>5.75</v>
      </c>
      <c r="K62" s="2" t="s">
        <v>7</v>
      </c>
      <c r="L62" s="2" t="s">
        <v>7</v>
      </c>
      <c r="M62" s="4" t="s">
        <v>7</v>
      </c>
      <c r="O62" s="1">
        <v>63.9</v>
      </c>
      <c r="P62" s="1">
        <v>0.5</v>
      </c>
      <c r="R62" s="1">
        <v>60.33</v>
      </c>
      <c r="T62" s="1">
        <v>6730</v>
      </c>
      <c r="U62" s="1">
        <v>17082</v>
      </c>
      <c r="W62" s="2" t="s">
        <v>7</v>
      </c>
      <c r="X62" s="2" t="s">
        <v>7</v>
      </c>
      <c r="Y62" s="2" t="s">
        <v>7</v>
      </c>
      <c r="Z62" s="2" t="s">
        <v>7</v>
      </c>
      <c r="AA62" s="2" t="s">
        <v>7</v>
      </c>
      <c r="AB62" s="2" t="s">
        <v>7</v>
      </c>
      <c r="AC62" s="2" t="s">
        <v>7</v>
      </c>
      <c r="AD62" s="2" t="s">
        <v>7</v>
      </c>
      <c r="AE62" s="2" t="s">
        <v>7</v>
      </c>
      <c r="AF62" s="2" t="s">
        <v>7</v>
      </c>
      <c r="AG62" s="2" t="s">
        <v>7</v>
      </c>
      <c r="AH62" s="2" t="s">
        <v>7</v>
      </c>
      <c r="AI62" s="2" t="s">
        <v>7</v>
      </c>
      <c r="AJ62" s="2" t="s">
        <v>7</v>
      </c>
      <c r="AK62" s="2" t="s">
        <v>7</v>
      </c>
      <c r="AL62" s="2" t="s">
        <v>7</v>
      </c>
      <c r="AM62" s="2" t="s">
        <v>7</v>
      </c>
      <c r="AN62" s="2" t="s">
        <v>7</v>
      </c>
      <c r="AO62" s="2" t="s">
        <v>7</v>
      </c>
      <c r="AP62" s="2" t="s">
        <v>7</v>
      </c>
      <c r="AQ62" s="2" t="s">
        <v>7</v>
      </c>
      <c r="AR62" s="2" t="s">
        <v>7</v>
      </c>
      <c r="AS62" s="2" t="s">
        <v>7</v>
      </c>
      <c r="AT62" s="2" t="s">
        <v>7</v>
      </c>
      <c r="AU62" s="2" t="s">
        <v>7</v>
      </c>
      <c r="AV62" s="2" t="s">
        <v>7</v>
      </c>
    </row>
    <row r="63" spans="1:48">
      <c r="A63" s="3">
        <v>34731</v>
      </c>
      <c r="B63" s="1">
        <v>7383.7001950000003</v>
      </c>
      <c r="C63" s="1">
        <v>8339.9003909999992</v>
      </c>
      <c r="D63" s="1">
        <v>7383.7001950000003</v>
      </c>
      <c r="E63" s="1">
        <v>8327.5</v>
      </c>
      <c r="F63" s="1">
        <v>8327.5</v>
      </c>
      <c r="G63" s="1">
        <v>0</v>
      </c>
      <c r="I63" s="5">
        <v>4.25</v>
      </c>
      <c r="J63" s="5">
        <v>6.25</v>
      </c>
      <c r="K63" s="2" t="s">
        <v>7</v>
      </c>
      <c r="L63" s="2" t="s">
        <v>7</v>
      </c>
      <c r="M63" s="4" t="s">
        <v>7</v>
      </c>
      <c r="O63" s="1">
        <v>64.3</v>
      </c>
      <c r="P63" s="1">
        <v>0.7</v>
      </c>
      <c r="R63" s="1">
        <v>58.62</v>
      </c>
      <c r="T63" s="1">
        <v>4035</v>
      </c>
      <c r="U63" s="1">
        <v>11888</v>
      </c>
      <c r="W63" s="2" t="s">
        <v>7</v>
      </c>
      <c r="X63" s="2" t="s">
        <v>7</v>
      </c>
      <c r="Y63" s="2" t="s">
        <v>7</v>
      </c>
      <c r="Z63" s="2" t="s">
        <v>7</v>
      </c>
      <c r="AA63" s="2" t="s">
        <v>7</v>
      </c>
      <c r="AB63" s="2" t="s">
        <v>7</v>
      </c>
      <c r="AC63" s="2" t="s">
        <v>7</v>
      </c>
      <c r="AD63" s="2" t="s">
        <v>7</v>
      </c>
      <c r="AE63" s="2" t="s">
        <v>7</v>
      </c>
      <c r="AF63" s="2" t="s">
        <v>7</v>
      </c>
      <c r="AG63" s="2" t="s">
        <v>7</v>
      </c>
      <c r="AH63" s="2" t="s">
        <v>7</v>
      </c>
      <c r="AI63" s="2" t="s">
        <v>7</v>
      </c>
      <c r="AJ63" s="2" t="s">
        <v>7</v>
      </c>
      <c r="AK63" s="2" t="s">
        <v>7</v>
      </c>
      <c r="AL63" s="2" t="s">
        <v>7</v>
      </c>
      <c r="AM63" s="2" t="s">
        <v>7</v>
      </c>
      <c r="AN63" s="2" t="s">
        <v>7</v>
      </c>
      <c r="AO63" s="2" t="s">
        <v>7</v>
      </c>
      <c r="AP63" s="2" t="s">
        <v>7</v>
      </c>
      <c r="AQ63" s="2" t="s">
        <v>7</v>
      </c>
      <c r="AR63" s="2" t="s">
        <v>7</v>
      </c>
      <c r="AS63" s="2" t="s">
        <v>7</v>
      </c>
      <c r="AT63" s="2" t="s">
        <v>7</v>
      </c>
      <c r="AU63" s="2" t="s">
        <v>7</v>
      </c>
      <c r="AV63" s="2" t="s">
        <v>7</v>
      </c>
    </row>
    <row r="64" spans="1:48">
      <c r="A64" s="3">
        <v>34759</v>
      </c>
      <c r="B64" s="1">
        <v>8337.7001949999994</v>
      </c>
      <c r="C64" s="1">
        <v>8849.5</v>
      </c>
      <c r="D64" s="1">
        <v>7905.7998049999997</v>
      </c>
      <c r="E64" s="1">
        <v>8587.7001949999994</v>
      </c>
      <c r="F64" s="1">
        <v>8587.7001949999994</v>
      </c>
      <c r="G64" s="1">
        <v>0</v>
      </c>
      <c r="I64" s="5">
        <v>4.25</v>
      </c>
      <c r="J64" s="5">
        <v>6.25</v>
      </c>
      <c r="K64" s="2" t="s">
        <v>7</v>
      </c>
      <c r="L64" s="2" t="s">
        <v>7</v>
      </c>
      <c r="M64" s="4" t="s">
        <v>7</v>
      </c>
      <c r="O64" s="1">
        <v>64.599999999999994</v>
      </c>
      <c r="P64" s="1">
        <v>0.4</v>
      </c>
      <c r="R64" s="1">
        <v>61.87</v>
      </c>
      <c r="T64" s="1">
        <v>7495</v>
      </c>
      <c r="U64" s="1">
        <v>20396</v>
      </c>
      <c r="W64" s="2" t="s">
        <v>7</v>
      </c>
      <c r="X64" s="2" t="s">
        <v>7</v>
      </c>
      <c r="Y64" s="2" t="s">
        <v>7</v>
      </c>
      <c r="Z64" s="2" t="s">
        <v>7</v>
      </c>
      <c r="AA64" s="2" t="s">
        <v>7</v>
      </c>
      <c r="AB64" s="2" t="s">
        <v>7</v>
      </c>
      <c r="AC64" s="2" t="s">
        <v>7</v>
      </c>
      <c r="AD64" s="2" t="s">
        <v>7</v>
      </c>
      <c r="AE64" s="2" t="s">
        <v>7</v>
      </c>
      <c r="AF64" s="2" t="s">
        <v>7</v>
      </c>
      <c r="AG64" s="2" t="s">
        <v>7</v>
      </c>
      <c r="AH64" s="2" t="s">
        <v>7</v>
      </c>
      <c r="AI64" s="2" t="s">
        <v>7</v>
      </c>
      <c r="AJ64" s="2" t="s">
        <v>7</v>
      </c>
      <c r="AK64" s="2" t="s">
        <v>7</v>
      </c>
      <c r="AL64" s="2" t="s">
        <v>7</v>
      </c>
      <c r="AM64" s="2" t="s">
        <v>7</v>
      </c>
      <c r="AN64" s="2" t="s">
        <v>7</v>
      </c>
      <c r="AO64" s="2" t="s">
        <v>7</v>
      </c>
      <c r="AP64" s="2" t="s">
        <v>7</v>
      </c>
      <c r="AQ64" s="2" t="s">
        <v>7</v>
      </c>
      <c r="AR64" s="2" t="s">
        <v>7</v>
      </c>
      <c r="AS64" s="2" t="s">
        <v>7</v>
      </c>
      <c r="AT64" s="2" t="s">
        <v>7</v>
      </c>
      <c r="AU64" s="2" t="s">
        <v>7</v>
      </c>
      <c r="AV64" s="2" t="s">
        <v>7</v>
      </c>
    </row>
    <row r="65" spans="1:48">
      <c r="A65" s="3">
        <v>34790</v>
      </c>
      <c r="B65" s="1">
        <v>8514.0996090000008</v>
      </c>
      <c r="C65" s="1">
        <v>8697.4003909999992</v>
      </c>
      <c r="D65" s="1">
        <v>8189</v>
      </c>
      <c r="E65" s="1">
        <v>8361</v>
      </c>
      <c r="F65" s="1">
        <v>8361</v>
      </c>
      <c r="G65" s="1">
        <v>0</v>
      </c>
      <c r="I65" s="5">
        <v>4.25</v>
      </c>
      <c r="J65" s="5">
        <v>6.25</v>
      </c>
      <c r="K65" s="2" t="s">
        <v>7</v>
      </c>
      <c r="L65" s="2" t="s">
        <v>7</v>
      </c>
      <c r="M65" s="4" t="s">
        <v>7</v>
      </c>
      <c r="O65" s="1">
        <v>65.400000000000006</v>
      </c>
      <c r="P65" s="1">
        <v>1.2</v>
      </c>
      <c r="R65" s="1">
        <v>63.33</v>
      </c>
      <c r="T65" s="1">
        <v>12964</v>
      </c>
      <c r="U65" s="1">
        <v>37669</v>
      </c>
      <c r="W65" s="2" t="s">
        <v>7</v>
      </c>
      <c r="X65" s="2" t="s">
        <v>7</v>
      </c>
      <c r="Y65" s="2" t="s">
        <v>7</v>
      </c>
      <c r="Z65" s="2" t="s">
        <v>7</v>
      </c>
      <c r="AA65" s="2" t="s">
        <v>7</v>
      </c>
      <c r="AB65" s="2" t="s">
        <v>7</v>
      </c>
      <c r="AC65" s="2" t="s">
        <v>7</v>
      </c>
      <c r="AD65" s="2" t="s">
        <v>7</v>
      </c>
      <c r="AE65" s="2" t="s">
        <v>7</v>
      </c>
      <c r="AF65" s="2" t="s">
        <v>7</v>
      </c>
      <c r="AG65" s="2" t="s">
        <v>7</v>
      </c>
      <c r="AH65" s="2" t="s">
        <v>7</v>
      </c>
      <c r="AI65" s="2" t="s">
        <v>7</v>
      </c>
      <c r="AJ65" s="2" t="s">
        <v>7</v>
      </c>
      <c r="AK65" s="2" t="s">
        <v>7</v>
      </c>
      <c r="AL65" s="2" t="s">
        <v>7</v>
      </c>
      <c r="AM65" s="2" t="s">
        <v>7</v>
      </c>
      <c r="AN65" s="2" t="s">
        <v>7</v>
      </c>
      <c r="AO65" s="2" t="s">
        <v>7</v>
      </c>
      <c r="AP65" s="2" t="s">
        <v>7</v>
      </c>
      <c r="AQ65" s="2" t="s">
        <v>7</v>
      </c>
      <c r="AR65" s="2" t="s">
        <v>7</v>
      </c>
      <c r="AS65" s="2" t="s">
        <v>7</v>
      </c>
      <c r="AT65" s="2" t="s">
        <v>7</v>
      </c>
      <c r="AU65" s="2" t="s">
        <v>7</v>
      </c>
      <c r="AV65" s="2" t="s">
        <v>7</v>
      </c>
    </row>
    <row r="66" spans="1:48">
      <c r="A66" s="3">
        <v>34820</v>
      </c>
      <c r="B66" s="1">
        <v>8348.0996090000008</v>
      </c>
      <c r="C66" s="1">
        <v>9448.0996090000008</v>
      </c>
      <c r="D66" s="1">
        <v>8095.3999020000001</v>
      </c>
      <c r="E66" s="1">
        <v>9407.4003909999992</v>
      </c>
      <c r="F66" s="1">
        <v>9407.4003909999992</v>
      </c>
      <c r="G66" s="1">
        <v>0</v>
      </c>
      <c r="I66" s="5">
        <v>4.25</v>
      </c>
      <c r="J66" s="5">
        <v>6.25</v>
      </c>
      <c r="K66" s="2" t="s">
        <v>7</v>
      </c>
      <c r="L66" s="2" t="s">
        <v>7</v>
      </c>
      <c r="M66" s="4" t="s">
        <v>7</v>
      </c>
      <c r="O66" s="1">
        <v>65.8</v>
      </c>
      <c r="P66" s="1">
        <v>0.6</v>
      </c>
      <c r="R66" s="1">
        <v>61.98</v>
      </c>
      <c r="T66" s="1">
        <v>11668</v>
      </c>
      <c r="U66" s="1">
        <v>36455</v>
      </c>
      <c r="W66" s="2" t="s">
        <v>7</v>
      </c>
      <c r="X66" s="2" t="s">
        <v>7</v>
      </c>
      <c r="Y66" s="2" t="s">
        <v>7</v>
      </c>
      <c r="Z66" s="2" t="s">
        <v>7</v>
      </c>
      <c r="AA66" s="2" t="s">
        <v>7</v>
      </c>
      <c r="AB66" s="2" t="s">
        <v>7</v>
      </c>
      <c r="AC66" s="2" t="s">
        <v>7</v>
      </c>
      <c r="AD66" s="2" t="s">
        <v>7</v>
      </c>
      <c r="AE66" s="2" t="s">
        <v>7</v>
      </c>
      <c r="AF66" s="2" t="s">
        <v>7</v>
      </c>
      <c r="AG66" s="2" t="s">
        <v>7</v>
      </c>
      <c r="AH66" s="2" t="s">
        <v>7</v>
      </c>
      <c r="AI66" s="2" t="s">
        <v>7</v>
      </c>
      <c r="AJ66" s="2" t="s">
        <v>7</v>
      </c>
      <c r="AK66" s="2" t="s">
        <v>7</v>
      </c>
      <c r="AL66" s="2" t="s">
        <v>7</v>
      </c>
      <c r="AM66" s="2" t="s">
        <v>7</v>
      </c>
      <c r="AN66" s="2" t="s">
        <v>7</v>
      </c>
      <c r="AO66" s="2" t="s">
        <v>7</v>
      </c>
      <c r="AP66" s="2" t="s">
        <v>7</v>
      </c>
      <c r="AQ66" s="2" t="s">
        <v>7</v>
      </c>
      <c r="AR66" s="2" t="s">
        <v>7</v>
      </c>
      <c r="AS66" s="2" t="s">
        <v>7</v>
      </c>
      <c r="AT66" s="2" t="s">
        <v>7</v>
      </c>
      <c r="AU66" s="2" t="s">
        <v>7</v>
      </c>
      <c r="AV66" s="2" t="s">
        <v>7</v>
      </c>
    </row>
    <row r="67" spans="1:48">
      <c r="A67" s="3">
        <v>34851</v>
      </c>
      <c r="B67" s="1">
        <v>9547</v>
      </c>
      <c r="C67" s="1">
        <v>9676.0996090000008</v>
      </c>
      <c r="D67" s="1">
        <v>9065.7998050000006</v>
      </c>
      <c r="E67" s="1">
        <v>9206.5</v>
      </c>
      <c r="F67" s="1">
        <v>9206.5</v>
      </c>
      <c r="G67" s="1">
        <v>0</v>
      </c>
      <c r="I67" s="5">
        <v>4.25</v>
      </c>
      <c r="J67" s="5">
        <v>6.25</v>
      </c>
      <c r="K67" s="2" t="s">
        <v>7</v>
      </c>
      <c r="L67" s="2" t="s">
        <v>7</v>
      </c>
      <c r="M67" s="4" t="s">
        <v>7</v>
      </c>
      <c r="O67" s="1">
        <v>66.3</v>
      </c>
      <c r="P67" s="1">
        <v>0.7</v>
      </c>
      <c r="R67" s="1">
        <v>58.23</v>
      </c>
      <c r="T67" s="1">
        <v>7741</v>
      </c>
      <c r="U67" s="1">
        <v>21423</v>
      </c>
      <c r="W67" s="2" t="s">
        <v>7</v>
      </c>
      <c r="X67" s="2" t="s">
        <v>7</v>
      </c>
      <c r="Y67" s="2" t="s">
        <v>7</v>
      </c>
      <c r="Z67" s="2" t="s">
        <v>7</v>
      </c>
      <c r="AA67" s="2" t="s">
        <v>7</v>
      </c>
      <c r="AB67" s="2" t="s">
        <v>7</v>
      </c>
      <c r="AC67" s="2" t="s">
        <v>7</v>
      </c>
      <c r="AD67" s="2" t="s">
        <v>7</v>
      </c>
      <c r="AE67" s="2" t="s">
        <v>7</v>
      </c>
      <c r="AF67" s="2" t="s">
        <v>7</v>
      </c>
      <c r="AG67" s="2" t="s">
        <v>7</v>
      </c>
      <c r="AH67" s="2" t="s">
        <v>7</v>
      </c>
      <c r="AI67" s="2" t="s">
        <v>7</v>
      </c>
      <c r="AJ67" s="2" t="s">
        <v>7</v>
      </c>
      <c r="AK67" s="2" t="s">
        <v>7</v>
      </c>
      <c r="AL67" s="2" t="s">
        <v>7</v>
      </c>
      <c r="AM67" s="2" t="s">
        <v>7</v>
      </c>
      <c r="AN67" s="2" t="s">
        <v>7</v>
      </c>
      <c r="AO67" s="2" t="s">
        <v>7</v>
      </c>
      <c r="AP67" s="2" t="s">
        <v>7</v>
      </c>
      <c r="AQ67" s="2" t="s">
        <v>7</v>
      </c>
      <c r="AR67" s="2" t="s">
        <v>7</v>
      </c>
      <c r="AS67" s="2" t="s">
        <v>7</v>
      </c>
      <c r="AT67" s="2" t="s">
        <v>7</v>
      </c>
      <c r="AU67" s="2" t="s">
        <v>7</v>
      </c>
      <c r="AV67" s="2" t="s">
        <v>7</v>
      </c>
    </row>
    <row r="68" spans="1:48">
      <c r="A68" s="3">
        <v>34881</v>
      </c>
      <c r="B68" s="1">
        <v>9208.2998050000006</v>
      </c>
      <c r="C68" s="1">
        <v>9820.7998050000006</v>
      </c>
      <c r="D68" s="1">
        <v>9110.7001949999994</v>
      </c>
      <c r="E68" s="1">
        <v>9453.4003909999992</v>
      </c>
      <c r="F68" s="1">
        <v>9453.4003909999992</v>
      </c>
      <c r="G68" s="1">
        <v>0</v>
      </c>
      <c r="I68" s="5">
        <v>4.25</v>
      </c>
      <c r="J68" s="5">
        <v>6.25</v>
      </c>
      <c r="K68" s="2" t="s">
        <v>7</v>
      </c>
      <c r="L68" s="2" t="s">
        <v>7</v>
      </c>
      <c r="M68" s="4" t="s">
        <v>7</v>
      </c>
      <c r="O68" s="1">
        <v>66.400000000000006</v>
      </c>
      <c r="P68" s="1">
        <v>0.2</v>
      </c>
      <c r="R68" s="1">
        <v>56.45</v>
      </c>
      <c r="T68" s="1">
        <v>8862</v>
      </c>
      <c r="U68" s="1">
        <v>21179</v>
      </c>
      <c r="W68" s="1">
        <v>2881</v>
      </c>
      <c r="X68" s="1">
        <v>5568.162241</v>
      </c>
      <c r="Y68" s="1">
        <v>481</v>
      </c>
      <c r="Z68" s="1">
        <v>858.12559999999996</v>
      </c>
      <c r="AA68" s="1">
        <v>27</v>
      </c>
      <c r="AB68" s="1">
        <v>414.58260999999999</v>
      </c>
      <c r="AC68" s="1">
        <v>11</v>
      </c>
      <c r="AD68" s="1">
        <v>46.86354</v>
      </c>
      <c r="AE68" s="1">
        <v>28</v>
      </c>
      <c r="AF68" s="1">
        <v>73.154385000000005</v>
      </c>
      <c r="AG68" s="1">
        <f>W68+Y68+AA68+AC68+AE68</f>
        <v>3428</v>
      </c>
      <c r="AH68" s="1">
        <f>X68+Z68+AB68+AD68+AF68</f>
        <v>6960.8883760000008</v>
      </c>
      <c r="AI68" s="1">
        <v>4243</v>
      </c>
      <c r="AJ68" s="1">
        <v>10316.977711999998</v>
      </c>
      <c r="AK68" s="1">
        <v>337</v>
      </c>
      <c r="AL68" s="1">
        <v>490.01358799999997</v>
      </c>
      <c r="AM68" s="1">
        <v>122</v>
      </c>
      <c r="AN68" s="1">
        <v>1374.690687</v>
      </c>
      <c r="AO68" s="1">
        <v>93</v>
      </c>
      <c r="AP68" s="1">
        <v>648.90139999999997</v>
      </c>
      <c r="AQ68" s="1">
        <v>250</v>
      </c>
      <c r="AR68" s="1">
        <v>792.00465099999997</v>
      </c>
      <c r="AS68" s="1">
        <f>AI68+AK68+AM68+AO68+AQ68</f>
        <v>5045</v>
      </c>
      <c r="AT68" s="1">
        <f>AJ68+AL68+AN68+AP68+AR68</f>
        <v>13622.588037999998</v>
      </c>
      <c r="AU68" s="1">
        <f>AG68+AS68</f>
        <v>8473</v>
      </c>
      <c r="AV68" s="1">
        <f>AH68+AT68</f>
        <v>20583.476413999997</v>
      </c>
    </row>
    <row r="69" spans="1:48">
      <c r="A69" s="3">
        <v>34912</v>
      </c>
      <c r="B69" s="1">
        <v>9436.0996090000008</v>
      </c>
      <c r="C69" s="1">
        <v>9461.7998050000006</v>
      </c>
      <c r="D69" s="1">
        <v>8775</v>
      </c>
      <c r="E69" s="1">
        <v>9179.9003909999992</v>
      </c>
      <c r="F69" s="1">
        <v>9179.9003909999992</v>
      </c>
      <c r="G69" s="1">
        <v>0</v>
      </c>
      <c r="I69" s="5">
        <v>4.25</v>
      </c>
      <c r="J69" s="5">
        <v>6.25</v>
      </c>
      <c r="K69" s="2" t="s">
        <v>7</v>
      </c>
      <c r="L69" s="2" t="s">
        <v>7</v>
      </c>
      <c r="M69" s="4" t="s">
        <v>7</v>
      </c>
      <c r="O69" s="1">
        <v>67</v>
      </c>
      <c r="P69" s="1">
        <v>0.9</v>
      </c>
      <c r="R69" s="1">
        <v>54.61</v>
      </c>
      <c r="T69" s="1">
        <v>6762</v>
      </c>
      <c r="U69" s="1">
        <v>18538</v>
      </c>
      <c r="W69" s="1">
        <v>1562</v>
      </c>
      <c r="X69" s="1">
        <v>4018.7821560000002</v>
      </c>
      <c r="Y69" s="1">
        <v>84</v>
      </c>
      <c r="Z69" s="1">
        <v>146.5352</v>
      </c>
      <c r="AA69" s="1">
        <v>31</v>
      </c>
      <c r="AB69" s="1">
        <v>250.274933</v>
      </c>
      <c r="AC69" s="1">
        <v>1</v>
      </c>
      <c r="AD69" s="1">
        <v>3</v>
      </c>
      <c r="AE69" s="1">
        <v>6</v>
      </c>
      <c r="AF69" s="1">
        <v>14.664680000000001</v>
      </c>
      <c r="AG69" s="1">
        <f>W69+Y69+AA69+AC69+AE69</f>
        <v>1684</v>
      </c>
      <c r="AH69" s="1">
        <f>X69+Z69+AB69+AD69+AF69</f>
        <v>4433.256969</v>
      </c>
      <c r="AI69" s="1">
        <v>3979</v>
      </c>
      <c r="AJ69" s="1">
        <v>9619.6214959999998</v>
      </c>
      <c r="AK69" s="1">
        <v>278</v>
      </c>
      <c r="AL69" s="1">
        <v>397.32153600000004</v>
      </c>
      <c r="AM69" s="1">
        <v>151</v>
      </c>
      <c r="AN69" s="1">
        <v>1565.554989</v>
      </c>
      <c r="AO69" s="1">
        <v>114</v>
      </c>
      <c r="AP69" s="1">
        <v>821.476134</v>
      </c>
      <c r="AQ69" s="1">
        <v>260</v>
      </c>
      <c r="AR69" s="1">
        <v>677.75565900000004</v>
      </c>
      <c r="AS69" s="1">
        <f>AI69+AK69+AM69+AO69+AQ69</f>
        <v>4782</v>
      </c>
      <c r="AT69" s="1">
        <f>AJ69+AL69+AN69+AP69+AR69</f>
        <v>13081.729814</v>
      </c>
      <c r="AU69" s="1">
        <f>AG69+AS69</f>
        <v>6466</v>
      </c>
      <c r="AV69" s="1">
        <f>AH69+AT69</f>
        <v>17514.986783</v>
      </c>
    </row>
    <row r="70" spans="1:48">
      <c r="A70" s="3">
        <v>34943</v>
      </c>
      <c r="B70" s="1">
        <v>9185.7998050000006</v>
      </c>
      <c r="C70" s="1">
        <v>9834.4003909999992</v>
      </c>
      <c r="D70" s="1">
        <v>9136.2998050000006</v>
      </c>
      <c r="E70" s="1">
        <v>9646.2998050000006</v>
      </c>
      <c r="F70" s="1">
        <v>9646.2998050000006</v>
      </c>
      <c r="G70" s="1">
        <v>0</v>
      </c>
      <c r="I70" s="5">
        <v>4.25</v>
      </c>
      <c r="J70" s="5">
        <v>6.25</v>
      </c>
      <c r="K70" s="2" t="s">
        <v>7</v>
      </c>
      <c r="L70" s="2" t="s">
        <v>7</v>
      </c>
      <c r="M70" s="4" t="s">
        <v>7</v>
      </c>
      <c r="O70" s="1">
        <v>67.599999999999994</v>
      </c>
      <c r="P70" s="1">
        <v>0.9</v>
      </c>
      <c r="R70" s="1">
        <v>54.31</v>
      </c>
      <c r="T70" s="1">
        <v>6506</v>
      </c>
      <c r="U70" s="1">
        <v>17361</v>
      </c>
      <c r="W70" s="1">
        <v>1607</v>
      </c>
      <c r="X70" s="1">
        <v>4214.6132850000004</v>
      </c>
      <c r="Y70" s="1">
        <v>18</v>
      </c>
      <c r="Z70" s="1">
        <v>22.686800000000002</v>
      </c>
      <c r="AA70" s="1">
        <v>27</v>
      </c>
      <c r="AB70" s="1">
        <v>99.868790000000004</v>
      </c>
      <c r="AC70" s="1">
        <v>0</v>
      </c>
      <c r="AD70" s="1">
        <v>0</v>
      </c>
      <c r="AE70" s="1">
        <v>20</v>
      </c>
      <c r="AF70" s="1">
        <v>80.545541999999998</v>
      </c>
      <c r="AG70" s="1">
        <f t="shared" ref="AG70:AH128" si="0">W70+Y70+AA70+AC70+AE70</f>
        <v>1672</v>
      </c>
      <c r="AH70" s="1">
        <f t="shared" si="0"/>
        <v>4417.714417000001</v>
      </c>
      <c r="AI70" s="1">
        <v>3836</v>
      </c>
      <c r="AJ70" s="1">
        <v>8822.1022479999992</v>
      </c>
      <c r="AK70" s="1">
        <v>260</v>
      </c>
      <c r="AL70" s="1">
        <v>374.88699999999994</v>
      </c>
      <c r="AM70" s="1">
        <v>121</v>
      </c>
      <c r="AN70" s="1">
        <v>2352.0457120000001</v>
      </c>
      <c r="AO70" s="1">
        <v>103</v>
      </c>
      <c r="AP70" s="1">
        <v>642.57127000000003</v>
      </c>
      <c r="AQ70" s="1">
        <v>197</v>
      </c>
      <c r="AR70" s="1">
        <v>512.90706799999998</v>
      </c>
      <c r="AS70" s="1">
        <f t="shared" ref="AS70:AT128" si="1">AI70+AK70+AM70+AO70+AQ70</f>
        <v>4517</v>
      </c>
      <c r="AT70" s="1">
        <f t="shared" si="1"/>
        <v>12704.513298000002</v>
      </c>
      <c r="AU70" s="1">
        <f t="shared" ref="AU70:AV128" si="2">AG70+AS70</f>
        <v>6189</v>
      </c>
      <c r="AV70" s="1">
        <f t="shared" si="2"/>
        <v>17122.227715000001</v>
      </c>
    </row>
    <row r="71" spans="1:48">
      <c r="A71" s="3">
        <v>34973</v>
      </c>
      <c r="B71" s="1">
        <v>9645.2998050000006</v>
      </c>
      <c r="C71" s="1">
        <v>10069.200194999999</v>
      </c>
      <c r="D71" s="1">
        <v>9627.5</v>
      </c>
      <c r="E71" s="1">
        <v>9782.4003909999992</v>
      </c>
      <c r="F71" s="1">
        <v>9782.4003909999992</v>
      </c>
      <c r="G71" s="1">
        <v>0</v>
      </c>
      <c r="I71" s="5">
        <v>4.25</v>
      </c>
      <c r="J71" s="5">
        <v>6.25</v>
      </c>
      <c r="K71" s="2" t="s">
        <v>7</v>
      </c>
      <c r="L71" s="2" t="s">
        <v>7</v>
      </c>
      <c r="M71" s="4" t="s">
        <v>7</v>
      </c>
      <c r="O71" s="1">
        <v>68</v>
      </c>
      <c r="P71" s="1">
        <v>0.6</v>
      </c>
      <c r="R71" s="1">
        <v>53.41</v>
      </c>
      <c r="T71" s="1">
        <v>6265</v>
      </c>
      <c r="U71" s="1">
        <v>16507</v>
      </c>
      <c r="W71" s="1">
        <v>1285</v>
      </c>
      <c r="X71" s="1">
        <v>3973.6572289999999</v>
      </c>
      <c r="Y71" s="1">
        <v>5</v>
      </c>
      <c r="Z71" s="1">
        <v>7.7621000000000002</v>
      </c>
      <c r="AA71" s="1">
        <v>45</v>
      </c>
      <c r="AB71" s="1">
        <v>207.90562800000001</v>
      </c>
      <c r="AC71" s="1">
        <v>18</v>
      </c>
      <c r="AD71" s="1">
        <v>456.06519600000001</v>
      </c>
      <c r="AE71" s="1">
        <v>25</v>
      </c>
      <c r="AF71" s="1">
        <v>88.243706000000003</v>
      </c>
      <c r="AG71" s="1">
        <f t="shared" si="0"/>
        <v>1378</v>
      </c>
      <c r="AH71" s="1">
        <f t="shared" si="0"/>
        <v>4733.6338590000005</v>
      </c>
      <c r="AI71" s="1">
        <v>3926</v>
      </c>
      <c r="AJ71" s="1">
        <v>9282.2493539999996</v>
      </c>
      <c r="AK71" s="1">
        <v>277</v>
      </c>
      <c r="AL71" s="1">
        <v>370.87129199999998</v>
      </c>
      <c r="AM71" s="1">
        <v>111</v>
      </c>
      <c r="AN71" s="1">
        <v>939.01796000000002</v>
      </c>
      <c r="AO71" s="1">
        <v>121</v>
      </c>
      <c r="AP71" s="1">
        <v>507.47368499999999</v>
      </c>
      <c r="AQ71" s="1">
        <v>206</v>
      </c>
      <c r="AR71" s="1">
        <v>400.82341200000002</v>
      </c>
      <c r="AS71" s="1">
        <f t="shared" si="1"/>
        <v>4641</v>
      </c>
      <c r="AT71" s="1">
        <f t="shared" si="1"/>
        <v>11500.435702999999</v>
      </c>
      <c r="AU71" s="1">
        <f t="shared" si="2"/>
        <v>6019</v>
      </c>
      <c r="AV71" s="1">
        <f t="shared" si="2"/>
        <v>16234.069562000001</v>
      </c>
    </row>
    <row r="72" spans="1:48">
      <c r="A72" s="3">
        <v>35004</v>
      </c>
      <c r="B72" s="1">
        <v>9789.5996090000008</v>
      </c>
      <c r="C72" s="1">
        <v>9882.4003909999992</v>
      </c>
      <c r="D72" s="1">
        <v>9259.2998050000006</v>
      </c>
      <c r="E72" s="1">
        <v>9813.2998050000006</v>
      </c>
      <c r="F72" s="1">
        <v>9813.2998050000006</v>
      </c>
      <c r="G72" s="1">
        <v>0</v>
      </c>
      <c r="I72" s="5">
        <v>4.25</v>
      </c>
      <c r="J72" s="5">
        <v>6.25</v>
      </c>
      <c r="K72" s="2" t="s">
        <v>7</v>
      </c>
      <c r="L72" s="2" t="s">
        <v>7</v>
      </c>
      <c r="M72" s="4" t="s">
        <v>7</v>
      </c>
      <c r="O72" s="1">
        <v>68.099999999999994</v>
      </c>
      <c r="P72" s="1">
        <v>0.2</v>
      </c>
      <c r="R72" s="1">
        <v>54.78</v>
      </c>
      <c r="T72" s="1">
        <v>8008</v>
      </c>
      <c r="U72" s="1">
        <v>20604</v>
      </c>
      <c r="W72" s="1">
        <v>1057</v>
      </c>
      <c r="X72" s="1">
        <v>3806.973285</v>
      </c>
      <c r="Y72" s="1">
        <v>677</v>
      </c>
      <c r="Z72" s="1">
        <v>799.21424000000002</v>
      </c>
      <c r="AA72" s="1">
        <v>43</v>
      </c>
      <c r="AB72" s="1">
        <v>99.478219999999993</v>
      </c>
      <c r="AC72" s="1">
        <v>9</v>
      </c>
      <c r="AD72" s="1">
        <v>60.662599999999998</v>
      </c>
      <c r="AE72" s="1">
        <v>17</v>
      </c>
      <c r="AF72" s="1">
        <v>86.133099999999999</v>
      </c>
      <c r="AG72" s="1">
        <f t="shared" si="0"/>
        <v>1803</v>
      </c>
      <c r="AH72" s="1">
        <f t="shared" si="0"/>
        <v>4852.4614449999999</v>
      </c>
      <c r="AI72" s="1">
        <v>5179</v>
      </c>
      <c r="AJ72" s="1">
        <v>12799.780233000001</v>
      </c>
      <c r="AK72" s="1">
        <v>280</v>
      </c>
      <c r="AL72" s="1">
        <v>379.8827</v>
      </c>
      <c r="AM72" s="1">
        <v>113</v>
      </c>
      <c r="AN72" s="1">
        <v>803.85382400000003</v>
      </c>
      <c r="AO72" s="1">
        <v>143</v>
      </c>
      <c r="AP72" s="1">
        <v>789.15134699999999</v>
      </c>
      <c r="AQ72" s="1">
        <v>244</v>
      </c>
      <c r="AR72" s="1">
        <v>548.38263600000005</v>
      </c>
      <c r="AS72" s="1">
        <f t="shared" si="1"/>
        <v>5959</v>
      </c>
      <c r="AT72" s="1">
        <f t="shared" si="1"/>
        <v>15321.050740000001</v>
      </c>
      <c r="AU72" s="1">
        <f t="shared" si="2"/>
        <v>7762</v>
      </c>
      <c r="AV72" s="1">
        <f t="shared" si="2"/>
        <v>20173.512185</v>
      </c>
    </row>
    <row r="73" spans="1:48">
      <c r="A73" s="3">
        <v>35034</v>
      </c>
      <c r="B73" s="1">
        <v>9832.2001949999994</v>
      </c>
      <c r="C73" s="1">
        <v>10073.400390999999</v>
      </c>
      <c r="D73" s="1">
        <v>9647.7001949999994</v>
      </c>
      <c r="E73" s="1">
        <v>10073.400390999999</v>
      </c>
      <c r="F73" s="1">
        <v>10073.400390999999</v>
      </c>
      <c r="G73" s="1">
        <v>0</v>
      </c>
      <c r="I73" s="5">
        <v>4.25</v>
      </c>
      <c r="J73" s="5">
        <v>6.25</v>
      </c>
      <c r="K73" s="2" t="s">
        <v>7</v>
      </c>
      <c r="L73" s="2" t="s">
        <v>7</v>
      </c>
      <c r="M73" s="4" t="s">
        <v>7</v>
      </c>
      <c r="O73" s="1">
        <v>68</v>
      </c>
      <c r="P73" s="1">
        <v>-0.3</v>
      </c>
      <c r="R73" s="1">
        <v>55.8</v>
      </c>
      <c r="T73" s="1">
        <v>10613</v>
      </c>
      <c r="U73" s="1">
        <v>26712</v>
      </c>
      <c r="W73" s="1">
        <v>1306</v>
      </c>
      <c r="X73" s="1">
        <v>4192.7815570000002</v>
      </c>
      <c r="Y73" s="1">
        <v>1512</v>
      </c>
      <c r="Z73" s="1">
        <v>1423.9377999999999</v>
      </c>
      <c r="AA73" s="1">
        <v>28</v>
      </c>
      <c r="AB73" s="1">
        <v>51.007505999999999</v>
      </c>
      <c r="AC73" s="1">
        <v>12</v>
      </c>
      <c r="AD73" s="1">
        <v>11.394299999999999</v>
      </c>
      <c r="AE73" s="1">
        <v>0</v>
      </c>
      <c r="AF73" s="1">
        <v>0</v>
      </c>
      <c r="AG73" s="1">
        <f t="shared" si="0"/>
        <v>2858</v>
      </c>
      <c r="AH73" s="1">
        <f t="shared" si="0"/>
        <v>5679.1211629999998</v>
      </c>
      <c r="AI73" s="1">
        <v>6097</v>
      </c>
      <c r="AJ73" s="1">
        <v>15065.250957999999</v>
      </c>
      <c r="AK73" s="1">
        <v>395</v>
      </c>
      <c r="AL73" s="1">
        <v>557.78868799999998</v>
      </c>
      <c r="AM73" s="1">
        <v>138</v>
      </c>
      <c r="AN73" s="1">
        <v>1165.2280290000001</v>
      </c>
      <c r="AO73" s="1">
        <v>173</v>
      </c>
      <c r="AP73" s="1">
        <v>1259.783876</v>
      </c>
      <c r="AQ73" s="1">
        <v>260</v>
      </c>
      <c r="AR73" s="1">
        <v>612.08441700000003</v>
      </c>
      <c r="AS73" s="1">
        <f t="shared" si="1"/>
        <v>7063</v>
      </c>
      <c r="AT73" s="1">
        <f t="shared" si="1"/>
        <v>18660.135968000002</v>
      </c>
      <c r="AU73" s="1">
        <f t="shared" si="2"/>
        <v>9921</v>
      </c>
      <c r="AV73" s="1">
        <f t="shared" si="2"/>
        <v>24339.257131000002</v>
      </c>
    </row>
    <row r="74" spans="1:48">
      <c r="A74" s="3">
        <v>35065</v>
      </c>
      <c r="B74" s="1">
        <v>10070.799805000001</v>
      </c>
      <c r="C74" s="1">
        <v>11411.099609000001</v>
      </c>
      <c r="D74" s="1">
        <v>10070.799805000001</v>
      </c>
      <c r="E74" s="1">
        <v>11359.700194999999</v>
      </c>
      <c r="F74" s="1">
        <v>11359.700194999999</v>
      </c>
      <c r="G74" s="1">
        <v>0</v>
      </c>
      <c r="I74" s="5">
        <v>4.25</v>
      </c>
      <c r="J74" s="5">
        <v>6.25</v>
      </c>
      <c r="K74" s="2" t="s">
        <v>7</v>
      </c>
      <c r="L74" s="2" t="s">
        <v>7</v>
      </c>
      <c r="M74" s="4" t="s">
        <v>7</v>
      </c>
      <c r="O74" s="1">
        <v>68.099999999999994</v>
      </c>
      <c r="P74" s="1">
        <v>0.2</v>
      </c>
      <c r="R74" s="1">
        <v>56.56</v>
      </c>
      <c r="T74" s="1">
        <v>9153</v>
      </c>
      <c r="U74" s="1">
        <v>22749</v>
      </c>
      <c r="W74" s="1">
        <v>1403</v>
      </c>
      <c r="X74" s="1">
        <v>4024.5942789999999</v>
      </c>
      <c r="Y74" s="1">
        <v>189</v>
      </c>
      <c r="Z74" s="1">
        <v>233.04419999999999</v>
      </c>
      <c r="AA74" s="1">
        <v>15</v>
      </c>
      <c r="AB74" s="1">
        <v>157.83926199999999</v>
      </c>
      <c r="AC74" s="1">
        <v>26</v>
      </c>
      <c r="AD74" s="1">
        <v>20.269549999999999</v>
      </c>
      <c r="AE74" s="1">
        <v>1</v>
      </c>
      <c r="AF74" s="1">
        <v>64.444050000000004</v>
      </c>
      <c r="AG74" s="1">
        <f t="shared" si="0"/>
        <v>1634</v>
      </c>
      <c r="AH74" s="1">
        <f t="shared" si="0"/>
        <v>4500.1913410000006</v>
      </c>
      <c r="AI74" s="1">
        <v>5966</v>
      </c>
      <c r="AJ74" s="1">
        <v>14716.225694000001</v>
      </c>
      <c r="AK74" s="1">
        <v>415</v>
      </c>
      <c r="AL74" s="1">
        <v>566.65146400000003</v>
      </c>
      <c r="AM74" s="1">
        <v>137</v>
      </c>
      <c r="AN74" s="1">
        <v>693.66236500000002</v>
      </c>
      <c r="AO74" s="1">
        <v>165</v>
      </c>
      <c r="AP74" s="1">
        <v>1481.08581</v>
      </c>
      <c r="AQ74" s="1">
        <v>238</v>
      </c>
      <c r="AR74" s="1">
        <v>506.18118299999998</v>
      </c>
      <c r="AS74" s="1">
        <f t="shared" si="1"/>
        <v>6921</v>
      </c>
      <c r="AT74" s="1">
        <f t="shared" si="1"/>
        <v>17963.806516000001</v>
      </c>
      <c r="AU74" s="1">
        <f t="shared" si="2"/>
        <v>8555</v>
      </c>
      <c r="AV74" s="1">
        <f t="shared" si="2"/>
        <v>22463.997857000002</v>
      </c>
    </row>
    <row r="75" spans="1:48">
      <c r="A75" s="3">
        <v>35096</v>
      </c>
      <c r="B75" s="1">
        <v>11352.400390999999</v>
      </c>
      <c r="C75" s="1">
        <v>11600.200194999999</v>
      </c>
      <c r="D75" s="1">
        <v>11039.099609000001</v>
      </c>
      <c r="E75" s="1">
        <v>11125.700194999999</v>
      </c>
      <c r="F75" s="1">
        <v>11125.700194999999</v>
      </c>
      <c r="G75" s="1">
        <v>0</v>
      </c>
      <c r="I75" s="5">
        <v>4</v>
      </c>
      <c r="J75" s="5">
        <v>6</v>
      </c>
      <c r="K75" s="2" t="s">
        <v>7</v>
      </c>
      <c r="L75" s="2" t="s">
        <v>7</v>
      </c>
      <c r="M75" s="4" t="s">
        <v>7</v>
      </c>
      <c r="O75" s="1">
        <v>68.8</v>
      </c>
      <c r="P75" s="1">
        <v>1</v>
      </c>
      <c r="R75" s="1">
        <v>58.94</v>
      </c>
      <c r="T75" s="1">
        <v>9175</v>
      </c>
      <c r="U75" s="1">
        <v>26021</v>
      </c>
      <c r="W75" s="1">
        <v>2005</v>
      </c>
      <c r="X75" s="1">
        <v>4841.8417550000004</v>
      </c>
      <c r="Y75" s="1">
        <v>167</v>
      </c>
      <c r="Z75" s="1">
        <v>303.7998</v>
      </c>
      <c r="AA75" s="1">
        <v>16</v>
      </c>
      <c r="AB75" s="1">
        <v>90.058989999999994</v>
      </c>
      <c r="AC75" s="1">
        <v>5</v>
      </c>
      <c r="AD75" s="1">
        <v>8.6845470000000002</v>
      </c>
      <c r="AE75" s="1">
        <v>5</v>
      </c>
      <c r="AF75" s="1">
        <v>15.829599999999999</v>
      </c>
      <c r="AG75" s="1">
        <f t="shared" si="0"/>
        <v>2198</v>
      </c>
      <c r="AH75" s="1">
        <f t="shared" si="0"/>
        <v>5260.2146919999996</v>
      </c>
      <c r="AI75" s="1">
        <v>5410</v>
      </c>
      <c r="AJ75" s="1">
        <v>13537.910540999999</v>
      </c>
      <c r="AK75" s="1">
        <v>340</v>
      </c>
      <c r="AL75" s="1">
        <v>497.65334999999999</v>
      </c>
      <c r="AM75" s="1">
        <v>169</v>
      </c>
      <c r="AN75" s="1">
        <v>3830.2199690000002</v>
      </c>
      <c r="AO75" s="1">
        <v>210</v>
      </c>
      <c r="AP75" s="1">
        <v>1396.48415</v>
      </c>
      <c r="AQ75" s="1">
        <v>237</v>
      </c>
      <c r="AR75" s="1">
        <v>577.75552800000003</v>
      </c>
      <c r="AS75" s="1">
        <f t="shared" si="1"/>
        <v>6366</v>
      </c>
      <c r="AT75" s="1">
        <f t="shared" si="1"/>
        <v>19840.023538000001</v>
      </c>
      <c r="AU75" s="1">
        <f t="shared" si="2"/>
        <v>8564</v>
      </c>
      <c r="AV75" s="1">
        <f t="shared" si="2"/>
        <v>25100.238230000003</v>
      </c>
    </row>
    <row r="76" spans="1:48">
      <c r="A76" s="3">
        <v>35125</v>
      </c>
      <c r="B76" s="1">
        <v>11098.799805000001</v>
      </c>
      <c r="C76" s="1">
        <v>11459.799805000001</v>
      </c>
      <c r="D76" s="1">
        <v>10230.5</v>
      </c>
      <c r="E76" s="1">
        <v>10957.200194999999</v>
      </c>
      <c r="F76" s="1">
        <v>10957.200194999999</v>
      </c>
      <c r="G76" s="1">
        <v>0</v>
      </c>
      <c r="I76" s="5">
        <v>4</v>
      </c>
      <c r="J76" s="5">
        <v>6</v>
      </c>
      <c r="K76" s="2" t="s">
        <v>7</v>
      </c>
      <c r="L76" s="2" t="s">
        <v>7</v>
      </c>
      <c r="M76" s="4" t="s">
        <v>7</v>
      </c>
      <c r="O76" s="1">
        <v>69.099999999999994</v>
      </c>
      <c r="P76" s="1">
        <v>0.5</v>
      </c>
      <c r="R76" s="1">
        <v>61.16</v>
      </c>
      <c r="T76" s="1">
        <v>11917</v>
      </c>
      <c r="U76" s="1">
        <v>37415</v>
      </c>
      <c r="W76" s="1">
        <v>2118</v>
      </c>
      <c r="X76" s="1">
        <v>7291.5767070000002</v>
      </c>
      <c r="Y76" s="1">
        <v>169</v>
      </c>
      <c r="Z76" s="1">
        <v>311.13549999999998</v>
      </c>
      <c r="AA76" s="1">
        <v>34</v>
      </c>
      <c r="AB76" s="1">
        <v>100.57897</v>
      </c>
      <c r="AC76" s="1">
        <v>10</v>
      </c>
      <c r="AD76" s="1">
        <v>31.429500000000001</v>
      </c>
      <c r="AE76" s="1">
        <v>30</v>
      </c>
      <c r="AF76" s="1">
        <v>131.16474299999999</v>
      </c>
      <c r="AG76" s="1">
        <f t="shared" si="0"/>
        <v>2361</v>
      </c>
      <c r="AH76" s="1">
        <f t="shared" si="0"/>
        <v>7865.8854200000005</v>
      </c>
      <c r="AI76" s="1">
        <v>7786</v>
      </c>
      <c r="AJ76" s="1">
        <v>22409.711798999997</v>
      </c>
      <c r="AK76" s="1">
        <v>469</v>
      </c>
      <c r="AL76" s="1">
        <v>689.30780000000004</v>
      </c>
      <c r="AM76" s="1">
        <v>179</v>
      </c>
      <c r="AN76" s="1">
        <v>3207.67866</v>
      </c>
      <c r="AO76" s="1">
        <v>193</v>
      </c>
      <c r="AP76" s="1">
        <v>1486.849144</v>
      </c>
      <c r="AQ76" s="1">
        <v>209</v>
      </c>
      <c r="AR76" s="1">
        <v>778.55278699999997</v>
      </c>
      <c r="AS76" s="1">
        <f t="shared" si="1"/>
        <v>8836</v>
      </c>
      <c r="AT76" s="1">
        <f t="shared" si="1"/>
        <v>28572.100189999997</v>
      </c>
      <c r="AU76" s="1">
        <f t="shared" si="2"/>
        <v>11197</v>
      </c>
      <c r="AV76" s="1">
        <f t="shared" si="2"/>
        <v>36437.985609999996</v>
      </c>
    </row>
    <row r="77" spans="1:48">
      <c r="A77" s="3">
        <v>35156</v>
      </c>
      <c r="B77" s="1">
        <v>10945</v>
      </c>
      <c r="C77" s="1">
        <v>11213.5</v>
      </c>
      <c r="D77" s="1">
        <v>10712.700194999999</v>
      </c>
      <c r="E77" s="1">
        <v>10964.5</v>
      </c>
      <c r="F77" s="1">
        <v>10964.5</v>
      </c>
      <c r="G77" s="1">
        <v>0</v>
      </c>
      <c r="I77" s="5">
        <v>4</v>
      </c>
      <c r="J77" s="5">
        <v>6</v>
      </c>
      <c r="K77" s="2" t="s">
        <v>7</v>
      </c>
      <c r="L77" s="2" t="s">
        <v>7</v>
      </c>
      <c r="M77" s="4" t="s">
        <v>7</v>
      </c>
      <c r="O77" s="1">
        <v>70</v>
      </c>
      <c r="P77" s="1">
        <v>1.2</v>
      </c>
      <c r="R77" s="1">
        <v>62.55</v>
      </c>
      <c r="T77" s="1">
        <v>9606</v>
      </c>
      <c r="U77" s="1">
        <v>29537</v>
      </c>
      <c r="W77" s="1">
        <v>1750</v>
      </c>
      <c r="X77" s="1">
        <v>6616.3820930000002</v>
      </c>
      <c r="Y77" s="1">
        <v>202</v>
      </c>
      <c r="Z77" s="1">
        <v>365.06450000000001</v>
      </c>
      <c r="AA77" s="1">
        <v>38</v>
      </c>
      <c r="AB77" s="1">
        <v>206.01837499999999</v>
      </c>
      <c r="AC77" s="1">
        <v>18</v>
      </c>
      <c r="AD77" s="1">
        <v>90.882907000000003</v>
      </c>
      <c r="AE77" s="1">
        <v>63</v>
      </c>
      <c r="AF77" s="1">
        <v>195.96670700000001</v>
      </c>
      <c r="AG77" s="1">
        <f t="shared" si="0"/>
        <v>2071</v>
      </c>
      <c r="AH77" s="1">
        <f>X77+Z77+AB77+AD77+AF77</f>
        <v>7474.314582</v>
      </c>
      <c r="AI77" s="1">
        <v>5960</v>
      </c>
      <c r="AJ77" s="1">
        <v>16800.065597000001</v>
      </c>
      <c r="AK77" s="1">
        <v>362</v>
      </c>
      <c r="AL77" s="1">
        <v>533.27390000000003</v>
      </c>
      <c r="AM77" s="1">
        <v>221</v>
      </c>
      <c r="AN77" s="1">
        <v>2839.6905310000002</v>
      </c>
      <c r="AO77" s="1">
        <v>160</v>
      </c>
      <c r="AP77" s="1">
        <v>1041.741354</v>
      </c>
      <c r="AQ77" s="1">
        <v>216</v>
      </c>
      <c r="AR77" s="1">
        <v>579.07704799999999</v>
      </c>
      <c r="AS77" s="1">
        <f t="shared" si="1"/>
        <v>6919</v>
      </c>
      <c r="AT77" s="1">
        <f t="shared" si="1"/>
        <v>21793.848430000002</v>
      </c>
      <c r="AU77" s="1">
        <f t="shared" si="2"/>
        <v>8990</v>
      </c>
      <c r="AV77" s="1">
        <f t="shared" si="2"/>
        <v>29268.163012000001</v>
      </c>
    </row>
    <row r="78" spans="1:48">
      <c r="A78" s="3">
        <v>35186</v>
      </c>
      <c r="B78" s="1">
        <v>10954.599609000001</v>
      </c>
      <c r="C78" s="1">
        <v>11264.700194999999</v>
      </c>
      <c r="D78" s="1">
        <v>10537.700194999999</v>
      </c>
      <c r="E78" s="1">
        <v>11264.700194999999</v>
      </c>
      <c r="F78" s="1">
        <v>11264.700194999999</v>
      </c>
      <c r="G78" s="1">
        <v>0</v>
      </c>
      <c r="I78" s="5">
        <v>4</v>
      </c>
      <c r="J78" s="5">
        <v>6</v>
      </c>
      <c r="K78" s="2" t="s">
        <v>7</v>
      </c>
      <c r="L78" s="2" t="s">
        <v>7</v>
      </c>
      <c r="M78" s="4" t="s">
        <v>7</v>
      </c>
      <c r="O78" s="1">
        <v>70.099999999999994</v>
      </c>
      <c r="P78" s="1">
        <v>0.2</v>
      </c>
      <c r="R78" s="1">
        <v>63.79</v>
      </c>
      <c r="T78" s="1">
        <v>16538</v>
      </c>
      <c r="U78" s="1">
        <v>46604</v>
      </c>
      <c r="W78" s="1">
        <v>1791</v>
      </c>
      <c r="X78" s="1">
        <v>6270.4809359999999</v>
      </c>
      <c r="Y78" s="1">
        <v>528</v>
      </c>
      <c r="Z78" s="1">
        <v>983.379457</v>
      </c>
      <c r="AA78" s="1">
        <v>71</v>
      </c>
      <c r="AB78" s="1">
        <v>494.241806</v>
      </c>
      <c r="AC78" s="1">
        <v>36</v>
      </c>
      <c r="AD78" s="1">
        <v>459.22773999999998</v>
      </c>
      <c r="AE78" s="1">
        <v>87</v>
      </c>
      <c r="AF78" s="1">
        <v>254.40544700000001</v>
      </c>
      <c r="AG78" s="1">
        <f t="shared" si="0"/>
        <v>2513</v>
      </c>
      <c r="AH78" s="1">
        <f t="shared" si="0"/>
        <v>8461.7353859999985</v>
      </c>
      <c r="AI78" s="1">
        <v>11685</v>
      </c>
      <c r="AJ78" s="1">
        <v>30608.365527000005</v>
      </c>
      <c r="AK78" s="1">
        <v>756</v>
      </c>
      <c r="AL78" s="1">
        <v>1159.1044550000001</v>
      </c>
      <c r="AM78" s="1">
        <v>273</v>
      </c>
      <c r="AN78" s="1">
        <v>2726.9149349999998</v>
      </c>
      <c r="AO78" s="1">
        <v>308</v>
      </c>
      <c r="AP78" s="1">
        <v>2893.290313</v>
      </c>
      <c r="AQ78" s="1">
        <v>338</v>
      </c>
      <c r="AR78" s="1">
        <v>701.75762499999996</v>
      </c>
      <c r="AS78" s="1">
        <f t="shared" si="1"/>
        <v>13360</v>
      </c>
      <c r="AT78" s="1">
        <f t="shared" si="1"/>
        <v>38089.432854999999</v>
      </c>
      <c r="AU78" s="1">
        <f t="shared" si="2"/>
        <v>15873</v>
      </c>
      <c r="AV78" s="1">
        <f t="shared" si="2"/>
        <v>46551.168240999999</v>
      </c>
    </row>
    <row r="79" spans="1:48">
      <c r="A79" s="3">
        <v>35217</v>
      </c>
      <c r="B79" s="1">
        <v>11253</v>
      </c>
      <c r="C79" s="1">
        <v>11253</v>
      </c>
      <c r="D79" s="1">
        <v>10799.200194999999</v>
      </c>
      <c r="E79" s="1">
        <v>11020.900390999999</v>
      </c>
      <c r="F79" s="1">
        <v>11020.900390999999</v>
      </c>
      <c r="G79" s="1">
        <v>0</v>
      </c>
      <c r="I79" s="5">
        <v>4</v>
      </c>
      <c r="J79" s="5">
        <v>6</v>
      </c>
      <c r="K79" s="2" t="s">
        <v>7</v>
      </c>
      <c r="L79" s="2" t="s">
        <v>7</v>
      </c>
      <c r="M79" s="4" t="s">
        <v>7</v>
      </c>
      <c r="O79" s="1">
        <v>70.5</v>
      </c>
      <c r="P79" s="1">
        <v>0.5</v>
      </c>
      <c r="R79" s="1">
        <v>64.400000000000006</v>
      </c>
      <c r="T79" s="1">
        <v>11056</v>
      </c>
      <c r="U79" s="1">
        <v>34790</v>
      </c>
      <c r="W79" s="1">
        <v>1687</v>
      </c>
      <c r="X79" s="1">
        <v>8017.6487859999997</v>
      </c>
      <c r="Y79" s="1">
        <v>378</v>
      </c>
      <c r="Z79" s="1">
        <v>634.66510000000005</v>
      </c>
      <c r="AA79" s="1">
        <v>45</v>
      </c>
      <c r="AB79" s="1">
        <v>253.80327</v>
      </c>
      <c r="AC79" s="1">
        <v>21</v>
      </c>
      <c r="AD79" s="1">
        <v>323.96006999999997</v>
      </c>
      <c r="AE79" s="1">
        <v>55</v>
      </c>
      <c r="AF79" s="1">
        <v>163.96145999999999</v>
      </c>
      <c r="AG79" s="1">
        <f t="shared" si="0"/>
        <v>2186</v>
      </c>
      <c r="AH79" s="1">
        <f t="shared" si="0"/>
        <v>9394.0386859999999</v>
      </c>
      <c r="AI79" s="1">
        <v>7031</v>
      </c>
      <c r="AJ79" s="1">
        <v>20621.199113000002</v>
      </c>
      <c r="AK79" s="1">
        <v>445</v>
      </c>
      <c r="AL79" s="1">
        <v>687.22006800000008</v>
      </c>
      <c r="AM79" s="1">
        <v>172</v>
      </c>
      <c r="AN79" s="1">
        <v>1194.4467649999999</v>
      </c>
      <c r="AO79" s="1">
        <v>211</v>
      </c>
      <c r="AP79" s="1">
        <v>1364.2229170000001</v>
      </c>
      <c r="AQ79" s="1">
        <v>246</v>
      </c>
      <c r="AR79" s="1">
        <v>714.16629599999999</v>
      </c>
      <c r="AS79" s="1">
        <f t="shared" si="1"/>
        <v>8105</v>
      </c>
      <c r="AT79" s="1">
        <f t="shared" si="1"/>
        <v>24581.255159</v>
      </c>
      <c r="AU79" s="1">
        <f t="shared" si="2"/>
        <v>10291</v>
      </c>
      <c r="AV79" s="1">
        <f t="shared" si="2"/>
        <v>33975.293845</v>
      </c>
    </row>
    <row r="80" spans="1:48">
      <c r="A80" s="3">
        <v>35247</v>
      </c>
      <c r="B80" s="1">
        <v>11036.5</v>
      </c>
      <c r="C80" s="1">
        <v>11211.099609000001</v>
      </c>
      <c r="D80" s="1">
        <v>10533.700194999999</v>
      </c>
      <c r="E80" s="1">
        <v>10681.400390999999</v>
      </c>
      <c r="F80" s="1">
        <v>10681.400390999999</v>
      </c>
      <c r="G80" s="1">
        <v>0</v>
      </c>
      <c r="I80" s="5">
        <v>4</v>
      </c>
      <c r="J80" s="5">
        <v>6</v>
      </c>
      <c r="K80" s="2" t="s">
        <v>7</v>
      </c>
      <c r="L80" s="2" t="s">
        <v>7</v>
      </c>
      <c r="M80" s="4" t="s">
        <v>7</v>
      </c>
      <c r="O80" s="1">
        <v>70.5</v>
      </c>
      <c r="P80" s="1" t="s">
        <v>13</v>
      </c>
      <c r="R80" s="1">
        <v>65.84</v>
      </c>
      <c r="T80" s="1">
        <v>12710</v>
      </c>
      <c r="U80" s="1">
        <v>42203</v>
      </c>
      <c r="W80" s="1">
        <v>2250</v>
      </c>
      <c r="X80" s="1">
        <v>9488.9108319999996</v>
      </c>
      <c r="Y80" s="1">
        <v>19</v>
      </c>
      <c r="Z80" s="1">
        <v>21.940200000000001</v>
      </c>
      <c r="AA80" s="1">
        <v>31</v>
      </c>
      <c r="AB80" s="1">
        <v>364.30779999999999</v>
      </c>
      <c r="AC80" s="1">
        <v>25</v>
      </c>
      <c r="AD80" s="1">
        <v>116.77879</v>
      </c>
      <c r="AE80" s="1">
        <v>62</v>
      </c>
      <c r="AF80" s="1">
        <v>227.19912199999999</v>
      </c>
      <c r="AG80" s="1">
        <f t="shared" si="0"/>
        <v>2387</v>
      </c>
      <c r="AH80" s="1">
        <f t="shared" si="0"/>
        <v>10219.136743999999</v>
      </c>
      <c r="AI80" s="1">
        <v>8415</v>
      </c>
      <c r="AJ80" s="1">
        <v>25354.371216000003</v>
      </c>
      <c r="AK80" s="1">
        <v>553</v>
      </c>
      <c r="AL80" s="1">
        <v>821.18277999999987</v>
      </c>
      <c r="AM80" s="1">
        <v>196</v>
      </c>
      <c r="AN80" s="1">
        <v>2157.683356</v>
      </c>
      <c r="AO80" s="1">
        <v>223</v>
      </c>
      <c r="AP80" s="1">
        <v>2181.7624999999998</v>
      </c>
      <c r="AQ80" s="1">
        <v>254</v>
      </c>
      <c r="AR80" s="1">
        <v>492.24434500000001</v>
      </c>
      <c r="AS80" s="1">
        <f t="shared" si="1"/>
        <v>9641</v>
      </c>
      <c r="AT80" s="1">
        <f t="shared" si="1"/>
        <v>31007.244197000004</v>
      </c>
      <c r="AU80" s="1">
        <f t="shared" si="2"/>
        <v>12028</v>
      </c>
      <c r="AV80" s="1">
        <f t="shared" si="2"/>
        <v>41226.380941000003</v>
      </c>
    </row>
    <row r="81" spans="1:48">
      <c r="A81" s="3">
        <v>35278</v>
      </c>
      <c r="B81" s="1">
        <v>10706</v>
      </c>
      <c r="C81" s="1">
        <v>11494.299805000001</v>
      </c>
      <c r="D81" s="1">
        <v>10706</v>
      </c>
      <c r="E81" s="1">
        <v>11159</v>
      </c>
      <c r="F81" s="1">
        <v>11159</v>
      </c>
      <c r="G81" s="1">
        <v>0</v>
      </c>
      <c r="I81" s="5">
        <v>4</v>
      </c>
      <c r="J81" s="5">
        <v>6</v>
      </c>
      <c r="K81" s="2" t="s">
        <v>7</v>
      </c>
      <c r="L81" s="2" t="s">
        <v>7</v>
      </c>
      <c r="M81" s="4" t="s">
        <v>7</v>
      </c>
      <c r="O81" s="1">
        <v>70.599999999999994</v>
      </c>
      <c r="P81" s="1">
        <v>0.2</v>
      </c>
      <c r="R81" s="1">
        <v>65.83</v>
      </c>
      <c r="T81" s="1">
        <v>9972</v>
      </c>
      <c r="U81" s="1">
        <v>29502</v>
      </c>
      <c r="W81" s="1">
        <v>862</v>
      </c>
      <c r="X81" s="1">
        <v>3559.2380459999999</v>
      </c>
      <c r="Y81" s="1">
        <v>18</v>
      </c>
      <c r="Z81" s="1">
        <v>19.8504</v>
      </c>
      <c r="AA81" s="1">
        <v>13</v>
      </c>
      <c r="AB81" s="1">
        <v>86.785281999999995</v>
      </c>
      <c r="AC81" s="1">
        <v>9</v>
      </c>
      <c r="AD81" s="1">
        <v>81.585470000000001</v>
      </c>
      <c r="AE81" s="1">
        <v>43</v>
      </c>
      <c r="AF81" s="1">
        <v>232.64687799999999</v>
      </c>
      <c r="AG81" s="1">
        <f t="shared" si="0"/>
        <v>945</v>
      </c>
      <c r="AH81" s="1">
        <f t="shared" si="0"/>
        <v>3980.1060759999996</v>
      </c>
      <c r="AI81" s="1">
        <v>7282</v>
      </c>
      <c r="AJ81" s="1">
        <v>20063.770322000004</v>
      </c>
      <c r="AK81" s="1">
        <v>516</v>
      </c>
      <c r="AL81" s="1">
        <v>787.64278699999988</v>
      </c>
      <c r="AM81" s="1">
        <v>204</v>
      </c>
      <c r="AN81" s="1">
        <v>1937.0394879999999</v>
      </c>
      <c r="AO81" s="1">
        <v>247</v>
      </c>
      <c r="AP81" s="1">
        <v>1555.774087</v>
      </c>
      <c r="AQ81" s="1">
        <v>261</v>
      </c>
      <c r="AR81" s="1">
        <v>632.09842800000001</v>
      </c>
      <c r="AS81" s="1">
        <f t="shared" si="1"/>
        <v>8510</v>
      </c>
      <c r="AT81" s="1">
        <f t="shared" si="1"/>
        <v>24976.325112000006</v>
      </c>
      <c r="AU81" s="1">
        <f t="shared" si="2"/>
        <v>9455</v>
      </c>
      <c r="AV81" s="1">
        <f t="shared" si="2"/>
        <v>28956.431188000006</v>
      </c>
    </row>
    <row r="82" spans="1:48">
      <c r="A82" s="3">
        <v>35309</v>
      </c>
      <c r="B82" s="1">
        <v>11123.700194999999</v>
      </c>
      <c r="C82" s="1">
        <v>11906</v>
      </c>
      <c r="D82" s="1">
        <v>10930.400390999999</v>
      </c>
      <c r="E82" s="1">
        <v>11902.400390999999</v>
      </c>
      <c r="F82" s="1">
        <v>11902.400390999999</v>
      </c>
      <c r="G82" s="1">
        <v>0</v>
      </c>
      <c r="I82" s="5">
        <v>4</v>
      </c>
      <c r="J82" s="5">
        <v>6</v>
      </c>
      <c r="K82" s="2" t="s">
        <v>7</v>
      </c>
      <c r="L82" s="2" t="s">
        <v>7</v>
      </c>
      <c r="M82" s="4" t="s">
        <v>7</v>
      </c>
      <c r="O82" s="1">
        <v>71.400000000000006</v>
      </c>
      <c r="P82" s="1">
        <v>1.1000000000000001</v>
      </c>
      <c r="R82" s="1">
        <v>66.650000000000006</v>
      </c>
      <c r="T82" s="1">
        <v>10549</v>
      </c>
      <c r="U82" s="1">
        <v>29182</v>
      </c>
      <c r="W82" s="1">
        <v>1226</v>
      </c>
      <c r="X82" s="1">
        <v>3833.6368619999998</v>
      </c>
      <c r="Y82" s="1">
        <v>7</v>
      </c>
      <c r="Z82" s="1">
        <v>6.6890000000000001</v>
      </c>
      <c r="AA82" s="1">
        <v>15</v>
      </c>
      <c r="AB82" s="1">
        <v>141.19908000000001</v>
      </c>
      <c r="AC82" s="1">
        <v>49</v>
      </c>
      <c r="AD82" s="1">
        <v>232.32893300000001</v>
      </c>
      <c r="AE82" s="1">
        <v>33</v>
      </c>
      <c r="AF82" s="1">
        <v>159.70212699999999</v>
      </c>
      <c r="AG82" s="1">
        <f t="shared" si="0"/>
        <v>1330</v>
      </c>
      <c r="AH82" s="1">
        <f t="shared" si="0"/>
        <v>4373.5560019999994</v>
      </c>
      <c r="AI82" s="1">
        <v>7409</v>
      </c>
      <c r="AJ82" s="1">
        <v>19366.153149000002</v>
      </c>
      <c r="AK82" s="1">
        <v>578</v>
      </c>
      <c r="AL82" s="1">
        <v>885.36119999999994</v>
      </c>
      <c r="AM82" s="1">
        <v>187</v>
      </c>
      <c r="AN82" s="1">
        <v>2035.0211280000001</v>
      </c>
      <c r="AO82" s="1">
        <v>228</v>
      </c>
      <c r="AP82" s="1">
        <v>1465.895462</v>
      </c>
      <c r="AQ82" s="1">
        <v>252</v>
      </c>
      <c r="AR82" s="1">
        <v>562.79663600000003</v>
      </c>
      <c r="AS82" s="1">
        <f t="shared" si="1"/>
        <v>8654</v>
      </c>
      <c r="AT82" s="1">
        <f t="shared" si="1"/>
        <v>24315.227575000001</v>
      </c>
      <c r="AU82" s="1">
        <f t="shared" si="2"/>
        <v>9984</v>
      </c>
      <c r="AV82" s="1">
        <f t="shared" si="2"/>
        <v>28688.783577000002</v>
      </c>
    </row>
    <row r="83" spans="1:48">
      <c r="A83" s="3">
        <v>35339</v>
      </c>
      <c r="B83" s="1">
        <v>11916.700194999999</v>
      </c>
      <c r="C83" s="1">
        <v>12602.299805000001</v>
      </c>
      <c r="D83" s="1">
        <v>11857.400390999999</v>
      </c>
      <c r="E83" s="1">
        <v>12477.599609000001</v>
      </c>
      <c r="F83" s="1">
        <v>12477.599609000001</v>
      </c>
      <c r="G83" s="1">
        <v>0</v>
      </c>
      <c r="I83" s="5">
        <v>4</v>
      </c>
      <c r="J83" s="5">
        <v>6</v>
      </c>
      <c r="K83" s="2" t="s">
        <v>7</v>
      </c>
      <c r="L83" s="2" t="s">
        <v>7</v>
      </c>
      <c r="M83" s="4" t="s">
        <v>7</v>
      </c>
      <c r="O83" s="1">
        <v>71.900000000000006</v>
      </c>
      <c r="P83" s="1">
        <v>0.7</v>
      </c>
      <c r="R83" s="1">
        <v>68.73</v>
      </c>
      <c r="T83" s="1">
        <v>13889</v>
      </c>
      <c r="U83" s="1">
        <v>48375</v>
      </c>
      <c r="W83" s="1">
        <v>2074</v>
      </c>
      <c r="X83" s="1">
        <v>8680.0333859999992</v>
      </c>
      <c r="Y83" s="1">
        <v>2</v>
      </c>
      <c r="Z83" s="1">
        <v>1.8815</v>
      </c>
      <c r="AA83" s="1">
        <v>29</v>
      </c>
      <c r="AB83" s="1">
        <v>377.50359099999997</v>
      </c>
      <c r="AC83" s="1">
        <v>26</v>
      </c>
      <c r="AD83" s="1">
        <v>334.09044</v>
      </c>
      <c r="AE83" s="1">
        <v>43</v>
      </c>
      <c r="AF83" s="1">
        <v>104.167609</v>
      </c>
      <c r="AG83" s="1">
        <f t="shared" si="0"/>
        <v>2174</v>
      </c>
      <c r="AH83" s="1">
        <f t="shared" si="0"/>
        <v>9497.6765259999993</v>
      </c>
      <c r="AI83" s="1">
        <v>9835</v>
      </c>
      <c r="AJ83" s="1">
        <v>27866.313826000001</v>
      </c>
      <c r="AK83" s="1">
        <v>673</v>
      </c>
      <c r="AL83" s="1">
        <v>1033.4851060000001</v>
      </c>
      <c r="AM83" s="1">
        <v>224</v>
      </c>
      <c r="AN83" s="1">
        <v>1569.4939850000001</v>
      </c>
      <c r="AO83" s="1">
        <v>262</v>
      </c>
      <c r="AP83" s="1">
        <v>2726.2544459999999</v>
      </c>
      <c r="AQ83" s="1">
        <v>250</v>
      </c>
      <c r="AR83" s="1">
        <v>518.77143100000001</v>
      </c>
      <c r="AS83" s="1">
        <f t="shared" si="1"/>
        <v>11244</v>
      </c>
      <c r="AT83" s="1">
        <f t="shared" si="1"/>
        <v>33714.318794000006</v>
      </c>
      <c r="AU83" s="1">
        <f t="shared" si="2"/>
        <v>13418</v>
      </c>
      <c r="AV83" s="1">
        <f t="shared" si="2"/>
        <v>43211.995320000002</v>
      </c>
    </row>
    <row r="84" spans="1:48">
      <c r="A84" s="3">
        <v>35370</v>
      </c>
      <c r="B84" s="1">
        <v>12503.099609000001</v>
      </c>
      <c r="C84" s="1">
        <v>13744.299805000001</v>
      </c>
      <c r="D84" s="1">
        <v>12472.799805000001</v>
      </c>
      <c r="E84" s="1">
        <v>13393.900390999999</v>
      </c>
      <c r="F84" s="1">
        <v>13393.900390999999</v>
      </c>
      <c r="G84" s="1">
        <v>0</v>
      </c>
      <c r="I84" s="5">
        <v>4</v>
      </c>
      <c r="J84" s="5">
        <v>6</v>
      </c>
      <c r="K84" s="2" t="s">
        <v>7</v>
      </c>
      <c r="L84" s="2" t="s">
        <v>7</v>
      </c>
      <c r="M84" s="4" t="s">
        <v>7</v>
      </c>
      <c r="O84" s="1">
        <v>72.2</v>
      </c>
      <c r="P84" s="1">
        <v>0.4</v>
      </c>
      <c r="R84" s="1">
        <v>72.040000000000006</v>
      </c>
      <c r="T84" s="1">
        <v>16015</v>
      </c>
      <c r="U84" s="1">
        <v>58960</v>
      </c>
      <c r="W84" s="1">
        <v>1252</v>
      </c>
      <c r="X84" s="1">
        <v>6408.7555270000003</v>
      </c>
      <c r="Y84" s="1">
        <v>185</v>
      </c>
      <c r="Z84" s="1">
        <v>305.09780000000001</v>
      </c>
      <c r="AA84" s="1">
        <v>50</v>
      </c>
      <c r="AB84" s="1">
        <v>1658.3921170000001</v>
      </c>
      <c r="AC84" s="1">
        <v>41</v>
      </c>
      <c r="AD84" s="1">
        <v>272.10417999999999</v>
      </c>
      <c r="AE84" s="1">
        <v>33</v>
      </c>
      <c r="AF84" s="1">
        <v>221.75099800000001</v>
      </c>
      <c r="AG84" s="1">
        <f t="shared" si="0"/>
        <v>1561</v>
      </c>
      <c r="AH84" s="1">
        <f t="shared" si="0"/>
        <v>8866.1006219999999</v>
      </c>
      <c r="AI84" s="1">
        <v>12166</v>
      </c>
      <c r="AJ84" s="1">
        <v>39566.900044000002</v>
      </c>
      <c r="AK84" s="1">
        <v>746</v>
      </c>
      <c r="AL84" s="1">
        <v>1178.7211</v>
      </c>
      <c r="AM84" s="1">
        <v>296</v>
      </c>
      <c r="AN84" s="1">
        <v>2749.5582770000001</v>
      </c>
      <c r="AO84" s="1">
        <v>345</v>
      </c>
      <c r="AP84" s="1">
        <v>3319.0986560000001</v>
      </c>
      <c r="AQ84" s="1">
        <v>224</v>
      </c>
      <c r="AR84" s="1">
        <v>1593.9497739999999</v>
      </c>
      <c r="AS84" s="1">
        <f t="shared" si="1"/>
        <v>13777</v>
      </c>
      <c r="AT84" s="1">
        <f t="shared" si="1"/>
        <v>48408.227851000011</v>
      </c>
      <c r="AU84" s="1">
        <f t="shared" si="2"/>
        <v>15338</v>
      </c>
      <c r="AV84" s="1">
        <f t="shared" si="2"/>
        <v>57274.328473000009</v>
      </c>
    </row>
    <row r="85" spans="1:48">
      <c r="A85" s="3">
        <v>35400</v>
      </c>
      <c r="B85" s="1">
        <v>13446.700194999999</v>
      </c>
      <c r="C85" s="1">
        <v>13525.400390999999</v>
      </c>
      <c r="D85" s="1">
        <v>12736.400390999999</v>
      </c>
      <c r="E85" s="1">
        <v>13451.5</v>
      </c>
      <c r="F85" s="1">
        <v>13451.5</v>
      </c>
      <c r="G85" s="1">
        <v>0</v>
      </c>
      <c r="I85" s="5">
        <v>4</v>
      </c>
      <c r="J85" s="5">
        <v>6</v>
      </c>
      <c r="K85" s="2" t="s">
        <v>7</v>
      </c>
      <c r="L85" s="2" t="s">
        <v>7</v>
      </c>
      <c r="M85" s="4">
        <v>6.25</v>
      </c>
      <c r="O85" s="1">
        <v>72.5</v>
      </c>
      <c r="P85" s="1">
        <v>0.4</v>
      </c>
      <c r="R85" s="1">
        <v>76.180000000000007</v>
      </c>
      <c r="T85" s="1">
        <v>16843</v>
      </c>
      <c r="U85" s="1">
        <v>69322</v>
      </c>
      <c r="W85" s="1">
        <v>1301</v>
      </c>
      <c r="X85" s="1">
        <v>5478.5792369999999</v>
      </c>
      <c r="Y85" s="1">
        <v>974</v>
      </c>
      <c r="Z85" s="1">
        <v>1450.1525999999999</v>
      </c>
      <c r="AA85" s="1">
        <v>66</v>
      </c>
      <c r="AB85" s="1">
        <v>1850.39742</v>
      </c>
      <c r="AC85" s="1">
        <v>25</v>
      </c>
      <c r="AD85" s="1">
        <v>336.38739199999998</v>
      </c>
      <c r="AE85" s="1">
        <v>81</v>
      </c>
      <c r="AF85" s="1">
        <v>490.10762599999998</v>
      </c>
      <c r="AG85" s="1">
        <f t="shared" si="0"/>
        <v>2447</v>
      </c>
      <c r="AH85" s="1">
        <f t="shared" si="0"/>
        <v>9605.6242749999983</v>
      </c>
      <c r="AI85" s="1">
        <v>12100</v>
      </c>
      <c r="AJ85" s="1">
        <v>42231.014474000003</v>
      </c>
      <c r="AK85" s="1">
        <v>675</v>
      </c>
      <c r="AL85" s="1">
        <v>1122.0387000000001</v>
      </c>
      <c r="AM85" s="1">
        <v>436</v>
      </c>
      <c r="AN85" s="1">
        <v>9860.7564569999995</v>
      </c>
      <c r="AO85" s="1">
        <v>337</v>
      </c>
      <c r="AP85" s="1">
        <v>3022.0885549999998</v>
      </c>
      <c r="AQ85" s="1">
        <v>250</v>
      </c>
      <c r="AR85" s="1">
        <v>644.419535</v>
      </c>
      <c r="AS85" s="1">
        <f t="shared" si="1"/>
        <v>13798</v>
      </c>
      <c r="AT85" s="1">
        <f t="shared" si="1"/>
        <v>56880.317720999999</v>
      </c>
      <c r="AU85" s="1">
        <f t="shared" si="2"/>
        <v>16245</v>
      </c>
      <c r="AV85" s="1">
        <f t="shared" si="2"/>
        <v>66485.941995999994</v>
      </c>
    </row>
    <row r="86" spans="1:48">
      <c r="A86" s="3">
        <v>35431</v>
      </c>
      <c r="B86" s="1">
        <v>13362.5</v>
      </c>
      <c r="C86" s="1">
        <v>14004.900390999999</v>
      </c>
      <c r="D86" s="1">
        <v>13086.200194999999</v>
      </c>
      <c r="E86" s="1">
        <v>13321.799805000001</v>
      </c>
      <c r="F86" s="1">
        <v>13321.799805000001</v>
      </c>
      <c r="G86" s="1">
        <v>0</v>
      </c>
      <c r="I86" s="5">
        <v>4</v>
      </c>
      <c r="J86" s="5">
        <v>6</v>
      </c>
      <c r="K86" s="2" t="s">
        <v>7</v>
      </c>
      <c r="L86" s="2" t="s">
        <v>7</v>
      </c>
      <c r="M86" s="4">
        <v>6.25</v>
      </c>
      <c r="O86" s="1">
        <v>72.400000000000006</v>
      </c>
      <c r="P86" s="1">
        <v>-0.1</v>
      </c>
      <c r="R86" s="1">
        <v>80.95</v>
      </c>
      <c r="T86" s="1">
        <v>19727</v>
      </c>
      <c r="U86" s="1">
        <v>86530</v>
      </c>
      <c r="W86" s="1">
        <v>1398</v>
      </c>
      <c r="X86" s="1">
        <v>10519.217286999999</v>
      </c>
      <c r="Y86" s="1">
        <v>1435</v>
      </c>
      <c r="Z86" s="1">
        <v>2494.9326000000001</v>
      </c>
      <c r="AA86" s="1">
        <v>73</v>
      </c>
      <c r="AB86" s="1">
        <v>1351.124374</v>
      </c>
      <c r="AC86" s="1">
        <v>40</v>
      </c>
      <c r="AD86" s="1">
        <v>836.89163399999995</v>
      </c>
      <c r="AE86" s="1">
        <v>62</v>
      </c>
      <c r="AF86" s="1">
        <v>560.18929900000001</v>
      </c>
      <c r="AG86" s="1">
        <f t="shared" si="0"/>
        <v>3008</v>
      </c>
      <c r="AH86" s="1">
        <f t="shared" si="0"/>
        <v>15762.355193999998</v>
      </c>
      <c r="AI86" s="1">
        <v>14213</v>
      </c>
      <c r="AJ86" s="1">
        <v>54093.727849999996</v>
      </c>
      <c r="AK86" s="1">
        <v>781</v>
      </c>
      <c r="AL86" s="1">
        <v>1326.721436</v>
      </c>
      <c r="AM86" s="1">
        <v>363</v>
      </c>
      <c r="AN86" s="1">
        <v>7469.1765960000002</v>
      </c>
      <c r="AO86" s="1">
        <v>438</v>
      </c>
      <c r="AP86" s="1">
        <v>4484.8842160000004</v>
      </c>
      <c r="AQ86" s="1">
        <v>296</v>
      </c>
      <c r="AR86" s="1">
        <v>723.12833699999999</v>
      </c>
      <c r="AS86" s="1">
        <f t="shared" si="1"/>
        <v>16091</v>
      </c>
      <c r="AT86" s="1">
        <f t="shared" si="1"/>
        <v>68097.638435000001</v>
      </c>
      <c r="AU86" s="1">
        <f t="shared" si="2"/>
        <v>19099</v>
      </c>
      <c r="AV86" s="1">
        <f t="shared" si="2"/>
        <v>83859.993629000004</v>
      </c>
    </row>
    <row r="87" spans="1:48">
      <c r="A87" s="3">
        <v>35462</v>
      </c>
      <c r="B87" s="1">
        <v>13340.700194999999</v>
      </c>
      <c r="C87" s="1">
        <v>13860.900390999999</v>
      </c>
      <c r="D87" s="1">
        <v>12934</v>
      </c>
      <c r="E87" s="1">
        <v>13398.700194999999</v>
      </c>
      <c r="F87" s="1">
        <v>13398.700194999999</v>
      </c>
      <c r="G87" s="1">
        <v>0</v>
      </c>
      <c r="I87" s="5">
        <v>4</v>
      </c>
      <c r="J87" s="5">
        <v>6</v>
      </c>
      <c r="K87" s="2" t="s">
        <v>7</v>
      </c>
      <c r="L87" s="2" t="s">
        <v>7</v>
      </c>
      <c r="M87" s="4">
        <v>6.25</v>
      </c>
      <c r="O87" s="1">
        <v>73.099999999999994</v>
      </c>
      <c r="P87" s="1">
        <v>1</v>
      </c>
      <c r="R87" s="1">
        <v>85</v>
      </c>
      <c r="T87" s="1">
        <v>16979</v>
      </c>
      <c r="U87" s="1">
        <v>73486</v>
      </c>
      <c r="W87" s="1">
        <v>2996</v>
      </c>
      <c r="X87" s="1">
        <v>13055.29753</v>
      </c>
      <c r="Y87" s="1">
        <v>721</v>
      </c>
      <c r="Z87" s="1">
        <v>1385.6322</v>
      </c>
      <c r="AA87" s="1">
        <v>58</v>
      </c>
      <c r="AB87" s="1">
        <v>1774.4256339999999</v>
      </c>
      <c r="AC87" s="1">
        <v>51</v>
      </c>
      <c r="AD87" s="1">
        <v>1312.3724460000001</v>
      </c>
      <c r="AE87" s="1">
        <v>29</v>
      </c>
      <c r="AF87" s="1">
        <v>106.01021</v>
      </c>
      <c r="AG87" s="1">
        <f t="shared" si="0"/>
        <v>3855</v>
      </c>
      <c r="AH87" s="1">
        <f t="shared" si="0"/>
        <v>17633.738020000001</v>
      </c>
      <c r="AI87" s="1">
        <v>11057</v>
      </c>
      <c r="AJ87" s="1">
        <v>44153.484317000002</v>
      </c>
      <c r="AK87" s="1">
        <v>570</v>
      </c>
      <c r="AL87" s="1">
        <v>1013.6761610000001</v>
      </c>
      <c r="AM87" s="1">
        <v>235</v>
      </c>
      <c r="AN87" s="1">
        <v>3433.7506760000001</v>
      </c>
      <c r="AO87" s="1">
        <v>361</v>
      </c>
      <c r="AP87" s="1">
        <v>3593.577096</v>
      </c>
      <c r="AQ87" s="1">
        <v>234</v>
      </c>
      <c r="AR87" s="1">
        <v>576.06636100000003</v>
      </c>
      <c r="AS87" s="1">
        <f t="shared" si="1"/>
        <v>12457</v>
      </c>
      <c r="AT87" s="1">
        <f t="shared" si="1"/>
        <v>52770.554611000007</v>
      </c>
      <c r="AU87" s="1">
        <f t="shared" si="2"/>
        <v>16312</v>
      </c>
      <c r="AV87" s="1">
        <f t="shared" si="2"/>
        <v>70404.292631000004</v>
      </c>
    </row>
    <row r="88" spans="1:48">
      <c r="A88" s="3">
        <v>35490</v>
      </c>
      <c r="B88" s="1">
        <v>13426.299805000001</v>
      </c>
      <c r="C88" s="1">
        <v>13568.900390999999</v>
      </c>
      <c r="D88" s="1">
        <v>12331.599609000001</v>
      </c>
      <c r="E88" s="1">
        <v>12534.299805000001</v>
      </c>
      <c r="F88" s="1">
        <v>12534.299805000001</v>
      </c>
      <c r="G88" s="1">
        <v>0</v>
      </c>
      <c r="I88" s="5">
        <v>4.25</v>
      </c>
      <c r="J88" s="5">
        <v>6.25</v>
      </c>
      <c r="K88" s="2" t="s">
        <v>7</v>
      </c>
      <c r="L88" s="2" t="s">
        <v>7</v>
      </c>
      <c r="M88" s="4">
        <v>6.25</v>
      </c>
      <c r="O88" s="1">
        <v>73.2</v>
      </c>
      <c r="P88" s="1">
        <v>0.2</v>
      </c>
      <c r="R88" s="1">
        <v>90.96</v>
      </c>
      <c r="T88" s="1">
        <v>16124</v>
      </c>
      <c r="U88" s="1">
        <v>64902</v>
      </c>
      <c r="W88" s="1">
        <v>791</v>
      </c>
      <c r="X88" s="1">
        <v>4413.4280079999999</v>
      </c>
      <c r="Y88" s="1">
        <v>2576</v>
      </c>
      <c r="Z88" s="1">
        <v>3364.4917999999998</v>
      </c>
      <c r="AA88" s="1">
        <v>29</v>
      </c>
      <c r="AB88" s="1">
        <v>2251.1306869999999</v>
      </c>
      <c r="AC88" s="1">
        <v>44</v>
      </c>
      <c r="AD88" s="1">
        <v>549.49279000000001</v>
      </c>
      <c r="AE88" s="1">
        <v>32</v>
      </c>
      <c r="AF88" s="1">
        <v>50.102899999999998</v>
      </c>
      <c r="AG88" s="1">
        <f t="shared" si="0"/>
        <v>3472</v>
      </c>
      <c r="AH88" s="1">
        <f t="shared" si="0"/>
        <v>10628.646185</v>
      </c>
      <c r="AI88" s="1">
        <v>10076</v>
      </c>
      <c r="AJ88" s="1">
        <v>41989.795695000001</v>
      </c>
      <c r="AK88" s="1">
        <v>650</v>
      </c>
      <c r="AL88" s="1">
        <v>1182.3933999999999</v>
      </c>
      <c r="AM88" s="1">
        <v>195</v>
      </c>
      <c r="AN88" s="1">
        <v>2906.5928690000001</v>
      </c>
      <c r="AO88" s="1">
        <v>344</v>
      </c>
      <c r="AP88" s="1">
        <v>3585.7898</v>
      </c>
      <c r="AQ88" s="1">
        <v>202</v>
      </c>
      <c r="AR88" s="1">
        <v>495.61253499999998</v>
      </c>
      <c r="AS88" s="1">
        <f t="shared" si="1"/>
        <v>11467</v>
      </c>
      <c r="AT88" s="1">
        <f t="shared" si="1"/>
        <v>50160.184299</v>
      </c>
      <c r="AU88" s="1">
        <f t="shared" si="2"/>
        <v>14939</v>
      </c>
      <c r="AV88" s="1">
        <f t="shared" si="2"/>
        <v>60788.830483999998</v>
      </c>
    </row>
    <row r="89" spans="1:48">
      <c r="A89" s="3">
        <v>35521</v>
      </c>
      <c r="B89" s="1">
        <v>12230.099609000001</v>
      </c>
      <c r="C89" s="1">
        <v>12924.299805000001</v>
      </c>
      <c r="D89" s="1">
        <v>11951.900390999999</v>
      </c>
      <c r="E89" s="1">
        <v>12903.299805000001</v>
      </c>
      <c r="F89" s="1">
        <v>12903.299805000001</v>
      </c>
      <c r="G89" s="1">
        <v>0</v>
      </c>
      <c r="I89" s="5">
        <v>4.25</v>
      </c>
      <c r="J89" s="5">
        <v>6.25</v>
      </c>
      <c r="K89" s="2" t="s">
        <v>7</v>
      </c>
      <c r="L89" s="2" t="s">
        <v>7</v>
      </c>
      <c r="M89" s="4">
        <v>6.25</v>
      </c>
      <c r="O89" s="1">
        <v>73.900000000000006</v>
      </c>
      <c r="P89" s="1">
        <v>1</v>
      </c>
      <c r="R89" s="1">
        <v>93.38</v>
      </c>
      <c r="T89" s="1">
        <v>25572</v>
      </c>
      <c r="U89" s="1">
        <v>107870</v>
      </c>
      <c r="W89" s="1">
        <v>3250</v>
      </c>
      <c r="X89" s="1">
        <v>16856.228566000002</v>
      </c>
      <c r="Y89" s="1">
        <v>300</v>
      </c>
      <c r="Z89" s="1">
        <v>561.60839999999996</v>
      </c>
      <c r="AA89" s="1">
        <v>44</v>
      </c>
      <c r="AB89" s="1">
        <v>254.01637700000001</v>
      </c>
      <c r="AC89" s="1">
        <v>53</v>
      </c>
      <c r="AD89" s="1">
        <v>1097.54882</v>
      </c>
      <c r="AE89" s="1">
        <v>43</v>
      </c>
      <c r="AF89" s="1">
        <v>120.697335</v>
      </c>
      <c r="AG89" s="1">
        <f t="shared" si="0"/>
        <v>3690</v>
      </c>
      <c r="AH89" s="1">
        <f t="shared" si="0"/>
        <v>18890.099498000003</v>
      </c>
      <c r="AI89" s="1">
        <v>18266</v>
      </c>
      <c r="AJ89" s="1">
        <v>70298.857650000005</v>
      </c>
      <c r="AK89" s="1">
        <v>1202</v>
      </c>
      <c r="AL89" s="1">
        <v>2443.4941970000004</v>
      </c>
      <c r="AM89" s="1">
        <v>294</v>
      </c>
      <c r="AN89" s="1">
        <v>4077.8625689999999</v>
      </c>
      <c r="AO89" s="1">
        <v>590</v>
      </c>
      <c r="AP89" s="1">
        <v>6933.7776540000004</v>
      </c>
      <c r="AQ89" s="1">
        <v>392</v>
      </c>
      <c r="AR89" s="1">
        <v>944.72886900000003</v>
      </c>
      <c r="AS89" s="1">
        <f t="shared" si="1"/>
        <v>20744</v>
      </c>
      <c r="AT89" s="1">
        <f t="shared" si="1"/>
        <v>84698.720939000021</v>
      </c>
      <c r="AU89" s="1">
        <f t="shared" si="2"/>
        <v>24434</v>
      </c>
      <c r="AV89" s="1">
        <f t="shared" si="2"/>
        <v>103588.82043700002</v>
      </c>
    </row>
    <row r="90" spans="1:48">
      <c r="A90" s="3">
        <v>35551</v>
      </c>
      <c r="B90" s="1">
        <v>12892.200194999999</v>
      </c>
      <c r="C90" s="1">
        <v>14757.799805000001</v>
      </c>
      <c r="D90" s="1">
        <v>12845.400390999999</v>
      </c>
      <c r="E90" s="1">
        <v>14757.799805000001</v>
      </c>
      <c r="F90" s="1">
        <v>14757.799805000001</v>
      </c>
      <c r="G90" s="1">
        <v>0</v>
      </c>
      <c r="I90" s="5">
        <v>4.25</v>
      </c>
      <c r="J90" s="5">
        <v>6.25</v>
      </c>
      <c r="K90" s="2" t="s">
        <v>7</v>
      </c>
      <c r="L90" s="2" t="s">
        <v>7</v>
      </c>
      <c r="M90" s="4">
        <v>6.25</v>
      </c>
      <c r="O90" s="1">
        <v>74.2</v>
      </c>
      <c r="P90" s="1">
        <v>0.4</v>
      </c>
      <c r="R90" s="1">
        <v>93.63</v>
      </c>
      <c r="T90" s="1">
        <v>19761</v>
      </c>
      <c r="U90" s="1">
        <v>69352</v>
      </c>
      <c r="W90" s="1">
        <v>942</v>
      </c>
      <c r="X90" s="1">
        <v>5345.4347379999999</v>
      </c>
      <c r="Y90" s="1">
        <v>1346</v>
      </c>
      <c r="Z90" s="1">
        <v>2794.5767099999998</v>
      </c>
      <c r="AA90" s="1">
        <v>29</v>
      </c>
      <c r="AB90" s="1">
        <v>198.09212400000001</v>
      </c>
      <c r="AC90" s="1">
        <v>51</v>
      </c>
      <c r="AD90" s="1">
        <v>1033.58539</v>
      </c>
      <c r="AE90" s="1">
        <v>30</v>
      </c>
      <c r="AF90" s="1">
        <v>95.146325000000004</v>
      </c>
      <c r="AG90" s="1">
        <f t="shared" si="0"/>
        <v>2398</v>
      </c>
      <c r="AH90" s="1">
        <f t="shared" si="0"/>
        <v>9466.8352869999999</v>
      </c>
      <c r="AI90" s="1">
        <v>13499</v>
      </c>
      <c r="AJ90" s="1">
        <v>45713.594575999996</v>
      </c>
      <c r="AK90" s="1">
        <v>922</v>
      </c>
      <c r="AL90" s="1">
        <v>1924.9143290000002</v>
      </c>
      <c r="AM90" s="1">
        <v>235</v>
      </c>
      <c r="AN90" s="1">
        <v>2960.1134539999998</v>
      </c>
      <c r="AO90" s="1">
        <v>505</v>
      </c>
      <c r="AP90" s="1">
        <v>4875.7322759999997</v>
      </c>
      <c r="AQ90" s="1">
        <v>364</v>
      </c>
      <c r="AR90" s="1">
        <v>1876.163245</v>
      </c>
      <c r="AS90" s="1">
        <f t="shared" si="1"/>
        <v>15525</v>
      </c>
      <c r="AT90" s="1">
        <f t="shared" si="1"/>
        <v>57350.517879999999</v>
      </c>
      <c r="AU90" s="1">
        <f t="shared" si="2"/>
        <v>17923</v>
      </c>
      <c r="AV90" s="1">
        <f t="shared" si="2"/>
        <v>66817.353166999994</v>
      </c>
    </row>
    <row r="91" spans="1:48">
      <c r="A91" s="3">
        <v>35582</v>
      </c>
      <c r="B91" s="1">
        <v>14737.099609000001</v>
      </c>
      <c r="C91" s="1">
        <v>15322.299805000001</v>
      </c>
      <c r="D91" s="1">
        <v>13796</v>
      </c>
      <c r="E91" s="1">
        <v>15196.799805000001</v>
      </c>
      <c r="F91" s="1">
        <v>15196.799805000001</v>
      </c>
      <c r="G91" s="1">
        <v>0</v>
      </c>
      <c r="I91" s="5">
        <v>4.25</v>
      </c>
      <c r="J91" s="5">
        <v>6.25</v>
      </c>
      <c r="K91" s="2" t="s">
        <v>7</v>
      </c>
      <c r="L91" s="2" t="s">
        <v>7</v>
      </c>
      <c r="M91" s="4">
        <v>6.25</v>
      </c>
      <c r="O91" s="1">
        <v>74.400000000000006</v>
      </c>
      <c r="P91" s="1">
        <v>0.4</v>
      </c>
      <c r="R91" s="1">
        <v>99.96</v>
      </c>
      <c r="T91" s="1">
        <v>17510</v>
      </c>
      <c r="U91" s="1">
        <v>81443</v>
      </c>
      <c r="W91" s="1">
        <v>1535</v>
      </c>
      <c r="X91" s="1">
        <v>7733.1543309999997</v>
      </c>
      <c r="Y91" s="1">
        <v>151</v>
      </c>
      <c r="Z91" s="1">
        <v>221.19582</v>
      </c>
      <c r="AA91" s="1">
        <v>19</v>
      </c>
      <c r="AB91" s="1">
        <v>162.73080999999999</v>
      </c>
      <c r="AC91" s="1">
        <v>37</v>
      </c>
      <c r="AD91" s="1">
        <v>419.63832000000002</v>
      </c>
      <c r="AE91" s="1">
        <v>28</v>
      </c>
      <c r="AF91" s="1">
        <v>74.886799999999994</v>
      </c>
      <c r="AG91" s="1">
        <f t="shared" si="0"/>
        <v>1770</v>
      </c>
      <c r="AH91" s="1">
        <f t="shared" si="0"/>
        <v>8611.6060809999999</v>
      </c>
      <c r="AI91" s="1">
        <v>12050</v>
      </c>
      <c r="AJ91" s="1">
        <v>49798.793479</v>
      </c>
      <c r="AK91" s="1">
        <v>652</v>
      </c>
      <c r="AL91" s="1">
        <v>1448.0184999999997</v>
      </c>
      <c r="AM91" s="1">
        <v>233</v>
      </c>
      <c r="AN91" s="1">
        <v>6080.8841229999998</v>
      </c>
      <c r="AO91" s="1">
        <v>420</v>
      </c>
      <c r="AP91" s="1">
        <v>4831.5381159999997</v>
      </c>
      <c r="AQ91" s="1">
        <v>299</v>
      </c>
      <c r="AR91" s="1">
        <v>810.82483999999999</v>
      </c>
      <c r="AS91" s="1">
        <f t="shared" si="1"/>
        <v>13654</v>
      </c>
      <c r="AT91" s="1">
        <f t="shared" si="1"/>
        <v>62970.059057999999</v>
      </c>
      <c r="AU91" s="1">
        <f t="shared" si="2"/>
        <v>15424</v>
      </c>
      <c r="AV91" s="1">
        <f t="shared" si="2"/>
        <v>71581.665139000004</v>
      </c>
    </row>
    <row r="92" spans="1:48">
      <c r="A92" s="3">
        <v>35612</v>
      </c>
      <c r="B92" s="1">
        <v>15346</v>
      </c>
      <c r="C92" s="1">
        <v>16365.700194999999</v>
      </c>
      <c r="D92" s="1">
        <v>14549.900390999999</v>
      </c>
      <c r="E92" s="1">
        <v>16365.700194999999</v>
      </c>
      <c r="F92" s="1">
        <v>16365.700194999999</v>
      </c>
      <c r="G92" s="1">
        <v>0</v>
      </c>
      <c r="I92" s="5">
        <v>4.25</v>
      </c>
      <c r="J92" s="4">
        <v>6.25</v>
      </c>
      <c r="K92" s="2" t="s">
        <v>7</v>
      </c>
      <c r="L92" s="2" t="s">
        <v>7</v>
      </c>
      <c r="M92" s="4">
        <v>6.25</v>
      </c>
      <c r="O92" s="1">
        <v>75</v>
      </c>
      <c r="P92" s="1">
        <v>0.8</v>
      </c>
      <c r="R92" s="1">
        <v>100</v>
      </c>
      <c r="T92" s="1">
        <v>22699</v>
      </c>
      <c r="U92" s="1">
        <v>115480</v>
      </c>
      <c r="W92" s="1">
        <v>2147</v>
      </c>
      <c r="X92" s="1">
        <v>13940.586696</v>
      </c>
      <c r="Y92" s="1">
        <v>11</v>
      </c>
      <c r="Z92" s="1">
        <v>17.132000000000001</v>
      </c>
      <c r="AA92" s="1">
        <v>77</v>
      </c>
      <c r="AB92" s="1">
        <v>584.52412500000003</v>
      </c>
      <c r="AC92" s="1">
        <v>48</v>
      </c>
      <c r="AD92" s="1">
        <v>833.40196800000001</v>
      </c>
      <c r="AE92" s="1">
        <v>22</v>
      </c>
      <c r="AF92" s="1">
        <v>45.884245999999997</v>
      </c>
      <c r="AG92" s="1">
        <f t="shared" si="0"/>
        <v>2305</v>
      </c>
      <c r="AH92" s="1">
        <f t="shared" si="0"/>
        <v>15421.529035</v>
      </c>
      <c r="AI92" s="1">
        <v>17227</v>
      </c>
      <c r="AJ92" s="1">
        <v>78847.317714000004</v>
      </c>
      <c r="AK92" s="1">
        <v>982</v>
      </c>
      <c r="AL92" s="1">
        <v>2316.1839</v>
      </c>
      <c r="AM92" s="1">
        <v>285</v>
      </c>
      <c r="AN92" s="1">
        <v>4158.2342339999996</v>
      </c>
      <c r="AO92" s="1">
        <v>552</v>
      </c>
      <c r="AP92" s="1">
        <v>5574.4528280000004</v>
      </c>
      <c r="AQ92" s="1">
        <v>350</v>
      </c>
      <c r="AR92" s="1">
        <v>1064.912231</v>
      </c>
      <c r="AS92" s="1">
        <f t="shared" si="1"/>
        <v>19396</v>
      </c>
      <c r="AT92" s="1">
        <f t="shared" si="1"/>
        <v>91961.100907</v>
      </c>
      <c r="AU92" s="1">
        <f t="shared" si="2"/>
        <v>21701</v>
      </c>
      <c r="AV92" s="1">
        <f t="shared" si="2"/>
        <v>107382.629942</v>
      </c>
    </row>
    <row r="93" spans="1:48">
      <c r="A93" s="3">
        <v>35643</v>
      </c>
      <c r="B93" s="1">
        <v>16424.199218999998</v>
      </c>
      <c r="C93" s="1">
        <v>16820.300781000002</v>
      </c>
      <c r="D93" s="1">
        <v>14088</v>
      </c>
      <c r="E93" s="1">
        <v>14135.200194999999</v>
      </c>
      <c r="F93" s="1">
        <v>14135.200194999999</v>
      </c>
      <c r="G93" s="1">
        <v>0</v>
      </c>
      <c r="I93" s="5">
        <v>4.25</v>
      </c>
      <c r="J93" s="4">
        <v>6.25</v>
      </c>
      <c r="K93" s="2" t="s">
        <v>7</v>
      </c>
      <c r="L93" s="2" t="s">
        <v>7</v>
      </c>
      <c r="M93" s="4">
        <v>6.25</v>
      </c>
      <c r="O93" s="1">
        <v>75.099999999999994</v>
      </c>
      <c r="P93" s="1">
        <v>0.1</v>
      </c>
      <c r="R93" s="1">
        <v>97.91</v>
      </c>
      <c r="T93" s="1">
        <v>15299</v>
      </c>
      <c r="U93" s="1">
        <v>64243</v>
      </c>
      <c r="W93" s="1">
        <v>2044</v>
      </c>
      <c r="X93" s="1">
        <v>12395.708398999999</v>
      </c>
      <c r="Y93" s="1">
        <v>529</v>
      </c>
      <c r="Z93" s="1">
        <v>1022.259</v>
      </c>
      <c r="AA93" s="1">
        <v>54</v>
      </c>
      <c r="AB93" s="1">
        <v>676.83991800000001</v>
      </c>
      <c r="AC93" s="1">
        <v>32</v>
      </c>
      <c r="AD93" s="1">
        <v>612.79814999999996</v>
      </c>
      <c r="AE93" s="1">
        <v>17</v>
      </c>
      <c r="AF93" s="1">
        <v>78.122159999999994</v>
      </c>
      <c r="AG93" s="1">
        <f t="shared" si="0"/>
        <v>2676</v>
      </c>
      <c r="AH93" s="1">
        <f t="shared" si="0"/>
        <v>14785.727627</v>
      </c>
      <c r="AI93" s="1">
        <v>8595</v>
      </c>
      <c r="AJ93" s="1">
        <v>32397.909033</v>
      </c>
      <c r="AK93" s="1">
        <v>585</v>
      </c>
      <c r="AL93" s="1">
        <v>1338.3502880000001</v>
      </c>
      <c r="AM93" s="1">
        <v>210</v>
      </c>
      <c r="AN93" s="1">
        <v>1832.2935970000001</v>
      </c>
      <c r="AO93" s="1">
        <v>454</v>
      </c>
      <c r="AP93" s="1">
        <v>4746.1002879999996</v>
      </c>
      <c r="AQ93" s="1">
        <v>291</v>
      </c>
      <c r="AR93" s="1">
        <v>681.03049299999998</v>
      </c>
      <c r="AS93" s="1">
        <f t="shared" si="1"/>
        <v>10135</v>
      </c>
      <c r="AT93" s="1">
        <f t="shared" si="1"/>
        <v>40995.683699000001</v>
      </c>
      <c r="AU93" s="1">
        <f t="shared" si="2"/>
        <v>12811</v>
      </c>
      <c r="AV93" s="1">
        <f t="shared" si="2"/>
        <v>55781.411326000001</v>
      </c>
    </row>
    <row r="94" spans="1:48">
      <c r="A94" s="3">
        <v>35674</v>
      </c>
      <c r="B94" s="1">
        <v>14112</v>
      </c>
      <c r="C94" s="1">
        <v>15049.299805000001</v>
      </c>
      <c r="D94" s="1">
        <v>12899.799805000001</v>
      </c>
      <c r="E94" s="1">
        <v>15049.299805000001</v>
      </c>
      <c r="F94" s="1">
        <v>15049.299805000001</v>
      </c>
      <c r="G94" s="1">
        <v>0</v>
      </c>
      <c r="I94" s="5">
        <v>4.25</v>
      </c>
      <c r="J94" s="4">
        <v>6.25</v>
      </c>
      <c r="K94" s="2" t="s">
        <v>7</v>
      </c>
      <c r="L94" s="2" t="s">
        <v>7</v>
      </c>
      <c r="M94" s="4">
        <v>6.25</v>
      </c>
      <c r="O94" s="1">
        <v>75.400000000000006</v>
      </c>
      <c r="P94" s="1">
        <v>0.4</v>
      </c>
      <c r="R94" s="1">
        <v>98.12</v>
      </c>
      <c r="T94" s="1">
        <v>14075</v>
      </c>
      <c r="U94" s="1">
        <v>59170</v>
      </c>
      <c r="W94" s="1">
        <v>1396</v>
      </c>
      <c r="X94" s="1">
        <v>6586.3721999999998</v>
      </c>
      <c r="Y94" s="1">
        <v>1528</v>
      </c>
      <c r="Z94" s="1">
        <v>3825.3730999999998</v>
      </c>
      <c r="AA94" s="1">
        <v>22</v>
      </c>
      <c r="AB94" s="1">
        <v>128.96180000000001</v>
      </c>
      <c r="AC94" s="1">
        <v>23</v>
      </c>
      <c r="AD94" s="1">
        <v>242.239575</v>
      </c>
      <c r="AE94" s="1">
        <v>13</v>
      </c>
      <c r="AF94" s="1">
        <v>35.932749999999999</v>
      </c>
      <c r="AG94" s="1">
        <f t="shared" si="0"/>
        <v>2982</v>
      </c>
      <c r="AH94" s="1">
        <f t="shared" si="0"/>
        <v>10818.879424999997</v>
      </c>
      <c r="AI94" s="1">
        <v>7800</v>
      </c>
      <c r="AJ94" s="1">
        <v>30407.968598000003</v>
      </c>
      <c r="AK94" s="1">
        <v>574</v>
      </c>
      <c r="AL94" s="1">
        <v>1285.8865970000002</v>
      </c>
      <c r="AM94" s="1">
        <v>206</v>
      </c>
      <c r="AN94" s="1">
        <v>1470.67489</v>
      </c>
      <c r="AO94" s="1">
        <v>497</v>
      </c>
      <c r="AP94" s="1">
        <v>8569.3183809999991</v>
      </c>
      <c r="AQ94" s="1">
        <v>270</v>
      </c>
      <c r="AR94" s="1">
        <v>593.02718700000003</v>
      </c>
      <c r="AS94" s="1">
        <f t="shared" si="1"/>
        <v>9347</v>
      </c>
      <c r="AT94" s="1">
        <f t="shared" si="1"/>
        <v>42326.875653000003</v>
      </c>
      <c r="AU94" s="1">
        <f t="shared" si="2"/>
        <v>12329</v>
      </c>
      <c r="AV94" s="1">
        <f t="shared" si="2"/>
        <v>53145.755078000002</v>
      </c>
    </row>
    <row r="95" spans="1:48">
      <c r="A95" s="3">
        <v>35704</v>
      </c>
      <c r="B95" s="1">
        <v>15133.299805000001</v>
      </c>
      <c r="C95" s="1">
        <v>15242.700194999999</v>
      </c>
      <c r="D95" s="1">
        <v>8775.9003909999992</v>
      </c>
      <c r="E95" s="1">
        <v>10623.799805000001</v>
      </c>
      <c r="F95" s="1">
        <v>10623.799805000001</v>
      </c>
      <c r="G95" s="1">
        <v>0</v>
      </c>
      <c r="I95" s="5">
        <v>4</v>
      </c>
      <c r="J95" s="4">
        <v>7</v>
      </c>
      <c r="K95" s="2" t="s">
        <v>7</v>
      </c>
      <c r="L95" s="2" t="s">
        <v>7</v>
      </c>
      <c r="M95" s="4">
        <v>7</v>
      </c>
      <c r="O95" s="1">
        <v>75.900000000000006</v>
      </c>
      <c r="P95" s="1">
        <v>0.8</v>
      </c>
      <c r="R95" s="1">
        <v>100.71</v>
      </c>
      <c r="T95" s="1">
        <v>14967</v>
      </c>
      <c r="U95" s="1">
        <v>60842</v>
      </c>
      <c r="W95" s="1">
        <v>2174</v>
      </c>
      <c r="X95" s="1">
        <v>11473.439471</v>
      </c>
      <c r="Y95" s="1">
        <v>887</v>
      </c>
      <c r="Z95" s="1">
        <v>2119.4049</v>
      </c>
      <c r="AA95" s="1">
        <v>16</v>
      </c>
      <c r="AB95" s="1">
        <v>298.61214200000001</v>
      </c>
      <c r="AC95" s="1">
        <v>25</v>
      </c>
      <c r="AD95" s="1">
        <v>285.03056900000001</v>
      </c>
      <c r="AE95" s="1">
        <v>19</v>
      </c>
      <c r="AF95" s="1">
        <v>76.947500000000005</v>
      </c>
      <c r="AG95" s="1">
        <f t="shared" si="0"/>
        <v>3121</v>
      </c>
      <c r="AH95" s="1">
        <f t="shared" si="0"/>
        <v>14253.434582</v>
      </c>
      <c r="AI95" s="1">
        <v>8315</v>
      </c>
      <c r="AJ95" s="1">
        <v>33522.135146000001</v>
      </c>
      <c r="AK95" s="1">
        <v>669</v>
      </c>
      <c r="AL95" s="1">
        <v>1520.13498</v>
      </c>
      <c r="AM95" s="1">
        <v>199</v>
      </c>
      <c r="AN95" s="1">
        <v>2585.797908</v>
      </c>
      <c r="AO95" s="1">
        <v>498</v>
      </c>
      <c r="AP95" s="1">
        <v>6325.719607</v>
      </c>
      <c r="AQ95" s="1">
        <v>312</v>
      </c>
      <c r="AR95" s="1">
        <v>640.96764900000005</v>
      </c>
      <c r="AS95" s="1">
        <f t="shared" si="1"/>
        <v>9993</v>
      </c>
      <c r="AT95" s="1">
        <f t="shared" si="1"/>
        <v>44594.755290000001</v>
      </c>
      <c r="AU95" s="1">
        <f t="shared" si="2"/>
        <v>13114</v>
      </c>
      <c r="AV95" s="1">
        <f t="shared" si="2"/>
        <v>58848.189872000003</v>
      </c>
    </row>
    <row r="96" spans="1:48">
      <c r="A96" s="3">
        <v>35735</v>
      </c>
      <c r="B96" s="1">
        <v>10901.900390999999</v>
      </c>
      <c r="C96" s="1">
        <v>11661</v>
      </c>
      <c r="D96" s="1">
        <v>9436.5996090000008</v>
      </c>
      <c r="E96" s="1">
        <v>10526.900390999999</v>
      </c>
      <c r="F96" s="1">
        <v>10526.900390999999</v>
      </c>
      <c r="G96" s="1">
        <v>0</v>
      </c>
      <c r="I96" s="5">
        <v>4</v>
      </c>
      <c r="J96" s="4">
        <v>7</v>
      </c>
      <c r="K96" s="2" t="s">
        <v>7</v>
      </c>
      <c r="L96" s="2" t="s">
        <v>7</v>
      </c>
      <c r="M96" s="4">
        <v>7</v>
      </c>
      <c r="O96" s="1">
        <v>76.099999999999994</v>
      </c>
      <c r="P96" s="1">
        <v>0.2</v>
      </c>
      <c r="R96" s="1">
        <v>91.67</v>
      </c>
      <c r="T96" s="1">
        <v>15443</v>
      </c>
      <c r="U96" s="1">
        <v>60179</v>
      </c>
      <c r="W96" s="1">
        <v>1343</v>
      </c>
      <c r="X96" s="1">
        <v>7106.0293529999999</v>
      </c>
      <c r="Y96" s="1">
        <v>3030</v>
      </c>
      <c r="Z96" s="1">
        <v>5989.0153</v>
      </c>
      <c r="AA96" s="1">
        <v>16</v>
      </c>
      <c r="AB96" s="1">
        <v>181.78297699999999</v>
      </c>
      <c r="AC96" s="1">
        <v>10</v>
      </c>
      <c r="AD96" s="1">
        <v>170.87616</v>
      </c>
      <c r="AE96" s="1">
        <v>10</v>
      </c>
      <c r="AF96" s="1">
        <v>21.696950000000001</v>
      </c>
      <c r="AG96" s="1">
        <f t="shared" si="0"/>
        <v>4409</v>
      </c>
      <c r="AH96" s="1">
        <f t="shared" si="0"/>
        <v>13469.400740000001</v>
      </c>
      <c r="AI96" s="1">
        <v>8653</v>
      </c>
      <c r="AJ96" s="1">
        <v>32254.678973000002</v>
      </c>
      <c r="AK96" s="1">
        <v>761</v>
      </c>
      <c r="AL96" s="1">
        <v>1726.0169060000001</v>
      </c>
      <c r="AM96" s="1">
        <v>181</v>
      </c>
      <c r="AN96" s="1">
        <v>3376.6491369999999</v>
      </c>
      <c r="AO96" s="1">
        <v>329</v>
      </c>
      <c r="AP96" s="1">
        <v>3523.4063529999999</v>
      </c>
      <c r="AQ96" s="1">
        <v>227</v>
      </c>
      <c r="AR96" s="1">
        <v>456.26638000000003</v>
      </c>
      <c r="AS96" s="1">
        <f t="shared" si="1"/>
        <v>10151</v>
      </c>
      <c r="AT96" s="1">
        <f t="shared" si="1"/>
        <v>41337.017748999999</v>
      </c>
      <c r="AU96" s="1">
        <f t="shared" si="2"/>
        <v>14560</v>
      </c>
      <c r="AV96" s="1">
        <f t="shared" si="2"/>
        <v>54806.418489000003</v>
      </c>
    </row>
    <row r="97" spans="1:48">
      <c r="A97" s="3">
        <v>35765</v>
      </c>
      <c r="B97" s="1">
        <v>10510.799805000001</v>
      </c>
      <c r="C97" s="1">
        <v>11842.700194999999</v>
      </c>
      <c r="D97" s="1">
        <v>10058.5</v>
      </c>
      <c r="E97" s="1">
        <v>10722.799805000001</v>
      </c>
      <c r="F97" s="1">
        <v>10722.799805000001</v>
      </c>
      <c r="G97" s="1">
        <v>0</v>
      </c>
      <c r="I97" s="5">
        <v>4</v>
      </c>
      <c r="J97" s="4">
        <v>7</v>
      </c>
      <c r="K97" s="2" t="s">
        <v>7</v>
      </c>
      <c r="L97" s="2" t="s">
        <v>7</v>
      </c>
      <c r="M97" s="4">
        <v>7</v>
      </c>
      <c r="O97" s="1">
        <v>76.2</v>
      </c>
      <c r="P97" s="1">
        <v>0.2</v>
      </c>
      <c r="R97" s="1">
        <v>86.29</v>
      </c>
      <c r="T97" s="1">
        <v>7305</v>
      </c>
      <c r="U97" s="1">
        <v>24522</v>
      </c>
      <c r="W97" s="1">
        <v>364</v>
      </c>
      <c r="X97" s="1">
        <v>2547.1667699999998</v>
      </c>
      <c r="Y97" s="1">
        <v>1316</v>
      </c>
      <c r="Z97" s="1">
        <v>1108.9244000000001</v>
      </c>
      <c r="AA97" s="1">
        <v>5</v>
      </c>
      <c r="AB97" s="1">
        <v>210.08484999999999</v>
      </c>
      <c r="AC97" s="1">
        <v>11</v>
      </c>
      <c r="AD97" s="1">
        <v>123.740617</v>
      </c>
      <c r="AE97" s="1">
        <v>4</v>
      </c>
      <c r="AF97" s="1">
        <v>12.819800000000001</v>
      </c>
      <c r="AG97" s="1">
        <f t="shared" si="0"/>
        <v>1700</v>
      </c>
      <c r="AH97" s="1">
        <f t="shared" si="0"/>
        <v>4002.736437</v>
      </c>
      <c r="AI97" s="1">
        <v>3804</v>
      </c>
      <c r="AJ97" s="1">
        <v>14535.682844000001</v>
      </c>
      <c r="AK97" s="1">
        <v>333</v>
      </c>
      <c r="AL97" s="1">
        <v>702.6712</v>
      </c>
      <c r="AM97" s="1">
        <v>91</v>
      </c>
      <c r="AN97" s="1">
        <v>1335.263328</v>
      </c>
      <c r="AO97" s="1">
        <v>167</v>
      </c>
      <c r="AP97" s="1">
        <v>1069.329125</v>
      </c>
      <c r="AQ97" s="1">
        <v>181</v>
      </c>
      <c r="AR97" s="1">
        <v>885.26509799999997</v>
      </c>
      <c r="AS97" s="1">
        <f t="shared" si="1"/>
        <v>4576</v>
      </c>
      <c r="AT97" s="1">
        <f t="shared" si="1"/>
        <v>18528.211595000001</v>
      </c>
      <c r="AU97" s="1">
        <f t="shared" si="2"/>
        <v>6276</v>
      </c>
      <c r="AV97" s="1">
        <f t="shared" si="2"/>
        <v>22530.948032</v>
      </c>
    </row>
    <row r="98" spans="1:48">
      <c r="A98" s="3">
        <v>35796</v>
      </c>
      <c r="B98" s="1">
        <v>10743.700194999999</v>
      </c>
      <c r="C98" s="1">
        <v>10822.700194999999</v>
      </c>
      <c r="D98" s="1">
        <v>7909.1000979999999</v>
      </c>
      <c r="E98" s="1">
        <v>9252.4003909999992</v>
      </c>
      <c r="F98" s="1">
        <v>9252.4003909999992</v>
      </c>
      <c r="G98" s="1">
        <v>0</v>
      </c>
      <c r="I98" s="5">
        <v>4</v>
      </c>
      <c r="J98" s="4">
        <v>7</v>
      </c>
      <c r="K98" s="2" t="s">
        <v>7</v>
      </c>
      <c r="L98" s="2" t="s">
        <v>7</v>
      </c>
      <c r="M98" s="4">
        <v>7</v>
      </c>
      <c r="O98" s="1">
        <v>76.3</v>
      </c>
      <c r="P98" s="1">
        <v>0.1</v>
      </c>
      <c r="R98" s="1">
        <v>77.94</v>
      </c>
      <c r="T98" s="1">
        <v>7457</v>
      </c>
      <c r="U98" s="1">
        <v>30527</v>
      </c>
      <c r="W98" s="1">
        <v>2334</v>
      </c>
      <c r="X98" s="1">
        <v>11786.538089</v>
      </c>
      <c r="Y98" s="1">
        <v>36</v>
      </c>
      <c r="Z98" s="1">
        <v>38.608499999999999</v>
      </c>
      <c r="AA98" s="1">
        <v>4</v>
      </c>
      <c r="AB98" s="1">
        <v>24.0579</v>
      </c>
      <c r="AC98" s="1">
        <v>9</v>
      </c>
      <c r="AD98" s="1">
        <v>207.550836</v>
      </c>
      <c r="AE98" s="1">
        <v>12</v>
      </c>
      <c r="AF98" s="1">
        <v>227.02163400000001</v>
      </c>
      <c r="AG98" s="1">
        <f t="shared" si="0"/>
        <v>2395</v>
      </c>
      <c r="AH98" s="1">
        <f t="shared" si="0"/>
        <v>12283.776959000001</v>
      </c>
      <c r="AI98" s="1">
        <v>3598</v>
      </c>
      <c r="AJ98" s="1">
        <v>13912.446407000003</v>
      </c>
      <c r="AK98" s="1">
        <v>343</v>
      </c>
      <c r="AL98" s="1">
        <v>653.1413</v>
      </c>
      <c r="AM98" s="1">
        <v>80</v>
      </c>
      <c r="AN98" s="1">
        <v>985.53781400000003</v>
      </c>
      <c r="AO98" s="1">
        <v>140</v>
      </c>
      <c r="AP98" s="1">
        <v>1013.960283</v>
      </c>
      <c r="AQ98" s="1">
        <v>141</v>
      </c>
      <c r="AR98" s="1">
        <v>293.696507</v>
      </c>
      <c r="AS98" s="1">
        <f t="shared" si="1"/>
        <v>4302</v>
      </c>
      <c r="AT98" s="1">
        <f t="shared" si="1"/>
        <v>16858.782311000003</v>
      </c>
      <c r="AU98" s="1">
        <f t="shared" si="2"/>
        <v>6697</v>
      </c>
      <c r="AV98" s="1">
        <f t="shared" si="2"/>
        <v>29142.559270000005</v>
      </c>
    </row>
    <row r="99" spans="1:48">
      <c r="A99" s="3">
        <v>35827</v>
      </c>
      <c r="B99" s="1">
        <v>9800</v>
      </c>
      <c r="C99" s="1">
        <v>11480.700194999999</v>
      </c>
      <c r="D99" s="1">
        <v>9800</v>
      </c>
      <c r="E99" s="1">
        <v>11480.700194999999</v>
      </c>
      <c r="F99" s="1">
        <v>11480.700194999999</v>
      </c>
      <c r="G99" s="1">
        <v>0</v>
      </c>
      <c r="I99" s="5">
        <v>4</v>
      </c>
      <c r="J99" s="4">
        <v>7</v>
      </c>
      <c r="K99" s="2" t="s">
        <v>7</v>
      </c>
      <c r="L99" s="2" t="s">
        <v>7</v>
      </c>
      <c r="M99" s="4">
        <v>7</v>
      </c>
      <c r="O99" s="1">
        <v>76.5</v>
      </c>
      <c r="P99" s="1">
        <v>0.3</v>
      </c>
      <c r="R99" s="1">
        <v>71.59</v>
      </c>
      <c r="T99" s="1">
        <v>4647</v>
      </c>
      <c r="U99" s="1">
        <v>16829</v>
      </c>
      <c r="W99" s="1">
        <v>868</v>
      </c>
      <c r="X99" s="1">
        <v>4076.3606049999999</v>
      </c>
      <c r="Y99" s="1">
        <v>29</v>
      </c>
      <c r="Z99" s="1">
        <v>39.302439999999997</v>
      </c>
      <c r="AA99" s="1">
        <v>3</v>
      </c>
      <c r="AB99" s="1">
        <v>23.0351</v>
      </c>
      <c r="AC99" s="1">
        <v>4</v>
      </c>
      <c r="AD99" s="1">
        <v>49.751800000000003</v>
      </c>
      <c r="AE99" s="1">
        <v>13</v>
      </c>
      <c r="AF99" s="1">
        <v>22.379835</v>
      </c>
      <c r="AG99" s="1">
        <f t="shared" si="0"/>
        <v>917</v>
      </c>
      <c r="AH99" s="1">
        <f t="shared" si="0"/>
        <v>4210.82978</v>
      </c>
      <c r="AI99" s="1">
        <v>2883</v>
      </c>
      <c r="AJ99" s="1">
        <v>10332.110777</v>
      </c>
      <c r="AK99" s="1">
        <v>339</v>
      </c>
      <c r="AL99" s="1">
        <v>553.02909999999997</v>
      </c>
      <c r="AM99" s="1">
        <v>45</v>
      </c>
      <c r="AN99" s="1">
        <v>270.7971</v>
      </c>
      <c r="AO99" s="1">
        <v>92</v>
      </c>
      <c r="AP99" s="1">
        <v>691.96666500000003</v>
      </c>
      <c r="AQ99" s="1">
        <v>87</v>
      </c>
      <c r="AR99" s="1">
        <v>183.23271</v>
      </c>
      <c r="AS99" s="1">
        <f t="shared" si="1"/>
        <v>3446</v>
      </c>
      <c r="AT99" s="1">
        <f t="shared" si="1"/>
        <v>12031.136352</v>
      </c>
      <c r="AU99" s="1">
        <f t="shared" si="2"/>
        <v>4363</v>
      </c>
      <c r="AV99" s="1">
        <f t="shared" si="2"/>
        <v>16241.966132</v>
      </c>
    </row>
    <row r="100" spans="1:48">
      <c r="A100" s="3">
        <v>35855</v>
      </c>
      <c r="B100" s="1">
        <v>11486.700194999999</v>
      </c>
      <c r="C100" s="1">
        <v>11926.200194999999</v>
      </c>
      <c r="D100" s="1">
        <v>10697.900390999999</v>
      </c>
      <c r="E100" s="1">
        <v>11518.700194999999</v>
      </c>
      <c r="F100" s="1">
        <v>11518.700194999999</v>
      </c>
      <c r="G100" s="1">
        <v>0</v>
      </c>
      <c r="I100" s="5">
        <v>4</v>
      </c>
      <c r="J100" s="4">
        <v>7</v>
      </c>
      <c r="K100" s="2" t="s">
        <v>7</v>
      </c>
      <c r="L100" s="2" t="s">
        <v>7</v>
      </c>
      <c r="M100" s="4">
        <v>7</v>
      </c>
      <c r="O100" s="1">
        <v>76.7</v>
      </c>
      <c r="P100" s="1">
        <v>0.3</v>
      </c>
      <c r="R100" s="1">
        <v>74.900000000000006</v>
      </c>
      <c r="T100" s="1">
        <v>13126</v>
      </c>
      <c r="U100" s="1">
        <v>45639</v>
      </c>
      <c r="W100" s="1">
        <v>2636</v>
      </c>
      <c r="X100" s="1">
        <v>16320.693658</v>
      </c>
      <c r="Y100" s="1">
        <v>3155</v>
      </c>
      <c r="Z100" s="1">
        <v>5617.0976499999997</v>
      </c>
      <c r="AA100" s="1">
        <v>11</v>
      </c>
      <c r="AB100" s="1">
        <v>201.24780000000001</v>
      </c>
      <c r="AC100" s="1">
        <v>20</v>
      </c>
      <c r="AD100" s="1">
        <v>347.214</v>
      </c>
      <c r="AE100" s="1">
        <v>26</v>
      </c>
      <c r="AF100" s="1">
        <v>24.785039999999999</v>
      </c>
      <c r="AG100" s="1">
        <f t="shared" si="0"/>
        <v>5848</v>
      </c>
      <c r="AH100" s="1">
        <f t="shared" si="0"/>
        <v>22511.038148</v>
      </c>
      <c r="AI100" s="1">
        <v>5501</v>
      </c>
      <c r="AJ100" s="1">
        <v>18928.646568999997</v>
      </c>
      <c r="AK100" s="1">
        <v>561</v>
      </c>
      <c r="AL100" s="1">
        <v>938.55259999999998</v>
      </c>
      <c r="AM100" s="1">
        <v>110</v>
      </c>
      <c r="AN100" s="1">
        <v>846.37297000000001</v>
      </c>
      <c r="AO100" s="1">
        <v>189</v>
      </c>
      <c r="AP100" s="1">
        <v>1209.199198</v>
      </c>
      <c r="AQ100" s="1">
        <v>187</v>
      </c>
      <c r="AR100" s="1">
        <v>460.14603</v>
      </c>
      <c r="AS100" s="1">
        <f t="shared" si="1"/>
        <v>6548</v>
      </c>
      <c r="AT100" s="1">
        <f t="shared" si="1"/>
        <v>22382.917366999995</v>
      </c>
      <c r="AU100" s="1">
        <f t="shared" si="2"/>
        <v>12396</v>
      </c>
      <c r="AV100" s="1">
        <f t="shared" si="2"/>
        <v>44893.955514999994</v>
      </c>
    </row>
    <row r="101" spans="1:48">
      <c r="A101" s="3">
        <v>35886</v>
      </c>
      <c r="B101" s="1">
        <v>11491.200194999999</v>
      </c>
      <c r="C101" s="1">
        <v>11506</v>
      </c>
      <c r="D101" s="1">
        <v>10267.230469</v>
      </c>
      <c r="E101" s="1">
        <v>10383.679688</v>
      </c>
      <c r="F101" s="1">
        <v>10383.679688</v>
      </c>
      <c r="G101" s="1">
        <v>0</v>
      </c>
      <c r="I101" s="5">
        <v>4</v>
      </c>
      <c r="J101" s="4">
        <v>7</v>
      </c>
      <c r="K101" s="2" t="s">
        <v>7</v>
      </c>
      <c r="L101" s="2" t="s">
        <v>7</v>
      </c>
      <c r="M101" s="4">
        <v>7</v>
      </c>
      <c r="O101" s="1">
        <v>77.400000000000006</v>
      </c>
      <c r="P101" s="1">
        <v>0.9</v>
      </c>
      <c r="R101" s="1">
        <v>71.709999999999994</v>
      </c>
      <c r="T101" s="1">
        <v>11162</v>
      </c>
      <c r="U101" s="1">
        <v>32824</v>
      </c>
      <c r="W101" s="1">
        <v>649</v>
      </c>
      <c r="X101" s="1">
        <v>3887.5105619999999</v>
      </c>
      <c r="Y101" s="1">
        <v>3870</v>
      </c>
      <c r="Z101" s="1">
        <v>6521.4307600000002</v>
      </c>
      <c r="AA101" s="1">
        <v>16</v>
      </c>
      <c r="AB101" s="1">
        <v>187.6241</v>
      </c>
      <c r="AC101" s="1">
        <v>13</v>
      </c>
      <c r="AD101" s="1">
        <v>93.559619999999995</v>
      </c>
      <c r="AE101" s="1">
        <v>19</v>
      </c>
      <c r="AF101" s="1">
        <v>102.819485</v>
      </c>
      <c r="AG101" s="1">
        <f t="shared" si="0"/>
        <v>4567</v>
      </c>
      <c r="AH101" s="1">
        <f t="shared" si="0"/>
        <v>10792.944527</v>
      </c>
      <c r="AI101" s="1">
        <v>4683</v>
      </c>
      <c r="AJ101" s="1">
        <v>17267.615098000002</v>
      </c>
      <c r="AK101" s="1">
        <v>399</v>
      </c>
      <c r="AL101" s="1">
        <v>695.96220000000005</v>
      </c>
      <c r="AM101" s="1">
        <v>97</v>
      </c>
      <c r="AN101" s="1">
        <v>1352.01125</v>
      </c>
      <c r="AO101" s="1">
        <v>147</v>
      </c>
      <c r="AP101" s="1">
        <v>1168.541491</v>
      </c>
      <c r="AQ101" s="1">
        <v>198</v>
      </c>
      <c r="AR101" s="1">
        <v>400.53806500000002</v>
      </c>
      <c r="AS101" s="1">
        <f t="shared" si="1"/>
        <v>5524</v>
      </c>
      <c r="AT101" s="1">
        <f t="shared" si="1"/>
        <v>20884.668104000004</v>
      </c>
      <c r="AU101" s="1">
        <f t="shared" si="2"/>
        <v>10091</v>
      </c>
      <c r="AV101" s="1">
        <f t="shared" si="2"/>
        <v>31677.612631000004</v>
      </c>
    </row>
    <row r="102" spans="1:48">
      <c r="A102" s="3">
        <v>35916</v>
      </c>
      <c r="B102" s="1">
        <v>10538.700194999999</v>
      </c>
      <c r="C102" s="1">
        <v>10619.200194999999</v>
      </c>
      <c r="D102" s="1">
        <v>8836.3798829999996</v>
      </c>
      <c r="E102" s="1">
        <v>8934.5595699999994</v>
      </c>
      <c r="F102" s="1">
        <v>8934.5595699999994</v>
      </c>
      <c r="G102" s="1">
        <v>0</v>
      </c>
      <c r="I102" s="5">
        <v>4</v>
      </c>
      <c r="J102" s="4">
        <v>7</v>
      </c>
      <c r="K102" s="2" t="s">
        <v>7</v>
      </c>
      <c r="L102" s="2" t="s">
        <v>7</v>
      </c>
      <c r="M102" s="4">
        <v>7</v>
      </c>
      <c r="O102" s="1">
        <v>77.5</v>
      </c>
      <c r="P102" s="1">
        <v>0.2</v>
      </c>
      <c r="R102" s="1">
        <v>68.95</v>
      </c>
      <c r="T102" s="1">
        <v>9640</v>
      </c>
      <c r="U102" s="1">
        <v>30565</v>
      </c>
      <c r="W102" s="1">
        <v>2429</v>
      </c>
      <c r="X102" s="1">
        <v>9373.8037640000002</v>
      </c>
      <c r="Y102" s="1">
        <v>772</v>
      </c>
      <c r="Z102" s="1">
        <v>1909.5757599999999</v>
      </c>
      <c r="AA102" s="1">
        <v>16</v>
      </c>
      <c r="AB102" s="1">
        <v>207.288758</v>
      </c>
      <c r="AC102" s="1">
        <v>44</v>
      </c>
      <c r="AD102" s="1">
        <v>267.51580000000001</v>
      </c>
      <c r="AE102" s="1">
        <v>224</v>
      </c>
      <c r="AF102" s="1">
        <v>393.52801099999999</v>
      </c>
      <c r="AG102" s="1">
        <f t="shared" si="0"/>
        <v>3485</v>
      </c>
      <c r="AH102" s="1">
        <f t="shared" si="0"/>
        <v>12151.712093</v>
      </c>
      <c r="AI102" s="1">
        <v>4364</v>
      </c>
      <c r="AJ102" s="1">
        <v>14615.023985</v>
      </c>
      <c r="AK102" s="1">
        <v>395</v>
      </c>
      <c r="AL102" s="1">
        <v>650.03802899999994</v>
      </c>
      <c r="AM102" s="1">
        <v>97</v>
      </c>
      <c r="AN102" s="1">
        <v>695.84452499999998</v>
      </c>
      <c r="AO102" s="1">
        <v>184</v>
      </c>
      <c r="AP102" s="1">
        <v>1415.960435</v>
      </c>
      <c r="AQ102" s="1">
        <v>172</v>
      </c>
      <c r="AR102" s="1">
        <v>414.34613000000002</v>
      </c>
      <c r="AS102" s="1">
        <f t="shared" si="1"/>
        <v>5212</v>
      </c>
      <c r="AT102" s="1">
        <f t="shared" si="1"/>
        <v>17791.213104000002</v>
      </c>
      <c r="AU102" s="1">
        <f t="shared" si="2"/>
        <v>8697</v>
      </c>
      <c r="AV102" s="1">
        <f t="shared" si="2"/>
        <v>29942.925197000004</v>
      </c>
    </row>
    <row r="103" spans="1:48">
      <c r="A103" s="3">
        <v>35947</v>
      </c>
      <c r="B103" s="1">
        <v>9049.4804690000001</v>
      </c>
      <c r="C103" s="1">
        <v>9089.4101559999999</v>
      </c>
      <c r="D103" s="1">
        <v>7351.6801759999998</v>
      </c>
      <c r="E103" s="1">
        <v>8543.0996090000008</v>
      </c>
      <c r="F103" s="1">
        <v>8543.0996090000008</v>
      </c>
      <c r="G103" s="1">
        <v>0</v>
      </c>
      <c r="I103" s="5">
        <v>4</v>
      </c>
      <c r="J103" s="4">
        <v>7</v>
      </c>
      <c r="K103" s="2" t="s">
        <v>7</v>
      </c>
      <c r="L103" s="2" t="s">
        <v>7</v>
      </c>
      <c r="M103" s="4">
        <v>7</v>
      </c>
      <c r="O103" s="1">
        <v>77.400000000000006</v>
      </c>
      <c r="P103" s="1">
        <v>-0.2</v>
      </c>
      <c r="R103" s="1">
        <v>58.53</v>
      </c>
      <c r="T103" s="1">
        <v>9146</v>
      </c>
      <c r="U103" s="1">
        <v>27583</v>
      </c>
      <c r="W103" s="1">
        <v>3871</v>
      </c>
      <c r="X103" s="1">
        <v>12726.938093999999</v>
      </c>
      <c r="Y103" s="1">
        <v>566</v>
      </c>
      <c r="Z103" s="1">
        <v>1342.0486000000001</v>
      </c>
      <c r="AA103" s="1">
        <v>17</v>
      </c>
      <c r="AB103" s="1">
        <v>70.638959999999997</v>
      </c>
      <c r="AC103" s="1">
        <v>29</v>
      </c>
      <c r="AD103" s="1">
        <v>108.56</v>
      </c>
      <c r="AE103" s="1">
        <v>31</v>
      </c>
      <c r="AF103" s="1">
        <v>36.297995</v>
      </c>
      <c r="AG103" s="1">
        <f t="shared" si="0"/>
        <v>4514</v>
      </c>
      <c r="AH103" s="1">
        <f t="shared" si="0"/>
        <v>14284.483649</v>
      </c>
      <c r="AI103" s="1">
        <v>3413</v>
      </c>
      <c r="AJ103" s="1">
        <v>10924.538250000001</v>
      </c>
      <c r="AK103" s="1">
        <v>302</v>
      </c>
      <c r="AL103" s="1">
        <v>470.41879999999998</v>
      </c>
      <c r="AM103" s="1">
        <v>78</v>
      </c>
      <c r="AN103" s="1">
        <v>1953.7479519999999</v>
      </c>
      <c r="AO103" s="1">
        <v>98</v>
      </c>
      <c r="AP103" s="1">
        <v>749.85299999999995</v>
      </c>
      <c r="AQ103" s="1">
        <v>148</v>
      </c>
      <c r="AR103" s="1">
        <v>329.73653400000001</v>
      </c>
      <c r="AS103" s="1">
        <f t="shared" si="1"/>
        <v>4039</v>
      </c>
      <c r="AT103" s="1">
        <f t="shared" si="1"/>
        <v>14428.294535999999</v>
      </c>
      <c r="AU103" s="1">
        <f t="shared" si="2"/>
        <v>8553</v>
      </c>
      <c r="AV103" s="1">
        <f t="shared" si="2"/>
        <v>28712.778184999999</v>
      </c>
    </row>
    <row r="104" spans="1:48">
      <c r="A104" s="3">
        <v>35977</v>
      </c>
      <c r="B104" s="1">
        <v>8844.0996090000008</v>
      </c>
      <c r="C104" s="1">
        <v>8970.7402340000008</v>
      </c>
      <c r="D104" s="1">
        <v>7750.7597660000001</v>
      </c>
      <c r="E104" s="1">
        <v>7936.2001950000003</v>
      </c>
      <c r="F104" s="1">
        <v>7936.2001950000003</v>
      </c>
      <c r="G104" s="1">
        <v>0</v>
      </c>
      <c r="I104" s="5">
        <v>4</v>
      </c>
      <c r="J104" s="4">
        <v>7</v>
      </c>
      <c r="K104" s="2" t="s">
        <v>7</v>
      </c>
      <c r="L104" s="2" t="s">
        <v>7</v>
      </c>
      <c r="M104" s="4">
        <v>7</v>
      </c>
      <c r="O104" s="1">
        <v>77.400000000000006</v>
      </c>
      <c r="P104" s="1" t="s">
        <v>13</v>
      </c>
      <c r="R104" s="1">
        <v>55.48</v>
      </c>
      <c r="T104" s="1">
        <v>6280</v>
      </c>
      <c r="U104" s="1">
        <v>18119</v>
      </c>
      <c r="W104" s="1">
        <v>1880</v>
      </c>
      <c r="X104" s="1">
        <v>5803.231624</v>
      </c>
      <c r="Y104" s="1">
        <v>48</v>
      </c>
      <c r="Z104" s="1">
        <v>277.33819999999997</v>
      </c>
      <c r="AA104" s="1">
        <v>21</v>
      </c>
      <c r="AB104" s="1">
        <v>81.614450000000005</v>
      </c>
      <c r="AC104" s="1">
        <v>13</v>
      </c>
      <c r="AD104" s="1">
        <v>142.63339999999999</v>
      </c>
      <c r="AE104" s="1">
        <v>16</v>
      </c>
      <c r="AF104" s="1">
        <v>43.873845000000003</v>
      </c>
      <c r="AG104" s="1">
        <f t="shared" si="0"/>
        <v>1978</v>
      </c>
      <c r="AH104" s="1">
        <f t="shared" si="0"/>
        <v>6348.691519</v>
      </c>
      <c r="AI104" s="1">
        <v>3337</v>
      </c>
      <c r="AJ104" s="1">
        <v>9081.3482279999989</v>
      </c>
      <c r="AK104" s="1">
        <v>337</v>
      </c>
      <c r="AL104" s="1">
        <v>470.20089999999993</v>
      </c>
      <c r="AM104" s="1">
        <v>72</v>
      </c>
      <c r="AN104" s="1">
        <v>613.91204000000005</v>
      </c>
      <c r="AO104" s="1">
        <v>98</v>
      </c>
      <c r="AP104" s="1">
        <v>540.29199200000005</v>
      </c>
      <c r="AQ104" s="1">
        <v>136</v>
      </c>
      <c r="AR104" s="1">
        <v>322.755538</v>
      </c>
      <c r="AS104" s="1">
        <f t="shared" si="1"/>
        <v>3980</v>
      </c>
      <c r="AT104" s="1">
        <f t="shared" si="1"/>
        <v>11028.508697999998</v>
      </c>
      <c r="AU104" s="1">
        <f t="shared" si="2"/>
        <v>5958</v>
      </c>
      <c r="AV104" s="1">
        <f t="shared" si="2"/>
        <v>17377.200216999998</v>
      </c>
    </row>
    <row r="105" spans="1:48">
      <c r="A105" s="3">
        <v>36008</v>
      </c>
      <c r="B105" s="1">
        <v>7767.419922</v>
      </c>
      <c r="C105" s="1">
        <v>7926.3500979999999</v>
      </c>
      <c r="D105" s="1">
        <v>6544.7900390000004</v>
      </c>
      <c r="E105" s="1">
        <v>7275.0400390000004</v>
      </c>
      <c r="F105" s="1">
        <v>7275.0400390000004</v>
      </c>
      <c r="G105" s="1">
        <v>0</v>
      </c>
      <c r="I105" s="5">
        <v>4</v>
      </c>
      <c r="J105" s="4">
        <v>7</v>
      </c>
      <c r="K105" s="2" t="s">
        <v>7</v>
      </c>
      <c r="L105" s="2" t="s">
        <v>7</v>
      </c>
      <c r="M105" s="4">
        <v>7</v>
      </c>
      <c r="O105" s="1">
        <v>77.2</v>
      </c>
      <c r="P105" s="1">
        <v>-0.3</v>
      </c>
      <c r="R105" s="1">
        <v>53.87</v>
      </c>
      <c r="T105" s="1">
        <v>7127</v>
      </c>
      <c r="U105" s="1">
        <v>20557</v>
      </c>
      <c r="W105" s="1">
        <v>2603</v>
      </c>
      <c r="X105" s="1">
        <v>8655.0498169999992</v>
      </c>
      <c r="Y105" s="1">
        <v>22</v>
      </c>
      <c r="Z105" s="1">
        <v>29.082599999999999</v>
      </c>
      <c r="AA105" s="1">
        <v>13</v>
      </c>
      <c r="AB105" s="1">
        <v>316.31580000000002</v>
      </c>
      <c r="AC105" s="1">
        <v>22</v>
      </c>
      <c r="AD105" s="1">
        <v>171.52799999999999</v>
      </c>
      <c r="AE105" s="1">
        <v>15</v>
      </c>
      <c r="AF105" s="1">
        <v>24.752700000000001</v>
      </c>
      <c r="AG105" s="1">
        <f t="shared" si="0"/>
        <v>2675</v>
      </c>
      <c r="AH105" s="1">
        <f t="shared" si="0"/>
        <v>9196.7289169999985</v>
      </c>
      <c r="AI105" s="1">
        <v>3427</v>
      </c>
      <c r="AJ105" s="1">
        <v>9358.7590170000003</v>
      </c>
      <c r="AK105" s="1">
        <v>360</v>
      </c>
      <c r="AL105" s="1">
        <v>482.56780100000009</v>
      </c>
      <c r="AM105" s="1">
        <v>56</v>
      </c>
      <c r="AN105" s="1">
        <v>164.44344000000001</v>
      </c>
      <c r="AO105" s="1">
        <v>133</v>
      </c>
      <c r="AP105" s="1">
        <v>853.96100100000001</v>
      </c>
      <c r="AQ105" s="1">
        <v>126</v>
      </c>
      <c r="AR105" s="1">
        <v>238.92786599999999</v>
      </c>
      <c r="AS105" s="1">
        <f t="shared" si="1"/>
        <v>4102</v>
      </c>
      <c r="AT105" s="1">
        <f t="shared" si="1"/>
        <v>11098.659125</v>
      </c>
      <c r="AU105" s="1">
        <f t="shared" si="2"/>
        <v>6777</v>
      </c>
      <c r="AV105" s="1">
        <f t="shared" si="2"/>
        <v>20295.388041999999</v>
      </c>
    </row>
    <row r="106" spans="1:48">
      <c r="A106" s="3">
        <v>36039</v>
      </c>
      <c r="B106" s="1">
        <v>7038.4501950000003</v>
      </c>
      <c r="C106" s="1">
        <v>8331.6904300000006</v>
      </c>
      <c r="D106" s="1">
        <v>6982.4301759999998</v>
      </c>
      <c r="E106" s="1">
        <v>7883.4599609999996</v>
      </c>
      <c r="F106" s="1">
        <v>7883.4599609999996</v>
      </c>
      <c r="G106" s="1">
        <v>0</v>
      </c>
      <c r="I106" s="6" t="s">
        <v>7</v>
      </c>
      <c r="J106" s="4">
        <v>6.88</v>
      </c>
      <c r="K106" s="7">
        <v>6</v>
      </c>
      <c r="L106" s="7" t="s">
        <v>7</v>
      </c>
      <c r="M106" s="4">
        <v>6.88</v>
      </c>
      <c r="O106" s="1">
        <v>77.3</v>
      </c>
      <c r="P106" s="1">
        <v>0.1</v>
      </c>
      <c r="R106" s="1">
        <v>50.24</v>
      </c>
      <c r="T106" s="1">
        <v>5105</v>
      </c>
      <c r="U106" s="1">
        <v>13372</v>
      </c>
      <c r="W106" s="1">
        <v>824</v>
      </c>
      <c r="X106" s="1">
        <v>2637.338933</v>
      </c>
      <c r="Y106" s="1">
        <v>104</v>
      </c>
      <c r="Z106" s="1">
        <v>134.69280000000001</v>
      </c>
      <c r="AA106" s="1">
        <v>14</v>
      </c>
      <c r="AB106" s="1">
        <v>118.49222</v>
      </c>
      <c r="AC106" s="1">
        <v>11</v>
      </c>
      <c r="AD106" s="1">
        <v>190.04</v>
      </c>
      <c r="AE106" s="1">
        <v>12</v>
      </c>
      <c r="AF106" s="1">
        <v>41.305959999999999</v>
      </c>
      <c r="AG106" s="1">
        <f t="shared" si="0"/>
        <v>965</v>
      </c>
      <c r="AH106" s="1">
        <f t="shared" si="0"/>
        <v>3121.869913</v>
      </c>
      <c r="AI106" s="1">
        <v>3303</v>
      </c>
      <c r="AJ106" s="1">
        <v>8505.6565819999996</v>
      </c>
      <c r="AK106" s="1">
        <v>266</v>
      </c>
      <c r="AL106" s="1">
        <v>353.22881899999999</v>
      </c>
      <c r="AM106" s="1">
        <v>41</v>
      </c>
      <c r="AN106" s="1">
        <v>166.97861499999999</v>
      </c>
      <c r="AO106" s="1">
        <v>108</v>
      </c>
      <c r="AP106" s="1">
        <v>610.46057499999995</v>
      </c>
      <c r="AQ106" s="1">
        <v>117</v>
      </c>
      <c r="AR106" s="1">
        <v>255.19963200000001</v>
      </c>
      <c r="AS106" s="1">
        <f t="shared" si="1"/>
        <v>3835</v>
      </c>
      <c r="AT106" s="1">
        <f t="shared" si="1"/>
        <v>9891.5242229999985</v>
      </c>
      <c r="AU106" s="1">
        <f t="shared" si="2"/>
        <v>4800</v>
      </c>
      <c r="AV106" s="1">
        <f t="shared" si="2"/>
        <v>13013.394135999999</v>
      </c>
    </row>
    <row r="107" spans="1:48">
      <c r="A107" s="3">
        <v>36069</v>
      </c>
      <c r="B107" s="1">
        <v>7651.75</v>
      </c>
      <c r="C107" s="1">
        <v>10254.349609000001</v>
      </c>
      <c r="D107" s="1">
        <v>7540.7900390000004</v>
      </c>
      <c r="E107" s="1">
        <v>10154.940430000001</v>
      </c>
      <c r="F107" s="1">
        <v>10154.940430000001</v>
      </c>
      <c r="G107" s="1">
        <v>0</v>
      </c>
      <c r="I107" s="6" t="s">
        <v>7</v>
      </c>
      <c r="J107" s="4">
        <v>6.5</v>
      </c>
      <c r="K107" s="7">
        <v>6.4</v>
      </c>
      <c r="L107" s="7" t="s">
        <v>7</v>
      </c>
      <c r="M107" s="4">
        <v>6.5</v>
      </c>
      <c r="O107" s="1">
        <v>76</v>
      </c>
      <c r="P107" s="1">
        <v>-1.6</v>
      </c>
      <c r="R107" s="1">
        <v>48.01</v>
      </c>
      <c r="T107" s="1">
        <v>7733</v>
      </c>
      <c r="U107" s="1">
        <v>20572</v>
      </c>
      <c r="W107" s="1">
        <v>3724</v>
      </c>
      <c r="X107" s="1">
        <v>11406.38588</v>
      </c>
      <c r="Y107" s="1">
        <v>345</v>
      </c>
      <c r="Z107" s="1">
        <v>482.73259999999999</v>
      </c>
      <c r="AA107" s="1">
        <v>7</v>
      </c>
      <c r="AB107" s="1">
        <v>50.17765</v>
      </c>
      <c r="AC107" s="1">
        <v>12</v>
      </c>
      <c r="AD107" s="1">
        <v>74.809399999999997</v>
      </c>
      <c r="AE107" s="1">
        <v>6</v>
      </c>
      <c r="AF107" s="1">
        <v>52.719299999999997</v>
      </c>
      <c r="AG107" s="1">
        <f t="shared" si="0"/>
        <v>4094</v>
      </c>
      <c r="AH107" s="1">
        <f t="shared" si="0"/>
        <v>12066.82483</v>
      </c>
      <c r="AI107" s="1">
        <v>2681</v>
      </c>
      <c r="AJ107" s="1">
        <v>6657.9647270000005</v>
      </c>
      <c r="AK107" s="1">
        <v>266</v>
      </c>
      <c r="AL107" s="1">
        <v>340.312138</v>
      </c>
      <c r="AM107" s="1">
        <v>46</v>
      </c>
      <c r="AN107" s="1">
        <v>217.6181</v>
      </c>
      <c r="AO107" s="1">
        <v>106</v>
      </c>
      <c r="AP107" s="1">
        <v>569.26253999999994</v>
      </c>
      <c r="AQ107" s="1">
        <v>117</v>
      </c>
      <c r="AR107" s="1">
        <v>214.211118</v>
      </c>
      <c r="AS107" s="1">
        <f t="shared" si="1"/>
        <v>3216</v>
      </c>
      <c r="AT107" s="1">
        <f t="shared" si="1"/>
        <v>7999.3686230000003</v>
      </c>
      <c r="AU107" s="1">
        <f t="shared" si="2"/>
        <v>7310</v>
      </c>
      <c r="AV107" s="1">
        <f t="shared" si="2"/>
        <v>20066.193453</v>
      </c>
    </row>
    <row r="108" spans="1:48">
      <c r="A108" s="3">
        <v>36100</v>
      </c>
      <c r="B108" s="1">
        <v>10217.589844</v>
      </c>
      <c r="C108" s="1">
        <v>10979.309569999999</v>
      </c>
      <c r="D108" s="1">
        <v>9637.5595699999994</v>
      </c>
      <c r="E108" s="1">
        <v>10402.320313</v>
      </c>
      <c r="F108" s="1">
        <v>10402.320313</v>
      </c>
      <c r="G108" s="1">
        <v>0</v>
      </c>
      <c r="I108" s="6" t="s">
        <v>7</v>
      </c>
      <c r="J108" s="4">
        <v>6.25</v>
      </c>
      <c r="K108" s="7">
        <v>5.95</v>
      </c>
      <c r="L108" s="7" t="s">
        <v>7</v>
      </c>
      <c r="M108" s="4">
        <v>6.25</v>
      </c>
      <c r="O108" s="1">
        <v>75.5</v>
      </c>
      <c r="P108" s="1">
        <v>-0.6</v>
      </c>
      <c r="R108" s="1">
        <v>52.19</v>
      </c>
      <c r="T108" s="1">
        <v>15146</v>
      </c>
      <c r="U108" s="1">
        <v>38522</v>
      </c>
      <c r="W108" s="1">
        <v>6203</v>
      </c>
      <c r="X108" s="1">
        <v>20232.801095999999</v>
      </c>
      <c r="Y108" s="1">
        <v>2522</v>
      </c>
      <c r="Z108" s="1">
        <v>3056.072486</v>
      </c>
      <c r="AA108" s="1">
        <v>12</v>
      </c>
      <c r="AB108" s="1">
        <v>146.07400000000001</v>
      </c>
      <c r="AC108" s="1">
        <v>25</v>
      </c>
      <c r="AD108" s="1">
        <v>129.06569999999999</v>
      </c>
      <c r="AE108" s="1">
        <v>24</v>
      </c>
      <c r="AF108" s="1">
        <v>47.151760000000003</v>
      </c>
      <c r="AG108" s="1">
        <f t="shared" si="0"/>
        <v>8786</v>
      </c>
      <c r="AH108" s="1">
        <f t="shared" si="0"/>
        <v>23611.165042000001</v>
      </c>
      <c r="AI108" s="1">
        <v>4974</v>
      </c>
      <c r="AJ108" s="1">
        <v>12087.717001000001</v>
      </c>
      <c r="AK108" s="1">
        <v>391</v>
      </c>
      <c r="AL108" s="1">
        <v>493.85810200000009</v>
      </c>
      <c r="AM108" s="1">
        <v>74</v>
      </c>
      <c r="AN108" s="1">
        <v>623.59280000000001</v>
      </c>
      <c r="AO108" s="1">
        <v>116</v>
      </c>
      <c r="AP108" s="1">
        <v>582.01024500000005</v>
      </c>
      <c r="AQ108" s="1">
        <v>159</v>
      </c>
      <c r="AR108" s="1">
        <v>284.432277</v>
      </c>
      <c r="AS108" s="1">
        <f t="shared" si="1"/>
        <v>5714</v>
      </c>
      <c r="AT108" s="1">
        <f t="shared" si="1"/>
        <v>14071.610425000001</v>
      </c>
      <c r="AU108" s="1">
        <f t="shared" si="2"/>
        <v>14500</v>
      </c>
      <c r="AV108" s="1">
        <f t="shared" si="2"/>
        <v>37682.775466999999</v>
      </c>
    </row>
    <row r="109" spans="1:48">
      <c r="A109" s="3">
        <v>36130</v>
      </c>
      <c r="B109" s="1">
        <v>10258.139648</v>
      </c>
      <c r="C109" s="1">
        <v>10469.559569999999</v>
      </c>
      <c r="D109" s="1">
        <v>9714.0097659999992</v>
      </c>
      <c r="E109" s="1">
        <v>10048.580078000001</v>
      </c>
      <c r="F109" s="1">
        <v>10048.580078000001</v>
      </c>
      <c r="G109" s="1">
        <v>0</v>
      </c>
      <c r="I109" s="6" t="s">
        <v>7</v>
      </c>
      <c r="J109" s="4">
        <v>6.25</v>
      </c>
      <c r="K109" s="7">
        <v>5.56</v>
      </c>
      <c r="L109" s="7" t="s">
        <v>7</v>
      </c>
      <c r="M109" s="4">
        <v>6.25</v>
      </c>
      <c r="O109" s="1">
        <v>75</v>
      </c>
      <c r="P109" s="1">
        <v>-0.7</v>
      </c>
      <c r="R109" s="1">
        <v>55.33</v>
      </c>
      <c r="T109" s="1">
        <v>14920</v>
      </c>
      <c r="U109" s="1">
        <v>45797</v>
      </c>
      <c r="W109" s="1">
        <v>3578</v>
      </c>
      <c r="X109" s="1">
        <v>13007.027458</v>
      </c>
      <c r="Y109" s="1">
        <v>3340</v>
      </c>
      <c r="Z109" s="1">
        <v>4030.2819140000001</v>
      </c>
      <c r="AA109" s="1">
        <v>60</v>
      </c>
      <c r="AB109" s="1">
        <v>7917.3549599999997</v>
      </c>
      <c r="AC109" s="1">
        <v>33</v>
      </c>
      <c r="AD109" s="1">
        <v>98.613883999999999</v>
      </c>
      <c r="AE109" s="1">
        <v>6</v>
      </c>
      <c r="AF109" s="1">
        <v>31.418462999999999</v>
      </c>
      <c r="AG109" s="1">
        <f t="shared" si="0"/>
        <v>7017</v>
      </c>
      <c r="AH109" s="1">
        <f t="shared" si="0"/>
        <v>25084.696679000001</v>
      </c>
      <c r="AI109" s="1">
        <v>5946</v>
      </c>
      <c r="AJ109" s="1">
        <v>16602.170461999998</v>
      </c>
      <c r="AK109" s="1">
        <v>693</v>
      </c>
      <c r="AL109" s="1">
        <v>884.00599999999997</v>
      </c>
      <c r="AM109" s="1">
        <v>79</v>
      </c>
      <c r="AN109" s="1">
        <v>481.91592200000002</v>
      </c>
      <c r="AO109" s="1">
        <v>138</v>
      </c>
      <c r="AP109" s="1">
        <v>784.987393</v>
      </c>
      <c r="AQ109" s="1">
        <v>157</v>
      </c>
      <c r="AR109" s="1">
        <v>242.765794</v>
      </c>
      <c r="AS109" s="1">
        <f t="shared" si="1"/>
        <v>7013</v>
      </c>
      <c r="AT109" s="1">
        <f t="shared" si="1"/>
        <v>18995.845570999998</v>
      </c>
      <c r="AU109" s="1">
        <f t="shared" si="2"/>
        <v>14030</v>
      </c>
      <c r="AV109" s="1">
        <f t="shared" si="2"/>
        <v>44080.542249999999</v>
      </c>
    </row>
    <row r="110" spans="1:48">
      <c r="A110" s="3">
        <v>36161</v>
      </c>
      <c r="B110" s="1">
        <v>9982.2597659999992</v>
      </c>
      <c r="C110" s="1">
        <v>10898.25</v>
      </c>
      <c r="D110" s="1">
        <v>9316.0498050000006</v>
      </c>
      <c r="E110" s="1">
        <v>9506.9003909999992</v>
      </c>
      <c r="F110" s="1">
        <v>9506.9003909999992</v>
      </c>
      <c r="G110" s="1">
        <v>0</v>
      </c>
      <c r="I110" s="6" t="s">
        <v>7</v>
      </c>
      <c r="J110" s="4">
        <v>6.25</v>
      </c>
      <c r="K110" s="7">
        <v>5.56</v>
      </c>
      <c r="L110" s="7">
        <v>6.3705400000000001</v>
      </c>
      <c r="M110" s="4">
        <v>6.25</v>
      </c>
      <c r="O110" s="1">
        <v>75.5</v>
      </c>
      <c r="P110" s="1">
        <v>0.6</v>
      </c>
      <c r="R110" s="1">
        <v>55.79</v>
      </c>
      <c r="T110" s="1">
        <v>9395</v>
      </c>
      <c r="U110" s="1">
        <v>24052</v>
      </c>
      <c r="W110" s="1">
        <v>1999</v>
      </c>
      <c r="X110" s="1">
        <v>6808.1370770000003</v>
      </c>
      <c r="Y110" s="1">
        <v>96</v>
      </c>
      <c r="Z110" s="1">
        <v>252.357752</v>
      </c>
      <c r="AA110" s="1">
        <v>7</v>
      </c>
      <c r="AB110" s="1">
        <v>30.265250000000002</v>
      </c>
      <c r="AC110" s="1">
        <v>33</v>
      </c>
      <c r="AD110" s="1">
        <v>567.83510000000001</v>
      </c>
      <c r="AE110" s="1">
        <v>14</v>
      </c>
      <c r="AF110" s="1">
        <v>56.049410000000002</v>
      </c>
      <c r="AG110" s="1">
        <f t="shared" si="0"/>
        <v>2149</v>
      </c>
      <c r="AH110" s="1">
        <f t="shared" si="0"/>
        <v>7714.6445890000005</v>
      </c>
      <c r="AI110" s="1">
        <v>5012</v>
      </c>
      <c r="AJ110" s="1">
        <v>12797.197252999998</v>
      </c>
      <c r="AK110" s="1">
        <v>851</v>
      </c>
      <c r="AL110" s="1">
        <v>1083</v>
      </c>
      <c r="AM110" s="1">
        <v>85</v>
      </c>
      <c r="AN110" s="1">
        <v>525.40064099999995</v>
      </c>
      <c r="AO110" s="1">
        <v>160</v>
      </c>
      <c r="AP110" s="1">
        <v>808.96917699999995</v>
      </c>
      <c r="AQ110" s="1">
        <v>160</v>
      </c>
      <c r="AR110" s="1">
        <v>203.11080799999999</v>
      </c>
      <c r="AS110" s="1">
        <f t="shared" si="1"/>
        <v>6268</v>
      </c>
      <c r="AT110" s="1">
        <f t="shared" si="1"/>
        <v>15417.677878999997</v>
      </c>
      <c r="AU110" s="1">
        <f t="shared" si="2"/>
        <v>8417</v>
      </c>
      <c r="AV110" s="1">
        <f t="shared" si="2"/>
        <v>23132.322467999998</v>
      </c>
    </row>
    <row r="111" spans="1:48">
      <c r="A111" s="3">
        <v>36192</v>
      </c>
      <c r="B111" s="1">
        <v>9485.4902340000008</v>
      </c>
      <c r="C111" s="1">
        <v>9891.6201170000004</v>
      </c>
      <c r="D111" s="1">
        <v>9000.2402340000008</v>
      </c>
      <c r="E111" s="1">
        <v>9858.4902340000008</v>
      </c>
      <c r="F111" s="1">
        <v>9858.4902340000008</v>
      </c>
      <c r="G111" s="1">
        <v>0</v>
      </c>
      <c r="I111" s="6" t="s">
        <v>7</v>
      </c>
      <c r="J111" s="4">
        <v>6.25</v>
      </c>
      <c r="K111" s="7">
        <v>5.94</v>
      </c>
      <c r="L111" s="7">
        <v>6.04</v>
      </c>
      <c r="M111" s="4">
        <v>6.25</v>
      </c>
      <c r="O111" s="1">
        <v>75.2</v>
      </c>
      <c r="P111" s="1">
        <v>-0.4</v>
      </c>
      <c r="R111" s="1">
        <v>55.47</v>
      </c>
      <c r="T111" s="1">
        <v>8364</v>
      </c>
      <c r="U111" s="1">
        <v>19518</v>
      </c>
      <c r="W111" s="1">
        <v>1951</v>
      </c>
      <c r="X111" s="1">
        <v>6866.6601350000001</v>
      </c>
      <c r="Y111" s="1">
        <v>1094</v>
      </c>
      <c r="Z111" s="1">
        <v>1470.257061</v>
      </c>
      <c r="AA111" s="1">
        <v>8</v>
      </c>
      <c r="AB111" s="1">
        <v>114.62529000000001</v>
      </c>
      <c r="AC111" s="1">
        <v>12</v>
      </c>
      <c r="AD111" s="1">
        <v>319.02136400000001</v>
      </c>
      <c r="AE111" s="1">
        <v>12</v>
      </c>
      <c r="AF111" s="1">
        <v>136.04340400000001</v>
      </c>
      <c r="AG111" s="1">
        <f t="shared" si="0"/>
        <v>3077</v>
      </c>
      <c r="AH111" s="1">
        <f t="shared" si="0"/>
        <v>8906.6072540000005</v>
      </c>
      <c r="AI111" s="1">
        <v>3268</v>
      </c>
      <c r="AJ111" s="1">
        <v>7923.4</v>
      </c>
      <c r="AK111" s="1">
        <v>841</v>
      </c>
      <c r="AL111" s="1">
        <v>1088.5</v>
      </c>
      <c r="AM111" s="1">
        <v>60</v>
      </c>
      <c r="AN111" s="1">
        <v>334.31209999999999</v>
      </c>
      <c r="AO111" s="1">
        <v>94</v>
      </c>
      <c r="AP111" s="1">
        <v>396.58100100000001</v>
      </c>
      <c r="AQ111" s="1">
        <v>111</v>
      </c>
      <c r="AR111" s="1">
        <v>147.2158</v>
      </c>
      <c r="AS111" s="1">
        <f t="shared" si="1"/>
        <v>4374</v>
      </c>
      <c r="AT111" s="1">
        <f t="shared" si="1"/>
        <v>9890.0089009999992</v>
      </c>
      <c r="AU111" s="1">
        <f t="shared" si="2"/>
        <v>7451</v>
      </c>
      <c r="AV111" s="1">
        <f t="shared" si="2"/>
        <v>18796.616155</v>
      </c>
    </row>
    <row r="112" spans="1:48">
      <c r="A112" s="3">
        <v>36220</v>
      </c>
      <c r="B112" s="1">
        <v>9951.1103519999997</v>
      </c>
      <c r="C112" s="1">
        <v>11161</v>
      </c>
      <c r="D112" s="1">
        <v>9804</v>
      </c>
      <c r="E112" s="1">
        <v>10942.200194999999</v>
      </c>
      <c r="F112" s="1">
        <v>10942.200194999999</v>
      </c>
      <c r="G112" s="1">
        <v>0</v>
      </c>
      <c r="I112" s="6" t="s">
        <v>7</v>
      </c>
      <c r="J112" s="4">
        <v>6.25</v>
      </c>
      <c r="K112" s="7">
        <v>5.88</v>
      </c>
      <c r="L112" s="7">
        <v>5.6741099999999998</v>
      </c>
      <c r="M112" s="4">
        <v>6.25</v>
      </c>
      <c r="O112" s="1">
        <v>74.7</v>
      </c>
      <c r="P112" s="1">
        <v>-0.6</v>
      </c>
      <c r="R112" s="1">
        <v>55.29</v>
      </c>
      <c r="T112" s="1">
        <v>10332</v>
      </c>
      <c r="U112" s="1">
        <v>22578</v>
      </c>
      <c r="W112" s="1">
        <v>2589</v>
      </c>
      <c r="X112" s="1">
        <v>8231.5622100000001</v>
      </c>
      <c r="Y112" s="1">
        <v>2176</v>
      </c>
      <c r="Z112" s="1">
        <v>2354.8339759999999</v>
      </c>
      <c r="AA112" s="1">
        <v>7</v>
      </c>
      <c r="AB112" s="1">
        <v>139.31219999999999</v>
      </c>
      <c r="AC112" s="1">
        <v>20</v>
      </c>
      <c r="AD112" s="1">
        <v>123.20325099999999</v>
      </c>
      <c r="AE112" s="1">
        <v>4</v>
      </c>
      <c r="AF112" s="1">
        <v>2.8613</v>
      </c>
      <c r="AG112" s="1">
        <f t="shared" si="0"/>
        <v>4796</v>
      </c>
      <c r="AH112" s="1">
        <f t="shared" si="0"/>
        <v>10851.772937000002</v>
      </c>
      <c r="AI112" s="1">
        <v>3640</v>
      </c>
      <c r="AJ112" s="1">
        <v>8984.2164639999992</v>
      </c>
      <c r="AK112" s="1">
        <v>796</v>
      </c>
      <c r="AL112" s="1">
        <v>1045.5</v>
      </c>
      <c r="AM112" s="1">
        <v>64</v>
      </c>
      <c r="AN112" s="1">
        <v>278.27843000000001</v>
      </c>
      <c r="AO112" s="1">
        <v>92</v>
      </c>
      <c r="AP112" s="1">
        <v>598.9067</v>
      </c>
      <c r="AQ112" s="1">
        <v>119</v>
      </c>
      <c r="AR112" s="1">
        <v>235.981268</v>
      </c>
      <c r="AS112" s="1">
        <f t="shared" si="1"/>
        <v>4711</v>
      </c>
      <c r="AT112" s="1">
        <f t="shared" si="1"/>
        <v>11142.882861999999</v>
      </c>
      <c r="AU112" s="1">
        <f t="shared" si="2"/>
        <v>9507</v>
      </c>
      <c r="AV112" s="1">
        <f t="shared" si="2"/>
        <v>21994.655799</v>
      </c>
    </row>
    <row r="113" spans="1:48">
      <c r="A113" s="3">
        <v>36251</v>
      </c>
      <c r="B113" s="1">
        <v>11017.450194999999</v>
      </c>
      <c r="C113" s="1">
        <v>13628.259765999999</v>
      </c>
      <c r="D113" s="1">
        <v>10850.110352</v>
      </c>
      <c r="E113" s="1">
        <v>13333.200194999999</v>
      </c>
      <c r="F113" s="1">
        <v>13333.200194999999</v>
      </c>
      <c r="G113" s="1">
        <v>0</v>
      </c>
      <c r="I113" s="6" t="s">
        <v>7</v>
      </c>
      <c r="J113" s="4">
        <v>6.25</v>
      </c>
      <c r="K113" s="7">
        <v>4.5</v>
      </c>
      <c r="L113" s="7">
        <v>4.7924100000000003</v>
      </c>
      <c r="M113" s="4">
        <v>6.25</v>
      </c>
      <c r="O113" s="1">
        <v>74.5</v>
      </c>
      <c r="P113" s="1">
        <v>-0.4</v>
      </c>
      <c r="R113" s="1">
        <v>56.18</v>
      </c>
      <c r="T113" s="1">
        <v>9918</v>
      </c>
      <c r="U113" s="1">
        <v>28183</v>
      </c>
      <c r="W113" s="1">
        <v>3507</v>
      </c>
      <c r="X113" s="1">
        <v>12005.828938000001</v>
      </c>
      <c r="Y113" s="1">
        <v>341</v>
      </c>
      <c r="Z113" s="1">
        <v>432.578351</v>
      </c>
      <c r="AA113" s="1">
        <v>6</v>
      </c>
      <c r="AB113" s="1">
        <v>99.616299999999995</v>
      </c>
      <c r="AC113" s="1">
        <v>10</v>
      </c>
      <c r="AD113" s="1">
        <v>60.244599999999998</v>
      </c>
      <c r="AE113" s="1">
        <v>5</v>
      </c>
      <c r="AF113" s="1">
        <v>9.0223099999999992</v>
      </c>
      <c r="AG113" s="1">
        <f t="shared" si="0"/>
        <v>3869</v>
      </c>
      <c r="AH113" s="1">
        <f t="shared" si="0"/>
        <v>12607.290499000001</v>
      </c>
      <c r="AI113" s="1">
        <v>4313</v>
      </c>
      <c r="AJ113" s="1">
        <v>11759.3</v>
      </c>
      <c r="AK113" s="1">
        <v>543</v>
      </c>
      <c r="AL113" s="1">
        <v>740.5</v>
      </c>
      <c r="AM113" s="1">
        <v>71</v>
      </c>
      <c r="AN113" s="1">
        <v>589.61538800000005</v>
      </c>
      <c r="AO113" s="1">
        <v>123</v>
      </c>
      <c r="AP113" s="1">
        <v>769.31067299999995</v>
      </c>
      <c r="AQ113" s="1">
        <v>142</v>
      </c>
      <c r="AR113" s="1">
        <v>220.67340999999999</v>
      </c>
      <c r="AS113" s="1">
        <f t="shared" si="1"/>
        <v>5192</v>
      </c>
      <c r="AT113" s="1">
        <f t="shared" si="1"/>
        <v>14079.399470999999</v>
      </c>
      <c r="AU113" s="1">
        <f t="shared" si="2"/>
        <v>9061</v>
      </c>
      <c r="AV113" s="1">
        <f t="shared" si="2"/>
        <v>26686.689969999999</v>
      </c>
    </row>
    <row r="114" spans="1:48">
      <c r="A114" s="3">
        <v>36281</v>
      </c>
      <c r="B114" s="1">
        <v>13297.769531</v>
      </c>
      <c r="C114" s="1">
        <v>13719.080078000001</v>
      </c>
      <c r="D114" s="1">
        <v>11964.639648</v>
      </c>
      <c r="E114" s="1">
        <v>12147.120117</v>
      </c>
      <c r="F114" s="1">
        <v>12147.120117</v>
      </c>
      <c r="G114" s="1">
        <v>0</v>
      </c>
      <c r="I114" s="6" t="s">
        <v>7</v>
      </c>
      <c r="J114" s="4">
        <v>6.25</v>
      </c>
      <c r="K114" s="7">
        <v>5.13</v>
      </c>
      <c r="L114" s="7">
        <v>5.1651800000000003</v>
      </c>
      <c r="M114" s="4">
        <v>6.25</v>
      </c>
      <c r="O114" s="1">
        <v>74.400000000000006</v>
      </c>
      <c r="P114" s="1" t="s">
        <v>13</v>
      </c>
      <c r="R114" s="1">
        <v>57.02</v>
      </c>
      <c r="T114" s="1">
        <v>12150</v>
      </c>
      <c r="U114" s="1">
        <v>32696</v>
      </c>
      <c r="W114" s="1">
        <v>4173</v>
      </c>
      <c r="X114" s="1">
        <v>15106.137059999999</v>
      </c>
      <c r="Y114" s="1">
        <v>535</v>
      </c>
      <c r="Z114" s="1">
        <v>675.45849999999996</v>
      </c>
      <c r="AA114" s="1">
        <v>13</v>
      </c>
      <c r="AB114" s="1">
        <v>108.161</v>
      </c>
      <c r="AC114" s="1">
        <v>24</v>
      </c>
      <c r="AD114" s="1">
        <v>67.915099999999995</v>
      </c>
      <c r="AE114" s="1">
        <v>9</v>
      </c>
      <c r="AF114" s="1">
        <v>21.1858</v>
      </c>
      <c r="AG114" s="1">
        <f t="shared" si="0"/>
        <v>4754</v>
      </c>
      <c r="AH114" s="1">
        <f t="shared" si="0"/>
        <v>15978.857459999999</v>
      </c>
      <c r="AI114" s="1">
        <v>5063</v>
      </c>
      <c r="AJ114" s="1">
        <v>13077.7</v>
      </c>
      <c r="AK114" s="1">
        <v>672</v>
      </c>
      <c r="AL114" s="1">
        <v>907.4</v>
      </c>
      <c r="AM114" s="1">
        <v>93</v>
      </c>
      <c r="AN114" s="1">
        <v>550.46177899999998</v>
      </c>
      <c r="AO114" s="1">
        <v>147</v>
      </c>
      <c r="AP114" s="1">
        <v>831.25735999999995</v>
      </c>
      <c r="AQ114" s="1">
        <v>199</v>
      </c>
      <c r="AR114" s="1">
        <v>268.27163400000001</v>
      </c>
      <c r="AS114" s="1">
        <f t="shared" si="1"/>
        <v>6174</v>
      </c>
      <c r="AT114" s="1">
        <f t="shared" si="1"/>
        <v>15635.090773</v>
      </c>
      <c r="AU114" s="1">
        <f t="shared" si="2"/>
        <v>10928</v>
      </c>
      <c r="AV114" s="1">
        <f t="shared" si="2"/>
        <v>31613.948232999999</v>
      </c>
    </row>
    <row r="115" spans="1:48">
      <c r="A115" s="3">
        <v>36312</v>
      </c>
      <c r="B115" s="1">
        <v>12139.969727</v>
      </c>
      <c r="C115" s="1">
        <v>14124.419921999999</v>
      </c>
      <c r="D115" s="1">
        <v>12106.780273</v>
      </c>
      <c r="E115" s="1">
        <v>13532.139648</v>
      </c>
      <c r="F115" s="1">
        <v>13532.139648</v>
      </c>
      <c r="G115" s="1">
        <v>0</v>
      </c>
      <c r="I115" s="6" t="s">
        <v>7</v>
      </c>
      <c r="J115" s="4">
        <v>6.25</v>
      </c>
      <c r="K115" s="7">
        <v>6.06</v>
      </c>
      <c r="L115" s="7">
        <v>5.8705400000000001</v>
      </c>
      <c r="M115" s="4">
        <v>6.25</v>
      </c>
      <c r="O115" s="1">
        <v>74.2</v>
      </c>
      <c r="P115" s="1">
        <v>-0.3</v>
      </c>
      <c r="R115" s="1">
        <v>56.72</v>
      </c>
      <c r="T115" s="1">
        <v>8921</v>
      </c>
      <c r="U115" s="1">
        <v>25301</v>
      </c>
      <c r="W115" s="1">
        <v>1516</v>
      </c>
      <c r="X115" s="1">
        <v>8399.0303980000008</v>
      </c>
      <c r="Y115" s="1">
        <v>86</v>
      </c>
      <c r="Z115" s="1">
        <v>103.2599</v>
      </c>
      <c r="AA115" s="1">
        <v>15</v>
      </c>
      <c r="AB115" s="1">
        <v>98.024000000000001</v>
      </c>
      <c r="AC115" s="1">
        <v>22</v>
      </c>
      <c r="AD115" s="1">
        <v>108.35787999999999</v>
      </c>
      <c r="AE115" s="1">
        <v>4</v>
      </c>
      <c r="AF115" s="1">
        <v>6.7355</v>
      </c>
      <c r="AG115" s="1">
        <f t="shared" si="0"/>
        <v>1643</v>
      </c>
      <c r="AH115" s="1">
        <f t="shared" si="0"/>
        <v>8715.4076779999996</v>
      </c>
      <c r="AI115" s="1">
        <v>4517</v>
      </c>
      <c r="AJ115" s="1">
        <v>12048.7</v>
      </c>
      <c r="AK115" s="1">
        <v>777</v>
      </c>
      <c r="AL115" s="1">
        <v>1069.5</v>
      </c>
      <c r="AM115" s="1">
        <v>88</v>
      </c>
      <c r="AN115" s="1">
        <v>594.21364300000005</v>
      </c>
      <c r="AO115" s="1">
        <v>132</v>
      </c>
      <c r="AP115" s="1">
        <v>891.40464799999995</v>
      </c>
      <c r="AQ115" s="1">
        <v>181</v>
      </c>
      <c r="AR115" s="1">
        <v>344.32901199999998</v>
      </c>
      <c r="AS115" s="1">
        <f t="shared" si="1"/>
        <v>5695</v>
      </c>
      <c r="AT115" s="1">
        <f t="shared" si="1"/>
        <v>14948.147303</v>
      </c>
      <c r="AU115" s="1">
        <f t="shared" si="2"/>
        <v>7338</v>
      </c>
      <c r="AV115" s="1">
        <f t="shared" si="2"/>
        <v>23663.554981000001</v>
      </c>
    </row>
    <row r="116" spans="1:48">
      <c r="A116" s="3">
        <v>36342</v>
      </c>
      <c r="B116" s="1">
        <v>13859.599609000001</v>
      </c>
      <c r="C116" s="1">
        <v>14531.629883</v>
      </c>
      <c r="D116" s="1">
        <v>12722.549805000001</v>
      </c>
      <c r="E116" s="1">
        <v>13186.860352</v>
      </c>
      <c r="F116" s="1">
        <v>13186.860352</v>
      </c>
      <c r="G116" s="1">
        <v>0</v>
      </c>
      <c r="I116" s="6" t="s">
        <v>7</v>
      </c>
      <c r="J116" s="4">
        <v>6.5</v>
      </c>
      <c r="K116" s="7">
        <v>5.75</v>
      </c>
      <c r="L116" s="7">
        <v>6.1428599999999998</v>
      </c>
      <c r="M116" s="4">
        <v>6.5</v>
      </c>
      <c r="O116" s="1">
        <v>73.099999999999994</v>
      </c>
      <c r="P116" s="1">
        <v>-1.5</v>
      </c>
      <c r="R116" s="1">
        <v>56.38</v>
      </c>
      <c r="T116" s="1">
        <v>8488</v>
      </c>
      <c r="U116" s="1">
        <v>21700</v>
      </c>
      <c r="W116" s="1">
        <v>1394</v>
      </c>
      <c r="X116" s="1">
        <v>5788.547493</v>
      </c>
      <c r="Y116" s="1">
        <v>344</v>
      </c>
      <c r="Z116" s="1">
        <v>476.38080000000002</v>
      </c>
      <c r="AA116" s="1">
        <v>20</v>
      </c>
      <c r="AB116" s="1">
        <v>87.417630000000003</v>
      </c>
      <c r="AC116" s="1">
        <v>16</v>
      </c>
      <c r="AD116" s="1">
        <v>79.514200000000002</v>
      </c>
      <c r="AE116" s="1">
        <v>4</v>
      </c>
      <c r="AF116" s="1">
        <v>4.4311299999999996</v>
      </c>
      <c r="AG116" s="1">
        <f t="shared" si="0"/>
        <v>1778</v>
      </c>
      <c r="AH116" s="1">
        <f t="shared" si="0"/>
        <v>6436.2912529999994</v>
      </c>
      <c r="AI116" s="1">
        <v>4317</v>
      </c>
      <c r="AJ116" s="1">
        <v>10796.9</v>
      </c>
      <c r="AK116" s="1">
        <v>946</v>
      </c>
      <c r="AL116" s="1">
        <v>1273.5</v>
      </c>
      <c r="AM116" s="1">
        <v>92</v>
      </c>
      <c r="AN116" s="1">
        <v>827.24194299999999</v>
      </c>
      <c r="AO116" s="1">
        <v>196</v>
      </c>
      <c r="AP116" s="1">
        <v>1105.8447200000001</v>
      </c>
      <c r="AQ116" s="1">
        <v>169</v>
      </c>
      <c r="AR116" s="1">
        <v>247.8569</v>
      </c>
      <c r="AS116" s="1">
        <f t="shared" si="1"/>
        <v>5720</v>
      </c>
      <c r="AT116" s="1">
        <f t="shared" si="1"/>
        <v>14251.343563</v>
      </c>
      <c r="AU116" s="1">
        <f t="shared" si="2"/>
        <v>7498</v>
      </c>
      <c r="AV116" s="1">
        <f t="shared" si="2"/>
        <v>20687.634815999998</v>
      </c>
    </row>
    <row r="117" spans="1:48">
      <c r="A117" s="3">
        <v>36373</v>
      </c>
      <c r="B117" s="1">
        <v>13202.389648</v>
      </c>
      <c r="C117" s="1">
        <v>13834.889648</v>
      </c>
      <c r="D117" s="1">
        <v>12422.780273</v>
      </c>
      <c r="E117" s="1">
        <v>13482.769531</v>
      </c>
      <c r="F117" s="1">
        <v>13482.769531</v>
      </c>
      <c r="G117" s="1">
        <v>0</v>
      </c>
      <c r="I117" s="6" t="s">
        <v>7</v>
      </c>
      <c r="J117" s="4">
        <v>6.75</v>
      </c>
      <c r="K117" s="7">
        <v>5.94</v>
      </c>
      <c r="L117" s="7">
        <v>6.40625</v>
      </c>
      <c r="M117" s="4">
        <v>6.75</v>
      </c>
      <c r="O117" s="1">
        <v>72.400000000000006</v>
      </c>
      <c r="P117" s="1">
        <v>-0.9</v>
      </c>
      <c r="R117" s="1">
        <v>55.42</v>
      </c>
      <c r="T117" s="1">
        <v>6886</v>
      </c>
      <c r="U117" s="1">
        <v>17987</v>
      </c>
      <c r="W117" s="1">
        <v>777</v>
      </c>
      <c r="X117" s="1">
        <v>2994.645563</v>
      </c>
      <c r="Y117" s="1">
        <v>233</v>
      </c>
      <c r="Z117" s="1">
        <v>424.78399999999999</v>
      </c>
      <c r="AA117" s="1">
        <v>19</v>
      </c>
      <c r="AB117" s="1">
        <v>177.35820000000001</v>
      </c>
      <c r="AC117" s="1">
        <v>13</v>
      </c>
      <c r="AD117" s="1">
        <v>132.7389</v>
      </c>
      <c r="AE117" s="1">
        <v>6</v>
      </c>
      <c r="AF117" s="1">
        <v>34.691436000000003</v>
      </c>
      <c r="AG117" s="1">
        <f t="shared" si="0"/>
        <v>1048</v>
      </c>
      <c r="AH117" s="1">
        <f t="shared" si="0"/>
        <v>3764.2180990000002</v>
      </c>
      <c r="AI117" s="1">
        <v>3871</v>
      </c>
      <c r="AJ117" s="1">
        <v>10388.4</v>
      </c>
      <c r="AK117" s="1">
        <v>872</v>
      </c>
      <c r="AL117" s="1">
        <v>1168</v>
      </c>
      <c r="AM117" s="1">
        <v>92</v>
      </c>
      <c r="AN117" s="1">
        <v>641.338615</v>
      </c>
      <c r="AO117" s="1">
        <v>157</v>
      </c>
      <c r="AP117" s="1">
        <v>1043.806572</v>
      </c>
      <c r="AQ117" s="1">
        <v>194</v>
      </c>
      <c r="AR117" s="1">
        <v>315.339946</v>
      </c>
      <c r="AS117" s="1">
        <f t="shared" si="1"/>
        <v>5186</v>
      </c>
      <c r="AT117" s="1">
        <f t="shared" si="1"/>
        <v>13556.885133</v>
      </c>
      <c r="AU117" s="1">
        <f t="shared" si="2"/>
        <v>6234</v>
      </c>
      <c r="AV117" s="1">
        <f t="shared" si="2"/>
        <v>17321.103232000001</v>
      </c>
    </row>
    <row r="118" spans="1:48">
      <c r="A118" s="3">
        <v>36404</v>
      </c>
      <c r="B118" s="1">
        <v>13561.080078000001</v>
      </c>
      <c r="C118" s="1">
        <v>14075.059569999999</v>
      </c>
      <c r="D118" s="1">
        <v>12652.870117</v>
      </c>
      <c r="E118" s="1">
        <v>12733.240234000001</v>
      </c>
      <c r="F118" s="1">
        <v>12733.240234000001</v>
      </c>
      <c r="G118" s="1">
        <v>0</v>
      </c>
      <c r="I118" s="6" t="s">
        <v>7</v>
      </c>
      <c r="J118" s="4">
        <v>6.75</v>
      </c>
      <c r="K118" s="7">
        <v>4.88</v>
      </c>
      <c r="L118" s="7">
        <v>5.5357099999999999</v>
      </c>
      <c r="M118" s="4">
        <v>6.75</v>
      </c>
      <c r="O118" s="1">
        <v>72.599999999999994</v>
      </c>
      <c r="P118" s="1">
        <v>0.2</v>
      </c>
      <c r="R118" s="1">
        <v>53.7</v>
      </c>
      <c r="T118" s="1">
        <v>5640</v>
      </c>
      <c r="U118" s="1">
        <v>13219</v>
      </c>
      <c r="W118" s="1">
        <v>568</v>
      </c>
      <c r="X118" s="1">
        <v>2029.840058</v>
      </c>
      <c r="Y118" s="1">
        <v>218</v>
      </c>
      <c r="Z118" s="1">
        <v>466.01310000000001</v>
      </c>
      <c r="AA118" s="1">
        <v>5</v>
      </c>
      <c r="AB118" s="1">
        <v>35.0396</v>
      </c>
      <c r="AC118" s="1">
        <v>18</v>
      </c>
      <c r="AD118" s="1">
        <v>107.55788</v>
      </c>
      <c r="AE118" s="1">
        <v>4</v>
      </c>
      <c r="AF118" s="1">
        <v>13.674875</v>
      </c>
      <c r="AG118" s="1">
        <f t="shared" si="0"/>
        <v>813</v>
      </c>
      <c r="AH118" s="1">
        <f t="shared" si="0"/>
        <v>2652.125513</v>
      </c>
      <c r="AI118" s="1">
        <v>3072</v>
      </c>
      <c r="AJ118" s="1">
        <v>7563.4615389999999</v>
      </c>
      <c r="AK118" s="1">
        <v>681</v>
      </c>
      <c r="AL118" s="1">
        <v>900.84629499999994</v>
      </c>
      <c r="AM118" s="1">
        <v>89</v>
      </c>
      <c r="AN118" s="1">
        <v>843.05680700000005</v>
      </c>
      <c r="AO118" s="1">
        <v>118</v>
      </c>
      <c r="AP118" s="1">
        <v>637.96530399999995</v>
      </c>
      <c r="AQ118" s="1">
        <v>167</v>
      </c>
      <c r="AR118" s="1">
        <v>218.02727899999999</v>
      </c>
      <c r="AS118" s="1">
        <f t="shared" si="1"/>
        <v>4127</v>
      </c>
      <c r="AT118" s="1">
        <f t="shared" si="1"/>
        <v>10163.357223999999</v>
      </c>
      <c r="AU118" s="1">
        <f t="shared" si="2"/>
        <v>4940</v>
      </c>
      <c r="AV118" s="1">
        <f t="shared" si="2"/>
        <v>12815.482736999998</v>
      </c>
    </row>
    <row r="119" spans="1:48">
      <c r="A119" s="3">
        <v>36434</v>
      </c>
      <c r="B119" s="1">
        <v>12731.320313</v>
      </c>
      <c r="C119" s="1">
        <v>13283.599609000001</v>
      </c>
      <c r="D119" s="1">
        <v>12066.650390999999</v>
      </c>
      <c r="E119" s="1">
        <v>13256.950194999999</v>
      </c>
      <c r="F119" s="1">
        <v>13256.950194999999</v>
      </c>
      <c r="G119" s="1">
        <v>0</v>
      </c>
      <c r="I119" s="6" t="s">
        <v>7</v>
      </c>
      <c r="J119" s="4">
        <v>6.75</v>
      </c>
      <c r="K119" s="7">
        <v>6.25</v>
      </c>
      <c r="L119" s="7">
        <v>6.3281299999999998</v>
      </c>
      <c r="M119" s="4">
        <v>6.75</v>
      </c>
      <c r="O119" s="1">
        <v>72.8</v>
      </c>
      <c r="P119" s="1">
        <v>0.3</v>
      </c>
      <c r="R119" s="1">
        <v>52.78</v>
      </c>
      <c r="T119" s="1">
        <v>5897</v>
      </c>
      <c r="U119" s="1">
        <v>17369</v>
      </c>
      <c r="W119" s="1">
        <v>1400</v>
      </c>
      <c r="X119" s="1">
        <v>6357.8269460000001</v>
      </c>
      <c r="Y119" s="1">
        <v>9</v>
      </c>
      <c r="Z119" s="1">
        <v>14.7021</v>
      </c>
      <c r="AA119" s="1">
        <v>5</v>
      </c>
      <c r="AB119" s="1">
        <v>96.264099999999999</v>
      </c>
      <c r="AC119" s="1">
        <v>18</v>
      </c>
      <c r="AD119" s="1">
        <v>120.15519999999999</v>
      </c>
      <c r="AE119" s="1">
        <v>10</v>
      </c>
      <c r="AF119" s="1">
        <v>40.749519999999997</v>
      </c>
      <c r="AG119" s="1">
        <f t="shared" si="0"/>
        <v>1442</v>
      </c>
      <c r="AH119" s="1">
        <f t="shared" si="0"/>
        <v>6629.6978660000013</v>
      </c>
      <c r="AI119" s="1">
        <v>2797</v>
      </c>
      <c r="AJ119" s="1">
        <v>7104.3303199999991</v>
      </c>
      <c r="AK119" s="1">
        <v>570</v>
      </c>
      <c r="AL119" s="1">
        <v>731.50361900000007</v>
      </c>
      <c r="AM119" s="1">
        <v>91</v>
      </c>
      <c r="AN119" s="1">
        <v>1076.941501</v>
      </c>
      <c r="AO119" s="1">
        <v>103</v>
      </c>
      <c r="AP119" s="1">
        <v>620.62379999999996</v>
      </c>
      <c r="AQ119" s="1">
        <v>143</v>
      </c>
      <c r="AR119" s="1">
        <v>211.08150800000001</v>
      </c>
      <c r="AS119" s="1">
        <f t="shared" si="1"/>
        <v>3704</v>
      </c>
      <c r="AT119" s="1">
        <f t="shared" si="1"/>
        <v>9744.4807479999981</v>
      </c>
      <c r="AU119" s="1">
        <f t="shared" si="2"/>
        <v>5146</v>
      </c>
      <c r="AV119" s="1">
        <f t="shared" si="2"/>
        <v>16374.178614</v>
      </c>
    </row>
    <row r="120" spans="1:48">
      <c r="A120" s="3">
        <v>36465</v>
      </c>
      <c r="B120" s="1">
        <v>13309.400390999999</v>
      </c>
      <c r="C120" s="1">
        <v>15640.540039</v>
      </c>
      <c r="D120" s="1">
        <v>13230.719727</v>
      </c>
      <c r="E120" s="1">
        <v>15377.190430000001</v>
      </c>
      <c r="F120" s="1">
        <v>15377.190430000001</v>
      </c>
      <c r="G120" s="1">
        <v>0</v>
      </c>
      <c r="I120" s="6" t="s">
        <v>7</v>
      </c>
      <c r="J120" s="4">
        <v>7</v>
      </c>
      <c r="K120" s="7">
        <v>5.63</v>
      </c>
      <c r="L120" s="7">
        <v>6.0714300000000003</v>
      </c>
      <c r="M120" s="4">
        <v>7</v>
      </c>
      <c r="O120" s="1">
        <v>72.3</v>
      </c>
      <c r="P120" s="1">
        <v>-0.7</v>
      </c>
      <c r="R120" s="1">
        <v>51.22</v>
      </c>
      <c r="T120" s="1">
        <v>5764</v>
      </c>
      <c r="U120" s="1">
        <v>15630</v>
      </c>
      <c r="W120" s="1">
        <v>661</v>
      </c>
      <c r="X120" s="1">
        <v>2718.1565700000001</v>
      </c>
      <c r="Y120" s="1">
        <v>16</v>
      </c>
      <c r="Z120" s="1">
        <v>28.5578</v>
      </c>
      <c r="AA120" s="1">
        <v>8</v>
      </c>
      <c r="AB120" s="1">
        <v>324.93639999999999</v>
      </c>
      <c r="AC120" s="1">
        <v>17</v>
      </c>
      <c r="AD120" s="1">
        <v>112.7</v>
      </c>
      <c r="AE120" s="1">
        <v>5</v>
      </c>
      <c r="AF120" s="1">
        <v>6.4852999999999996</v>
      </c>
      <c r="AG120" s="1">
        <f t="shared" si="0"/>
        <v>707</v>
      </c>
      <c r="AH120" s="1">
        <f t="shared" si="0"/>
        <v>3190.8360699999998</v>
      </c>
      <c r="AI120" s="1">
        <v>3422</v>
      </c>
      <c r="AJ120" s="1">
        <v>8847.4604579999996</v>
      </c>
      <c r="AK120" s="1">
        <v>621</v>
      </c>
      <c r="AL120" s="1">
        <v>803.55947600000013</v>
      </c>
      <c r="AM120" s="1">
        <v>106</v>
      </c>
      <c r="AN120" s="1">
        <v>1286.2056700000001</v>
      </c>
      <c r="AO120" s="1">
        <v>127</v>
      </c>
      <c r="AP120" s="1">
        <v>764.799488</v>
      </c>
      <c r="AQ120" s="1">
        <v>185</v>
      </c>
      <c r="AR120" s="1">
        <v>281.4502</v>
      </c>
      <c r="AS120" s="1">
        <f t="shared" si="1"/>
        <v>4461</v>
      </c>
      <c r="AT120" s="1">
        <f t="shared" si="1"/>
        <v>11983.475291999999</v>
      </c>
      <c r="AU120" s="1">
        <f t="shared" si="2"/>
        <v>5168</v>
      </c>
      <c r="AV120" s="1">
        <f t="shared" si="2"/>
        <v>15174.311361999999</v>
      </c>
    </row>
    <row r="121" spans="1:48">
      <c r="A121" s="3">
        <v>36495</v>
      </c>
      <c r="B121" s="1">
        <v>15277.309569999999</v>
      </c>
      <c r="C121" s="1">
        <v>17138.109375</v>
      </c>
      <c r="D121" s="1">
        <v>15146.030273</v>
      </c>
      <c r="E121" s="1">
        <v>16962.099609000001</v>
      </c>
      <c r="F121" s="1">
        <v>16962.099609000001</v>
      </c>
      <c r="G121" s="1">
        <v>0</v>
      </c>
      <c r="I121" s="6" t="s">
        <v>8</v>
      </c>
      <c r="J121" s="4">
        <v>7</v>
      </c>
      <c r="K121" s="7">
        <v>1.69</v>
      </c>
      <c r="L121" s="7">
        <v>5.62723</v>
      </c>
      <c r="M121" s="4">
        <v>7</v>
      </c>
      <c r="O121" s="1">
        <v>72</v>
      </c>
      <c r="P121" s="1">
        <v>-0.5</v>
      </c>
      <c r="R121" s="1">
        <v>52.19</v>
      </c>
      <c r="T121" s="1">
        <v>6711</v>
      </c>
      <c r="U121" s="1">
        <v>18408</v>
      </c>
      <c r="W121" s="1">
        <v>1022</v>
      </c>
      <c r="X121" s="1">
        <v>4452.785707</v>
      </c>
      <c r="Y121" s="1">
        <v>637</v>
      </c>
      <c r="Z121" s="1">
        <v>2037.5590400000001</v>
      </c>
      <c r="AA121" s="1">
        <v>7</v>
      </c>
      <c r="AB121" s="1">
        <v>70.456800000000001</v>
      </c>
      <c r="AC121" s="1">
        <v>10</v>
      </c>
      <c r="AD121" s="1">
        <v>24.295999999999999</v>
      </c>
      <c r="AE121" s="1">
        <v>10</v>
      </c>
      <c r="AF121" s="1">
        <v>14.38874</v>
      </c>
      <c r="AG121" s="1">
        <f t="shared" si="0"/>
        <v>1686</v>
      </c>
      <c r="AH121" s="1">
        <f t="shared" si="0"/>
        <v>6599.4862870000006</v>
      </c>
      <c r="AI121" s="1">
        <v>3273</v>
      </c>
      <c r="AJ121" s="1">
        <v>8179.7089829999995</v>
      </c>
      <c r="AK121" s="1">
        <v>631</v>
      </c>
      <c r="AL121" s="1">
        <v>963.57165600000008</v>
      </c>
      <c r="AM121" s="1">
        <v>98</v>
      </c>
      <c r="AN121" s="1">
        <v>1006.28482</v>
      </c>
      <c r="AO121" s="1">
        <v>116</v>
      </c>
      <c r="AP121" s="1">
        <v>504.70162099999999</v>
      </c>
      <c r="AQ121" s="1">
        <v>160</v>
      </c>
      <c r="AR121" s="1">
        <v>237.24381</v>
      </c>
      <c r="AS121" s="1">
        <f>AI121+AK121+AM121+AO121+AQ121</f>
        <v>4278</v>
      </c>
      <c r="AT121" s="1">
        <f t="shared" si="1"/>
        <v>10891.510890000001</v>
      </c>
      <c r="AU121" s="1">
        <f>AG121+AS121</f>
        <v>5964</v>
      </c>
      <c r="AV121" s="1">
        <f t="shared" si="2"/>
        <v>17490.997177000001</v>
      </c>
    </row>
    <row r="122" spans="1:48">
      <c r="A122" s="3">
        <v>36526</v>
      </c>
      <c r="B122" s="1">
        <v>17057.699218999998</v>
      </c>
      <c r="C122" s="1">
        <v>17426.160156000002</v>
      </c>
      <c r="D122" s="1">
        <v>14763.969727</v>
      </c>
      <c r="E122" s="1">
        <v>15532.339844</v>
      </c>
      <c r="F122" s="1">
        <v>15532.339844</v>
      </c>
      <c r="G122" s="1">
        <v>0</v>
      </c>
      <c r="I122" s="6" t="s">
        <v>8</v>
      </c>
      <c r="J122" s="4">
        <v>7</v>
      </c>
      <c r="K122" s="7">
        <v>5.19</v>
      </c>
      <c r="L122" s="7">
        <v>5.8526800000000003</v>
      </c>
      <c r="M122" s="4">
        <v>7</v>
      </c>
      <c r="O122" s="1">
        <v>71.5</v>
      </c>
      <c r="P122" s="1">
        <v>-0.7</v>
      </c>
      <c r="R122" s="1">
        <v>53.4</v>
      </c>
      <c r="T122" s="1">
        <v>6955</v>
      </c>
      <c r="U122" s="1">
        <v>20137</v>
      </c>
      <c r="W122" s="1">
        <v>695</v>
      </c>
      <c r="X122" s="1">
        <v>3611.998572</v>
      </c>
      <c r="Y122" s="1">
        <v>79</v>
      </c>
      <c r="Z122" s="1">
        <v>103.5903</v>
      </c>
      <c r="AA122" s="1">
        <v>13</v>
      </c>
      <c r="AB122" s="1">
        <v>1308.7203079999999</v>
      </c>
      <c r="AC122" s="1">
        <v>10</v>
      </c>
      <c r="AD122" s="1">
        <v>22.785</v>
      </c>
      <c r="AE122" s="1">
        <v>16</v>
      </c>
      <c r="AF122" s="1">
        <v>73.539919999999995</v>
      </c>
      <c r="AG122" s="1">
        <f t="shared" si="0"/>
        <v>813</v>
      </c>
      <c r="AH122" s="1">
        <f t="shared" si="0"/>
        <v>5120.6341000000002</v>
      </c>
      <c r="AI122" s="1">
        <v>4000</v>
      </c>
      <c r="AJ122" s="1">
        <v>10995.586201999999</v>
      </c>
      <c r="AK122" s="1">
        <v>710</v>
      </c>
      <c r="AL122" s="1">
        <v>959.58681399999989</v>
      </c>
      <c r="AM122" s="1">
        <v>82</v>
      </c>
      <c r="AN122" s="1">
        <v>1063.7854950000001</v>
      </c>
      <c r="AO122" s="1">
        <v>134</v>
      </c>
      <c r="AP122" s="1">
        <v>920.38206700000001</v>
      </c>
      <c r="AQ122" s="1">
        <v>197</v>
      </c>
      <c r="AR122" s="1">
        <v>346.72122200000001</v>
      </c>
      <c r="AS122" s="1">
        <f t="shared" si="1"/>
        <v>5123</v>
      </c>
      <c r="AT122" s="1">
        <f t="shared" si="1"/>
        <v>14286.061799999999</v>
      </c>
      <c r="AU122" s="1">
        <f t="shared" si="2"/>
        <v>5936</v>
      </c>
      <c r="AV122" s="1">
        <f t="shared" si="2"/>
        <v>19406.695899999999</v>
      </c>
    </row>
    <row r="123" spans="1:48">
      <c r="A123" s="3">
        <v>36557</v>
      </c>
      <c r="B123" s="1">
        <v>15600.259765999999</v>
      </c>
      <c r="C123" s="1">
        <v>17939.269531000002</v>
      </c>
      <c r="D123" s="1">
        <v>15580.459961</v>
      </c>
      <c r="E123" s="1">
        <v>17169.439452999999</v>
      </c>
      <c r="F123" s="1">
        <v>17169.439452999999</v>
      </c>
      <c r="G123" s="1">
        <v>0</v>
      </c>
      <c r="I123" s="6" t="s">
        <v>8</v>
      </c>
      <c r="J123" s="4">
        <v>7.25</v>
      </c>
      <c r="K123" s="7">
        <v>5.44</v>
      </c>
      <c r="L123" s="7">
        <v>5.9821400000000002</v>
      </c>
      <c r="M123" s="4">
        <v>7.25</v>
      </c>
      <c r="O123" s="1">
        <v>71.400000000000006</v>
      </c>
      <c r="P123" s="1">
        <v>-0.1</v>
      </c>
      <c r="R123" s="1">
        <v>53.48</v>
      </c>
      <c r="T123" s="1">
        <v>5698</v>
      </c>
      <c r="U123" s="1">
        <v>15922</v>
      </c>
      <c r="W123" s="1">
        <v>531</v>
      </c>
      <c r="X123" s="1">
        <v>2804.76476</v>
      </c>
      <c r="Y123" s="1">
        <v>35</v>
      </c>
      <c r="Z123" s="1">
        <v>32.488</v>
      </c>
      <c r="AA123" s="1">
        <v>19</v>
      </c>
      <c r="AB123" s="1">
        <v>227.42238800000001</v>
      </c>
      <c r="AC123" s="1">
        <v>11</v>
      </c>
      <c r="AD123" s="1">
        <v>56.29</v>
      </c>
      <c r="AE123" s="1">
        <v>22</v>
      </c>
      <c r="AF123" s="1">
        <v>224.804967</v>
      </c>
      <c r="AG123" s="1">
        <f t="shared" si="0"/>
        <v>618</v>
      </c>
      <c r="AH123" s="1">
        <f t="shared" si="0"/>
        <v>3345.7701149999998</v>
      </c>
      <c r="AI123" s="1">
        <v>3590</v>
      </c>
      <c r="AJ123" s="1">
        <v>9308.1114130000005</v>
      </c>
      <c r="AK123" s="1">
        <v>522</v>
      </c>
      <c r="AL123" s="1">
        <v>679.4514529999999</v>
      </c>
      <c r="AM123" s="1">
        <v>58</v>
      </c>
      <c r="AN123" s="1">
        <v>387.66719599999999</v>
      </c>
      <c r="AO123" s="1">
        <v>107</v>
      </c>
      <c r="AP123" s="1">
        <v>774.25400000000002</v>
      </c>
      <c r="AQ123" s="1">
        <v>155</v>
      </c>
      <c r="AR123" s="1">
        <v>217.19582299999999</v>
      </c>
      <c r="AS123" s="1">
        <f t="shared" si="1"/>
        <v>4432</v>
      </c>
      <c r="AT123" s="1">
        <f t="shared" si="1"/>
        <v>11366.679885000001</v>
      </c>
      <c r="AU123" s="1">
        <f t="shared" si="2"/>
        <v>5050</v>
      </c>
      <c r="AV123" s="1">
        <f t="shared" si="2"/>
        <v>14712.45</v>
      </c>
    </row>
    <row r="124" spans="1:48">
      <c r="A124" s="3">
        <v>36586</v>
      </c>
      <c r="B124" s="1">
        <v>17267.269531000002</v>
      </c>
      <c r="C124" s="1">
        <v>18397.570313</v>
      </c>
      <c r="D124" s="1">
        <v>16315.040039</v>
      </c>
      <c r="E124" s="1">
        <v>17406.539063</v>
      </c>
      <c r="F124" s="1">
        <v>17406.539063</v>
      </c>
      <c r="G124" s="1">
        <v>0</v>
      </c>
      <c r="I124" s="6" t="s">
        <v>8</v>
      </c>
      <c r="J124" s="4">
        <v>7.5</v>
      </c>
      <c r="K124" s="7">
        <v>5.88</v>
      </c>
      <c r="L124" s="7">
        <v>5.8794599999999999</v>
      </c>
      <c r="M124" s="4">
        <v>7.5</v>
      </c>
      <c r="O124" s="1">
        <v>71.2</v>
      </c>
      <c r="P124" s="1">
        <v>-0.4</v>
      </c>
      <c r="R124" s="1">
        <v>53.46</v>
      </c>
      <c r="T124" s="1">
        <v>7895</v>
      </c>
      <c r="U124" s="1">
        <v>19073</v>
      </c>
      <c r="W124" s="1">
        <v>1300</v>
      </c>
      <c r="X124" s="1">
        <v>5043.8781660000004</v>
      </c>
      <c r="Y124" s="1">
        <v>1638</v>
      </c>
      <c r="Z124" s="1">
        <v>2277.422</v>
      </c>
      <c r="AA124" s="1">
        <v>7</v>
      </c>
      <c r="AB124" s="1">
        <v>633.03359999999998</v>
      </c>
      <c r="AC124" s="1">
        <v>13</v>
      </c>
      <c r="AD124" s="1">
        <v>93.959890000000001</v>
      </c>
      <c r="AE124" s="1">
        <v>18</v>
      </c>
      <c r="AF124" s="1">
        <v>95.105103</v>
      </c>
      <c r="AG124" s="1">
        <f t="shared" si="0"/>
        <v>2976</v>
      </c>
      <c r="AH124" s="1">
        <f t="shared" si="0"/>
        <v>8143.3987590000006</v>
      </c>
      <c r="AI124" s="1">
        <v>3277</v>
      </c>
      <c r="AJ124" s="1">
        <v>7841.8546240000023</v>
      </c>
      <c r="AK124" s="1">
        <v>604</v>
      </c>
      <c r="AL124" s="1">
        <v>756.02323200000001</v>
      </c>
      <c r="AM124" s="1">
        <v>91</v>
      </c>
      <c r="AN124" s="1">
        <v>557.22313799999995</v>
      </c>
      <c r="AO124" s="1">
        <v>107</v>
      </c>
      <c r="AP124" s="1">
        <v>385.39699999999999</v>
      </c>
      <c r="AQ124" s="1">
        <v>196</v>
      </c>
      <c r="AR124" s="1">
        <v>361.96469200000001</v>
      </c>
      <c r="AS124" s="1">
        <f t="shared" si="1"/>
        <v>4275</v>
      </c>
      <c r="AT124" s="1">
        <f t="shared" si="1"/>
        <v>9902.4626860000026</v>
      </c>
      <c r="AU124" s="1">
        <f t="shared" si="2"/>
        <v>7251</v>
      </c>
      <c r="AV124" s="1">
        <f t="shared" si="2"/>
        <v>18045.861445000002</v>
      </c>
    </row>
    <row r="125" spans="1:48">
      <c r="A125" s="3">
        <v>36617</v>
      </c>
      <c r="B125" s="1">
        <v>17444.480468999998</v>
      </c>
      <c r="C125" s="1">
        <v>17458.060547000001</v>
      </c>
      <c r="D125" s="1">
        <v>14624.330078000001</v>
      </c>
      <c r="E125" s="1">
        <v>15519.299805000001</v>
      </c>
      <c r="F125" s="1">
        <v>15519.299805000001</v>
      </c>
      <c r="G125" s="1">
        <v>0</v>
      </c>
      <c r="I125" s="6" t="s">
        <v>8</v>
      </c>
      <c r="J125" s="4">
        <v>7.5</v>
      </c>
      <c r="K125" s="7">
        <v>6.38</v>
      </c>
      <c r="L125" s="7">
        <v>6.6004500000000004</v>
      </c>
      <c r="M125" s="4">
        <v>7.5</v>
      </c>
      <c r="O125" s="1">
        <v>71.2</v>
      </c>
      <c r="P125" s="1">
        <v>0.1</v>
      </c>
      <c r="R125" s="1">
        <v>52.39</v>
      </c>
      <c r="T125" s="1">
        <v>9138</v>
      </c>
      <c r="U125" s="1">
        <v>21368</v>
      </c>
      <c r="W125" s="1">
        <v>2487</v>
      </c>
      <c r="X125" s="1">
        <v>7120.3827549999996</v>
      </c>
      <c r="Y125" s="1">
        <v>1966</v>
      </c>
      <c r="Z125" s="1">
        <v>2784.3341999999998</v>
      </c>
      <c r="AA125" s="1">
        <v>4</v>
      </c>
      <c r="AB125" s="1">
        <v>142.22585000000001</v>
      </c>
      <c r="AC125" s="1">
        <v>14</v>
      </c>
      <c r="AD125" s="1">
        <v>302.34300000000002</v>
      </c>
      <c r="AE125" s="1">
        <v>9</v>
      </c>
      <c r="AF125" s="1">
        <v>191.62979999999999</v>
      </c>
      <c r="AG125" s="1">
        <f t="shared" si="0"/>
        <v>4480</v>
      </c>
      <c r="AH125" s="1">
        <f t="shared" si="0"/>
        <v>10540.915605000002</v>
      </c>
      <c r="AI125" s="1">
        <v>2981</v>
      </c>
      <c r="AJ125" s="1">
        <v>7498.5391070000005</v>
      </c>
      <c r="AK125" s="1">
        <v>569</v>
      </c>
      <c r="AL125" s="1">
        <v>681.29453799999987</v>
      </c>
      <c r="AM125" s="1">
        <v>88</v>
      </c>
      <c r="AN125" s="1">
        <v>3528.8158090000002</v>
      </c>
      <c r="AO125" s="1">
        <v>122</v>
      </c>
      <c r="AP125" s="1">
        <v>1114.8789999999999</v>
      </c>
      <c r="AQ125" s="1">
        <v>215</v>
      </c>
      <c r="AR125" s="1">
        <v>364.78527800000001</v>
      </c>
      <c r="AS125" s="1">
        <f t="shared" si="1"/>
        <v>3975</v>
      </c>
      <c r="AT125" s="1">
        <f t="shared" si="1"/>
        <v>13188.313731999999</v>
      </c>
      <c r="AU125" s="1">
        <f t="shared" si="2"/>
        <v>8455</v>
      </c>
      <c r="AV125" s="1">
        <f t="shared" si="2"/>
        <v>23729.229337000001</v>
      </c>
    </row>
    <row r="126" spans="1:48">
      <c r="A126" s="3">
        <v>36647</v>
      </c>
      <c r="B126" s="1">
        <v>15751.030273</v>
      </c>
      <c r="C126" s="1">
        <v>15912.269531</v>
      </c>
      <c r="D126" s="1">
        <v>13596.629883</v>
      </c>
      <c r="E126" s="1">
        <v>14713.860352</v>
      </c>
      <c r="F126" s="1">
        <v>14713.860352</v>
      </c>
      <c r="G126" s="1">
        <v>0</v>
      </c>
      <c r="I126" s="6" t="s">
        <v>8</v>
      </c>
      <c r="J126" s="4">
        <v>8</v>
      </c>
      <c r="K126" s="7">
        <v>7</v>
      </c>
      <c r="L126" s="7">
        <v>6.7254500000000004</v>
      </c>
      <c r="M126" s="4">
        <v>8</v>
      </c>
      <c r="O126" s="1">
        <v>71.099999999999994</v>
      </c>
      <c r="P126" s="1">
        <v>-0.2</v>
      </c>
      <c r="R126" s="1">
        <v>49.82</v>
      </c>
      <c r="T126" s="1">
        <v>6124</v>
      </c>
      <c r="U126" s="1">
        <v>17691</v>
      </c>
      <c r="W126" s="1">
        <v>1042</v>
      </c>
      <c r="X126" s="1">
        <v>3428.0085960000001</v>
      </c>
      <c r="Y126" s="1">
        <v>107</v>
      </c>
      <c r="Z126" s="1">
        <v>173.53773000000001</v>
      </c>
      <c r="AA126" s="1">
        <v>7</v>
      </c>
      <c r="AB126" s="1">
        <v>2392.2463699999998</v>
      </c>
      <c r="AC126" s="1">
        <v>19</v>
      </c>
      <c r="AD126" s="1">
        <v>192.78697</v>
      </c>
      <c r="AE126" s="1">
        <v>12</v>
      </c>
      <c r="AF126" s="1">
        <v>154.87055000000001</v>
      </c>
      <c r="AG126" s="1">
        <f t="shared" si="0"/>
        <v>1187</v>
      </c>
      <c r="AH126" s="1">
        <f t="shared" si="0"/>
        <v>6341.4502160000002</v>
      </c>
      <c r="AI126" s="1">
        <v>3188</v>
      </c>
      <c r="AJ126" s="1">
        <v>8039.0938009999982</v>
      </c>
      <c r="AK126" s="1">
        <v>583</v>
      </c>
      <c r="AL126" s="1">
        <v>700.99012200000004</v>
      </c>
      <c r="AM126" s="1">
        <v>115</v>
      </c>
      <c r="AN126" s="1">
        <v>748.54351799999995</v>
      </c>
      <c r="AO126" s="1">
        <v>122</v>
      </c>
      <c r="AP126" s="1">
        <v>877.39131499999996</v>
      </c>
      <c r="AQ126" s="1">
        <v>195</v>
      </c>
      <c r="AR126" s="1">
        <v>503.74650500000001</v>
      </c>
      <c r="AS126" s="1">
        <f t="shared" si="1"/>
        <v>4203</v>
      </c>
      <c r="AT126" s="1">
        <f t="shared" si="1"/>
        <v>10869.765260999999</v>
      </c>
      <c r="AU126" s="1">
        <f t="shared" si="2"/>
        <v>5390</v>
      </c>
      <c r="AV126" s="1">
        <f t="shared" si="2"/>
        <v>17211.215476999998</v>
      </c>
    </row>
    <row r="127" spans="1:48">
      <c r="A127" s="3">
        <v>36678</v>
      </c>
      <c r="B127" s="1">
        <v>14652.900390999999</v>
      </c>
      <c r="C127" s="1">
        <v>16534.480468999998</v>
      </c>
      <c r="D127" s="1">
        <v>14652.900390999999</v>
      </c>
      <c r="E127" s="1">
        <v>16155.780273</v>
      </c>
      <c r="F127" s="1">
        <v>16155.780273</v>
      </c>
      <c r="G127" s="1">
        <v>0</v>
      </c>
      <c r="I127" s="6" t="s">
        <v>8</v>
      </c>
      <c r="J127" s="4">
        <v>8</v>
      </c>
      <c r="K127" s="7">
        <v>5.88</v>
      </c>
      <c r="L127" s="7">
        <v>6.14</v>
      </c>
      <c r="M127" s="4">
        <v>8</v>
      </c>
      <c r="O127" s="1">
        <v>70.8</v>
      </c>
      <c r="P127" s="1">
        <v>-0.4</v>
      </c>
      <c r="R127" s="1">
        <v>46.29</v>
      </c>
      <c r="T127" s="1">
        <v>4873</v>
      </c>
      <c r="U127" s="1">
        <v>11715</v>
      </c>
      <c r="W127" s="1">
        <v>582</v>
      </c>
      <c r="X127" s="1">
        <v>1759.90734</v>
      </c>
      <c r="Y127" s="1">
        <v>17</v>
      </c>
      <c r="Z127" s="1">
        <v>32.094999999999999</v>
      </c>
      <c r="AA127" s="1">
        <v>4</v>
      </c>
      <c r="AB127" s="1">
        <v>513.67999999999995</v>
      </c>
      <c r="AC127" s="1">
        <v>8</v>
      </c>
      <c r="AD127" s="1">
        <v>30.07</v>
      </c>
      <c r="AE127" s="1">
        <v>7</v>
      </c>
      <c r="AF127" s="1">
        <v>53.584299999999999</v>
      </c>
      <c r="AG127" s="1">
        <f t="shared" si="0"/>
        <v>618</v>
      </c>
      <c r="AH127" s="1">
        <f t="shared" si="0"/>
        <v>2389.33664</v>
      </c>
      <c r="AI127" s="1">
        <v>2782</v>
      </c>
      <c r="AJ127" s="1">
        <v>6207.2673389999991</v>
      </c>
      <c r="AK127" s="1">
        <v>472</v>
      </c>
      <c r="AL127" s="1">
        <v>555.76679999999999</v>
      </c>
      <c r="AM127" s="1">
        <v>109</v>
      </c>
      <c r="AN127" s="1">
        <v>892.84016999999994</v>
      </c>
      <c r="AO127" s="1">
        <v>135</v>
      </c>
      <c r="AP127" s="1">
        <v>667.88192500000002</v>
      </c>
      <c r="AQ127" s="1">
        <v>200</v>
      </c>
      <c r="AR127" s="1">
        <v>351.90830599999998</v>
      </c>
      <c r="AS127" s="1">
        <f t="shared" si="1"/>
        <v>3698</v>
      </c>
      <c r="AT127" s="1">
        <f t="shared" si="1"/>
        <v>8675.6645399999979</v>
      </c>
      <c r="AU127" s="1">
        <f t="shared" si="2"/>
        <v>4316</v>
      </c>
      <c r="AV127" s="1">
        <f t="shared" si="2"/>
        <v>11065.001179999997</v>
      </c>
    </row>
    <row r="128" spans="1:48">
      <c r="A128" s="3">
        <v>36708</v>
      </c>
      <c r="B128" s="1">
        <v>16177.059569999999</v>
      </c>
      <c r="C128" s="1">
        <v>18125.570313</v>
      </c>
      <c r="D128" s="1">
        <v>15928.919921999999</v>
      </c>
      <c r="E128" s="1">
        <v>16840.980468999998</v>
      </c>
      <c r="F128" s="1">
        <v>16840.980468999998</v>
      </c>
      <c r="G128" s="1">
        <v>0</v>
      </c>
      <c r="I128" s="6" t="s">
        <v>8</v>
      </c>
      <c r="J128" s="4">
        <v>8</v>
      </c>
      <c r="K128" s="7">
        <v>5.88</v>
      </c>
      <c r="L128" s="7">
        <v>5.85</v>
      </c>
      <c r="M128" s="4">
        <v>8</v>
      </c>
      <c r="O128" s="1">
        <v>70.7</v>
      </c>
      <c r="P128" s="1">
        <v>-0.1</v>
      </c>
      <c r="R128" s="1">
        <v>46.9</v>
      </c>
      <c r="T128" s="1">
        <v>7827</v>
      </c>
      <c r="U128" s="1">
        <v>17636</v>
      </c>
      <c r="W128" s="1">
        <v>2400</v>
      </c>
      <c r="X128" s="1">
        <v>6068.6386970000003</v>
      </c>
      <c r="Y128" s="1">
        <v>937</v>
      </c>
      <c r="Z128" s="1">
        <v>1404.3422</v>
      </c>
      <c r="AA128" s="1">
        <v>6</v>
      </c>
      <c r="AB128" s="1">
        <v>59.165933000000003</v>
      </c>
      <c r="AC128" s="1">
        <v>19</v>
      </c>
      <c r="AD128" s="1">
        <v>51.343400000000003</v>
      </c>
      <c r="AE128" s="1">
        <v>7</v>
      </c>
      <c r="AF128" s="1">
        <v>175.6302</v>
      </c>
      <c r="AG128" s="1">
        <f t="shared" si="0"/>
        <v>3369</v>
      </c>
      <c r="AH128" s="1">
        <f t="shared" si="0"/>
        <v>7759.1204299999999</v>
      </c>
      <c r="AI128" s="1">
        <v>2929</v>
      </c>
      <c r="AJ128" s="1">
        <v>6466.0053939999998</v>
      </c>
      <c r="AK128" s="1">
        <v>508</v>
      </c>
      <c r="AL128" s="1">
        <v>568.31750800000009</v>
      </c>
      <c r="AM128" s="1">
        <v>102</v>
      </c>
      <c r="AN128" s="1">
        <v>1081.7203950000001</v>
      </c>
      <c r="AO128" s="1">
        <v>125</v>
      </c>
      <c r="AP128" s="1">
        <v>785.51760100000001</v>
      </c>
      <c r="AQ128" s="1">
        <v>196</v>
      </c>
      <c r="AR128" s="1">
        <v>276.17548799999997</v>
      </c>
      <c r="AS128" s="1">
        <f t="shared" si="1"/>
        <v>3860</v>
      </c>
      <c r="AT128" s="1">
        <f t="shared" si="1"/>
        <v>9177.7363860000005</v>
      </c>
      <c r="AU128" s="1">
        <f t="shared" si="2"/>
        <v>7229</v>
      </c>
      <c r="AV128" s="1">
        <f t="shared" si="2"/>
        <v>16936.856816</v>
      </c>
    </row>
    <row r="129" spans="1:48">
      <c r="A129" s="3">
        <v>36739</v>
      </c>
      <c r="B129" s="1">
        <v>17014.439452999999</v>
      </c>
      <c r="C129" s="1">
        <v>17794.320313</v>
      </c>
      <c r="D129" s="1">
        <v>16787.460938</v>
      </c>
      <c r="E129" s="1">
        <v>17097.509765999999</v>
      </c>
      <c r="F129" s="1">
        <v>17097.509765999999</v>
      </c>
      <c r="G129" s="1">
        <v>0</v>
      </c>
      <c r="I129" s="6" t="s">
        <v>8</v>
      </c>
      <c r="J129" s="4">
        <v>8</v>
      </c>
      <c r="K129" s="7">
        <v>6.25</v>
      </c>
      <c r="L129" s="7">
        <v>6.49</v>
      </c>
      <c r="M129" s="4">
        <v>8</v>
      </c>
      <c r="O129" s="1">
        <v>70.5</v>
      </c>
      <c r="P129" s="1">
        <v>-0.3</v>
      </c>
      <c r="R129" s="1">
        <v>47.1</v>
      </c>
      <c r="T129" s="1">
        <v>10473</v>
      </c>
      <c r="U129" s="1">
        <v>23691</v>
      </c>
      <c r="W129" s="1">
        <v>2808</v>
      </c>
      <c r="X129" s="1">
        <v>8536.6495200000008</v>
      </c>
      <c r="Y129" s="1">
        <v>2323</v>
      </c>
      <c r="Z129" s="1">
        <v>3420.4373999999998</v>
      </c>
      <c r="AA129" s="1">
        <v>1</v>
      </c>
      <c r="AB129" s="1">
        <v>0.63500000000000001</v>
      </c>
      <c r="AC129" s="1">
        <v>15</v>
      </c>
      <c r="AD129" s="1">
        <v>139.89597000000001</v>
      </c>
      <c r="AE129" s="1">
        <v>2</v>
      </c>
      <c r="AF129" s="1">
        <v>1040</v>
      </c>
      <c r="AG129" s="1">
        <f t="shared" ref="AG129:AH157" si="3">W129+Y129+AA129+AC129+AE129</f>
        <v>5149</v>
      </c>
      <c r="AH129" s="1">
        <f t="shared" si="3"/>
        <v>13137.617890000001</v>
      </c>
      <c r="AI129" s="1">
        <v>3346</v>
      </c>
      <c r="AJ129" s="1">
        <v>7812.6753360000002</v>
      </c>
      <c r="AK129" s="1">
        <v>566</v>
      </c>
      <c r="AL129" s="1">
        <v>643.19078300000012</v>
      </c>
      <c r="AM129" s="1">
        <v>103</v>
      </c>
      <c r="AN129" s="1">
        <v>410.04332799999997</v>
      </c>
      <c r="AO129" s="1">
        <v>126</v>
      </c>
      <c r="AP129" s="1">
        <v>476.99279999999999</v>
      </c>
      <c r="AQ129" s="1">
        <v>207</v>
      </c>
      <c r="AR129" s="1">
        <v>257.238474</v>
      </c>
      <c r="AS129" s="1">
        <f t="shared" ref="AS129:AT157" si="4">AI129+AK129+AM129+AO129+AQ129</f>
        <v>4348</v>
      </c>
      <c r="AT129" s="1">
        <f t="shared" si="4"/>
        <v>9600.1407209999998</v>
      </c>
      <c r="AU129" s="1">
        <f t="shared" ref="AU129:AV157" si="5">AG129+AS129</f>
        <v>9497</v>
      </c>
      <c r="AV129" s="1">
        <f t="shared" si="5"/>
        <v>22737.758611000001</v>
      </c>
    </row>
    <row r="130" spans="1:48">
      <c r="A130" s="3">
        <v>36770</v>
      </c>
      <c r="B130" s="1">
        <v>17210.330077999999</v>
      </c>
      <c r="C130" s="1">
        <v>17803.199218999998</v>
      </c>
      <c r="D130" s="1">
        <v>14538.879883</v>
      </c>
      <c r="E130" s="1">
        <v>15648.980469</v>
      </c>
      <c r="F130" s="1">
        <v>15648.980469</v>
      </c>
      <c r="G130" s="1">
        <v>0</v>
      </c>
      <c r="I130" s="6" t="s">
        <v>8</v>
      </c>
      <c r="J130" s="4">
        <v>8</v>
      </c>
      <c r="K130" s="7">
        <v>6.31</v>
      </c>
      <c r="L130" s="7">
        <v>6.31</v>
      </c>
      <c r="M130" s="4">
        <v>8</v>
      </c>
      <c r="O130" s="1">
        <v>70.599999999999994</v>
      </c>
      <c r="P130" s="1">
        <v>0.1</v>
      </c>
      <c r="R130" s="1">
        <v>47.49</v>
      </c>
      <c r="T130" s="1">
        <v>7857</v>
      </c>
      <c r="U130" s="1">
        <v>21613</v>
      </c>
      <c r="W130" s="1">
        <v>1780</v>
      </c>
      <c r="X130" s="1">
        <v>6154.1326470000004</v>
      </c>
      <c r="Y130" s="1">
        <v>331</v>
      </c>
      <c r="Z130" s="1">
        <v>456.7996</v>
      </c>
      <c r="AA130" s="1">
        <v>4</v>
      </c>
      <c r="AB130" s="1">
        <v>1103.9141629999999</v>
      </c>
      <c r="AC130" s="1">
        <v>9</v>
      </c>
      <c r="AD130" s="1">
        <v>30.774999999999999</v>
      </c>
      <c r="AE130" s="1">
        <v>3</v>
      </c>
      <c r="AF130" s="1">
        <v>6.8566399999999996</v>
      </c>
      <c r="AG130" s="1">
        <f t="shared" si="3"/>
        <v>2127</v>
      </c>
      <c r="AH130" s="1">
        <f t="shared" si="3"/>
        <v>7752.4780499999997</v>
      </c>
      <c r="AI130" s="1">
        <v>3580</v>
      </c>
      <c r="AJ130" s="1">
        <v>7957.1632450000006</v>
      </c>
      <c r="AK130" s="1">
        <v>661</v>
      </c>
      <c r="AL130" s="1">
        <v>736.19439899999986</v>
      </c>
      <c r="AM130" s="1">
        <v>105</v>
      </c>
      <c r="AN130" s="1">
        <v>2600.9786119999999</v>
      </c>
      <c r="AO130" s="1">
        <v>114</v>
      </c>
      <c r="AP130" s="1">
        <v>1278.072932</v>
      </c>
      <c r="AQ130" s="1">
        <v>197</v>
      </c>
      <c r="AR130" s="1">
        <v>262.76063399999998</v>
      </c>
      <c r="AS130" s="1">
        <f t="shared" si="4"/>
        <v>4657</v>
      </c>
      <c r="AT130" s="1">
        <f t="shared" si="4"/>
        <v>12835.169821999998</v>
      </c>
      <c r="AU130" s="1">
        <f t="shared" si="5"/>
        <v>6784</v>
      </c>
      <c r="AV130" s="1">
        <f t="shared" si="5"/>
        <v>20587.647871999998</v>
      </c>
    </row>
    <row r="131" spans="1:48">
      <c r="A131" s="3">
        <v>36800</v>
      </c>
      <c r="B131" s="1">
        <v>15586.030273</v>
      </c>
      <c r="C131" s="1">
        <v>16245.610352</v>
      </c>
      <c r="D131" s="1">
        <v>14107.740234000001</v>
      </c>
      <c r="E131" s="1">
        <v>14895.339844</v>
      </c>
      <c r="F131" s="1">
        <v>14895.339844</v>
      </c>
      <c r="G131" s="1">
        <v>0</v>
      </c>
      <c r="I131" s="6" t="s">
        <v>8</v>
      </c>
      <c r="J131" s="4">
        <v>8</v>
      </c>
      <c r="K131" s="7">
        <v>6</v>
      </c>
      <c r="L131" s="7">
        <v>5.90402</v>
      </c>
      <c r="M131" s="4">
        <v>8</v>
      </c>
      <c r="O131" s="1">
        <v>70.599999999999994</v>
      </c>
      <c r="P131" s="1" t="s">
        <v>13</v>
      </c>
      <c r="R131" s="1">
        <v>47.4</v>
      </c>
      <c r="T131" s="1">
        <v>7562</v>
      </c>
      <c r="U131" s="1">
        <v>20280</v>
      </c>
      <c r="W131" s="1">
        <v>1851</v>
      </c>
      <c r="X131" s="1">
        <v>8150.7209169999996</v>
      </c>
      <c r="Y131" s="1">
        <v>8</v>
      </c>
      <c r="Z131" s="1">
        <v>11.923400000000001</v>
      </c>
      <c r="AA131" s="1">
        <v>3</v>
      </c>
      <c r="AB131" s="1">
        <v>90.222564000000006</v>
      </c>
      <c r="AC131" s="1">
        <v>10</v>
      </c>
      <c r="AD131" s="1">
        <v>35.159999999999997</v>
      </c>
      <c r="AE131" s="1">
        <v>6</v>
      </c>
      <c r="AF131" s="1">
        <v>35.440600000000003</v>
      </c>
      <c r="AG131" s="1">
        <f t="shared" si="3"/>
        <v>1878</v>
      </c>
      <c r="AH131" s="1">
        <f t="shared" si="3"/>
        <v>8323.4674809999997</v>
      </c>
      <c r="AI131" s="1">
        <v>3785</v>
      </c>
      <c r="AJ131" s="1">
        <v>8691.9285899999995</v>
      </c>
      <c r="AK131" s="1">
        <v>742</v>
      </c>
      <c r="AL131" s="1">
        <v>850.10507599999994</v>
      </c>
      <c r="AM131" s="1">
        <v>109</v>
      </c>
      <c r="AN131" s="1">
        <v>567.64874999999995</v>
      </c>
      <c r="AO131" s="1">
        <v>141</v>
      </c>
      <c r="AP131" s="1">
        <v>803.17160799999999</v>
      </c>
      <c r="AQ131" s="1">
        <v>167</v>
      </c>
      <c r="AR131" s="1">
        <v>269.36915800000003</v>
      </c>
      <c r="AS131" s="1">
        <f t="shared" si="4"/>
        <v>4944</v>
      </c>
      <c r="AT131" s="1">
        <f t="shared" si="4"/>
        <v>11182.223182</v>
      </c>
      <c r="AU131" s="1">
        <f t="shared" si="5"/>
        <v>6822</v>
      </c>
      <c r="AV131" s="1">
        <f t="shared" si="5"/>
        <v>19505.690663000001</v>
      </c>
    </row>
    <row r="132" spans="1:48">
      <c r="A132" s="3">
        <v>36831</v>
      </c>
      <c r="B132" s="1">
        <v>14943.429688</v>
      </c>
      <c r="C132" s="1">
        <v>16023.410156</v>
      </c>
      <c r="D132" s="1">
        <v>13894.190430000001</v>
      </c>
      <c r="E132" s="1">
        <v>13984.389648</v>
      </c>
      <c r="F132" s="1">
        <v>13984.389648</v>
      </c>
      <c r="G132" s="1">
        <v>0</v>
      </c>
      <c r="I132" s="6" t="s">
        <v>8</v>
      </c>
      <c r="J132" s="4">
        <v>8</v>
      </c>
      <c r="K132" s="7">
        <v>5.5</v>
      </c>
      <c r="L132" s="7">
        <v>5.7709000000000001</v>
      </c>
      <c r="M132" s="4">
        <v>8</v>
      </c>
      <c r="O132" s="1">
        <v>70.7</v>
      </c>
      <c r="P132" s="1">
        <v>0.1</v>
      </c>
      <c r="R132" s="1">
        <v>45.79</v>
      </c>
      <c r="T132" s="1">
        <v>6348</v>
      </c>
      <c r="U132" s="1">
        <v>14727</v>
      </c>
      <c r="W132" s="1">
        <v>1296</v>
      </c>
      <c r="X132" s="1">
        <v>3708.6054450000001</v>
      </c>
      <c r="Y132" s="1">
        <v>6</v>
      </c>
      <c r="Z132" s="1">
        <v>9.3687000000000005</v>
      </c>
      <c r="AA132" s="1">
        <v>7</v>
      </c>
      <c r="AB132" s="1">
        <v>452.40221500000001</v>
      </c>
      <c r="AC132" s="1">
        <v>17</v>
      </c>
      <c r="AD132" s="1">
        <v>317.93624999999997</v>
      </c>
      <c r="AE132" s="1">
        <v>1</v>
      </c>
      <c r="AF132" s="1">
        <v>1.0719000000000001</v>
      </c>
      <c r="AG132" s="1">
        <f t="shared" si="3"/>
        <v>1327</v>
      </c>
      <c r="AH132" s="1">
        <f t="shared" si="3"/>
        <v>4489.3845099999999</v>
      </c>
      <c r="AI132" s="1">
        <v>3213</v>
      </c>
      <c r="AJ132" s="1">
        <v>6972.4647890000006</v>
      </c>
      <c r="AK132" s="1">
        <v>736</v>
      </c>
      <c r="AL132" s="1">
        <v>841.45356100000004</v>
      </c>
      <c r="AM132" s="1">
        <v>96</v>
      </c>
      <c r="AN132" s="1">
        <v>590.38829999999996</v>
      </c>
      <c r="AO132" s="1">
        <v>112</v>
      </c>
      <c r="AP132" s="1">
        <v>719.69190000000003</v>
      </c>
      <c r="AQ132" s="1">
        <v>208</v>
      </c>
      <c r="AR132" s="1">
        <v>291.67813999999998</v>
      </c>
      <c r="AS132" s="1">
        <f t="shared" si="4"/>
        <v>4365</v>
      </c>
      <c r="AT132" s="1">
        <f t="shared" si="4"/>
        <v>9415.6766900000002</v>
      </c>
      <c r="AU132" s="1">
        <f t="shared" si="5"/>
        <v>5692</v>
      </c>
      <c r="AV132" s="1">
        <f t="shared" si="5"/>
        <v>13905.0612</v>
      </c>
    </row>
    <row r="133" spans="1:48">
      <c r="A133" s="3">
        <v>36861</v>
      </c>
      <c r="B133" s="1">
        <v>14026.209961</v>
      </c>
      <c r="C133" s="1">
        <v>15637.780273</v>
      </c>
      <c r="D133" s="1">
        <v>13920.110352</v>
      </c>
      <c r="E133" s="1">
        <v>15095.530273</v>
      </c>
      <c r="F133" s="1">
        <v>15095.530273</v>
      </c>
      <c r="G133" s="1">
        <v>0</v>
      </c>
      <c r="I133" s="6" t="s">
        <v>8</v>
      </c>
      <c r="J133" s="4">
        <v>8</v>
      </c>
      <c r="K133" s="7">
        <v>7.06</v>
      </c>
      <c r="L133" s="7">
        <v>6.31</v>
      </c>
      <c r="M133" s="4">
        <v>8</v>
      </c>
      <c r="O133" s="1">
        <v>70.5</v>
      </c>
      <c r="P133" s="1">
        <v>-0.3</v>
      </c>
      <c r="R133" s="1">
        <v>44.31</v>
      </c>
      <c r="T133" s="1">
        <v>4994</v>
      </c>
      <c r="U133" s="1">
        <v>18667</v>
      </c>
      <c r="W133" s="1">
        <v>1058</v>
      </c>
      <c r="X133" s="1">
        <v>9726.9735629999996</v>
      </c>
      <c r="Y133" s="1">
        <v>24</v>
      </c>
      <c r="Z133" s="1">
        <v>29.3124</v>
      </c>
      <c r="AA133" s="1">
        <v>9</v>
      </c>
      <c r="AB133" s="1">
        <v>42.38</v>
      </c>
      <c r="AC133" s="1">
        <v>20</v>
      </c>
      <c r="AD133" s="1">
        <v>165.0701</v>
      </c>
      <c r="AE133" s="1">
        <v>4</v>
      </c>
      <c r="AF133" s="1">
        <v>24.21</v>
      </c>
      <c r="AG133" s="1">
        <f t="shared" si="3"/>
        <v>1115</v>
      </c>
      <c r="AH133" s="1">
        <f t="shared" si="3"/>
        <v>9987.9460629999994</v>
      </c>
      <c r="AI133" s="1">
        <v>2418</v>
      </c>
      <c r="AJ133" s="1">
        <v>4980.0865560000002</v>
      </c>
      <c r="AK133" s="1">
        <v>393</v>
      </c>
      <c r="AL133" s="1">
        <v>445.66181499999999</v>
      </c>
      <c r="AM133" s="1">
        <v>107</v>
      </c>
      <c r="AN133" s="1">
        <v>635.60525600000005</v>
      </c>
      <c r="AO133" s="1">
        <v>111</v>
      </c>
      <c r="AP133" s="1">
        <v>810.72199999999998</v>
      </c>
      <c r="AQ133" s="1">
        <v>192</v>
      </c>
      <c r="AR133" s="1">
        <v>396.85727000000003</v>
      </c>
      <c r="AS133" s="1">
        <f t="shared" si="4"/>
        <v>3221</v>
      </c>
      <c r="AT133" s="1">
        <f t="shared" si="4"/>
        <v>7268.9328970000006</v>
      </c>
      <c r="AU133" s="1">
        <f t="shared" si="5"/>
        <v>4336</v>
      </c>
      <c r="AV133" s="1">
        <f t="shared" si="5"/>
        <v>17256.878960000002</v>
      </c>
    </row>
    <row r="134" spans="1:48">
      <c r="A134" s="3">
        <v>36892</v>
      </c>
      <c r="B134" s="1">
        <v>15089.849609000001</v>
      </c>
      <c r="C134" s="1">
        <v>16255.110352</v>
      </c>
      <c r="D134" s="1">
        <v>14512.709961</v>
      </c>
      <c r="E134" s="1">
        <v>16102.349609000001</v>
      </c>
      <c r="F134" s="1">
        <v>16102.349609000001</v>
      </c>
      <c r="G134" s="1">
        <v>0</v>
      </c>
      <c r="I134" s="6" t="s">
        <v>8</v>
      </c>
      <c r="J134" s="4">
        <v>7.5</v>
      </c>
      <c r="K134" s="7">
        <v>5.81</v>
      </c>
      <c r="L134" s="7">
        <v>5.3392900000000001</v>
      </c>
      <c r="M134" s="4">
        <v>7.5</v>
      </c>
      <c r="O134" s="1">
        <v>70.400000000000006</v>
      </c>
      <c r="P134" s="1">
        <v>-0.1</v>
      </c>
      <c r="R134" s="1">
        <v>43.8</v>
      </c>
      <c r="T134" s="1">
        <v>4645</v>
      </c>
      <c r="U134" s="1">
        <v>12731</v>
      </c>
      <c r="W134" s="1">
        <v>857</v>
      </c>
      <c r="X134" s="1">
        <v>3119.4508500000002</v>
      </c>
      <c r="Y134" s="1">
        <v>60</v>
      </c>
      <c r="Z134" s="1">
        <v>86.047399999999996</v>
      </c>
      <c r="AA134" s="1">
        <v>3</v>
      </c>
      <c r="AB134" s="1">
        <v>163.22</v>
      </c>
      <c r="AC134" s="1">
        <v>16</v>
      </c>
      <c r="AD134" s="1">
        <v>149.65280000000001</v>
      </c>
      <c r="AE134" s="1">
        <v>2</v>
      </c>
      <c r="AF134" s="1">
        <v>0.92449999999999999</v>
      </c>
      <c r="AG134" s="1">
        <f t="shared" si="3"/>
        <v>938</v>
      </c>
      <c r="AH134" s="1">
        <f t="shared" si="3"/>
        <v>3519.2955499999998</v>
      </c>
      <c r="AI134" s="1">
        <v>2364</v>
      </c>
      <c r="AJ134" s="1">
        <v>4661.4210659999999</v>
      </c>
      <c r="AK134" s="1">
        <v>333</v>
      </c>
      <c r="AL134" s="1">
        <v>364.37640799999997</v>
      </c>
      <c r="AM134" s="1">
        <v>93</v>
      </c>
      <c r="AN134" s="1">
        <v>973.73564999999996</v>
      </c>
      <c r="AO134" s="1">
        <v>105</v>
      </c>
      <c r="AP134" s="1">
        <v>819.41480000000001</v>
      </c>
      <c r="AQ134" s="1">
        <v>158</v>
      </c>
      <c r="AR134" s="1">
        <v>327.49628799999999</v>
      </c>
      <c r="AS134" s="1">
        <f t="shared" si="4"/>
        <v>3053</v>
      </c>
      <c r="AT134" s="1">
        <f t="shared" si="4"/>
        <v>7146.4442120000003</v>
      </c>
      <c r="AU134" s="1">
        <f t="shared" si="5"/>
        <v>3991</v>
      </c>
      <c r="AV134" s="1">
        <f t="shared" si="5"/>
        <v>10665.739762000001</v>
      </c>
    </row>
    <row r="135" spans="1:48">
      <c r="A135" s="3">
        <v>36923</v>
      </c>
      <c r="B135" s="1">
        <v>16055.639648</v>
      </c>
      <c r="C135" s="1">
        <v>16274.669921999999</v>
      </c>
      <c r="D135" s="1">
        <v>14573.540039</v>
      </c>
      <c r="E135" s="1">
        <v>14787.870117</v>
      </c>
      <c r="F135" s="1">
        <v>14787.870117</v>
      </c>
      <c r="G135" s="1">
        <v>0</v>
      </c>
      <c r="I135" s="6" t="s">
        <v>8</v>
      </c>
      <c r="J135" s="4">
        <v>7</v>
      </c>
      <c r="K135" s="7">
        <v>5.31</v>
      </c>
      <c r="L135" s="7">
        <v>5.0199999999999996</v>
      </c>
      <c r="M135" s="4">
        <v>7</v>
      </c>
      <c r="O135" s="1">
        <v>69.7</v>
      </c>
      <c r="P135" s="1">
        <v>-1</v>
      </c>
      <c r="R135" s="1">
        <v>43.37</v>
      </c>
      <c r="T135" s="1">
        <v>4961</v>
      </c>
      <c r="U135" s="1">
        <v>11212</v>
      </c>
      <c r="W135" s="1">
        <v>948</v>
      </c>
      <c r="X135" s="1">
        <v>2952.7590270000001</v>
      </c>
      <c r="Y135" s="1">
        <v>382</v>
      </c>
      <c r="Z135" s="1">
        <v>715.63459999999998</v>
      </c>
      <c r="AA135" s="1">
        <v>3</v>
      </c>
      <c r="AB135" s="1">
        <v>41.245899999999999</v>
      </c>
      <c r="AC135" s="1">
        <v>11</v>
      </c>
      <c r="AD135" s="1">
        <v>593.82123999999999</v>
      </c>
      <c r="AE135" s="1">
        <v>2</v>
      </c>
      <c r="AF135" s="1">
        <v>10.0708</v>
      </c>
      <c r="AG135" s="1">
        <f t="shared" si="3"/>
        <v>1346</v>
      </c>
      <c r="AH135" s="1">
        <f t="shared" si="3"/>
        <v>4313.531567</v>
      </c>
      <c r="AI135" s="1">
        <v>2211</v>
      </c>
      <c r="AJ135" s="1">
        <v>4669.8068490000005</v>
      </c>
      <c r="AK135" s="1">
        <v>318</v>
      </c>
      <c r="AL135" s="1">
        <v>347.00560000000002</v>
      </c>
      <c r="AM135" s="1">
        <v>68</v>
      </c>
      <c r="AN135" s="1">
        <v>332.00709999999998</v>
      </c>
      <c r="AO135" s="1">
        <v>154</v>
      </c>
      <c r="AP135" s="1">
        <v>705.15350000000001</v>
      </c>
      <c r="AQ135" s="1">
        <v>140</v>
      </c>
      <c r="AR135" s="1">
        <v>293.99599999999998</v>
      </c>
      <c r="AS135" s="1">
        <f t="shared" si="4"/>
        <v>2891</v>
      </c>
      <c r="AT135" s="1">
        <f t="shared" si="4"/>
        <v>6347.9690490000012</v>
      </c>
      <c r="AU135" s="1">
        <f t="shared" si="5"/>
        <v>4237</v>
      </c>
      <c r="AV135" s="1">
        <f t="shared" si="5"/>
        <v>10661.500616000001</v>
      </c>
    </row>
    <row r="136" spans="1:48">
      <c r="A136" s="3">
        <v>36951</v>
      </c>
      <c r="B136" s="1">
        <v>14696.469727</v>
      </c>
      <c r="C136" s="1">
        <v>14696.469727</v>
      </c>
      <c r="D136" s="1">
        <v>12396.969727</v>
      </c>
      <c r="E136" s="1">
        <v>12760.639648</v>
      </c>
      <c r="F136" s="1">
        <v>12760.639648</v>
      </c>
      <c r="G136" s="1">
        <v>0</v>
      </c>
      <c r="I136" s="6" t="s">
        <v>8</v>
      </c>
      <c r="J136" s="4">
        <v>6.5</v>
      </c>
      <c r="K136" s="7">
        <v>5.69</v>
      </c>
      <c r="L136" s="7">
        <v>5.1406299999999998</v>
      </c>
      <c r="M136" s="4">
        <v>6.5</v>
      </c>
      <c r="O136" s="1">
        <v>69.8</v>
      </c>
      <c r="P136" s="1">
        <v>0.2</v>
      </c>
      <c r="R136" s="1">
        <v>44.74</v>
      </c>
      <c r="T136" s="1">
        <v>11412</v>
      </c>
      <c r="U136" s="1">
        <v>21290</v>
      </c>
      <c r="W136" s="1">
        <v>2676</v>
      </c>
      <c r="X136" s="1">
        <v>7276.2669349999996</v>
      </c>
      <c r="Y136" s="1">
        <v>2891</v>
      </c>
      <c r="Z136" s="1">
        <v>3239.8856000000001</v>
      </c>
      <c r="AA136" s="1">
        <v>6</v>
      </c>
      <c r="AB136" s="1">
        <v>211.33949999999999</v>
      </c>
      <c r="AC136" s="1">
        <v>12</v>
      </c>
      <c r="AD136" s="1">
        <v>84.808999999999997</v>
      </c>
      <c r="AE136" s="1">
        <v>4</v>
      </c>
      <c r="AF136" s="1">
        <v>11.780900000000001</v>
      </c>
      <c r="AG136" s="1">
        <f t="shared" si="3"/>
        <v>5589</v>
      </c>
      <c r="AH136" s="1">
        <f t="shared" si="3"/>
        <v>10824.081934999998</v>
      </c>
      <c r="AI136" s="1">
        <v>3759</v>
      </c>
      <c r="AJ136" s="1">
        <v>7513.4392600000001</v>
      </c>
      <c r="AK136" s="1">
        <v>490</v>
      </c>
      <c r="AL136" s="1">
        <v>529.55794200000003</v>
      </c>
      <c r="AM136" s="1">
        <v>145</v>
      </c>
      <c r="AN136" s="1">
        <v>659.70166700000004</v>
      </c>
      <c r="AO136" s="1">
        <v>193</v>
      </c>
      <c r="AP136" s="1">
        <v>719.73649999999998</v>
      </c>
      <c r="AQ136" s="1">
        <v>235</v>
      </c>
      <c r="AR136" s="1">
        <v>269.201188</v>
      </c>
      <c r="AS136" s="1">
        <f t="shared" si="4"/>
        <v>4822</v>
      </c>
      <c r="AT136" s="1">
        <f t="shared" si="4"/>
        <v>9691.636556999998</v>
      </c>
      <c r="AU136" s="1">
        <f t="shared" si="5"/>
        <v>10411</v>
      </c>
      <c r="AV136" s="1">
        <f t="shared" si="5"/>
        <v>20515.718491999996</v>
      </c>
    </row>
    <row r="137" spans="1:48">
      <c r="A137" s="3">
        <v>36982</v>
      </c>
      <c r="B137" s="1">
        <v>12750.309569999999</v>
      </c>
      <c r="C137" s="1">
        <v>13621.799805000001</v>
      </c>
      <c r="D137" s="1">
        <v>12061.549805000001</v>
      </c>
      <c r="E137" s="1">
        <v>13386.040039</v>
      </c>
      <c r="F137" s="1">
        <v>13386.040039</v>
      </c>
      <c r="G137" s="1">
        <v>0</v>
      </c>
      <c r="I137" s="6" t="s">
        <v>8</v>
      </c>
      <c r="J137" s="4">
        <v>6</v>
      </c>
      <c r="K137" s="7">
        <v>4.25</v>
      </c>
      <c r="L137" s="7">
        <v>4.29</v>
      </c>
      <c r="M137" s="4">
        <v>6</v>
      </c>
      <c r="O137" s="1">
        <v>70.2</v>
      </c>
      <c r="P137" s="1">
        <v>0.6</v>
      </c>
      <c r="R137" s="1">
        <v>44.11</v>
      </c>
      <c r="T137" s="1">
        <v>7853</v>
      </c>
      <c r="U137" s="1">
        <v>18009</v>
      </c>
      <c r="W137" s="1">
        <v>1313</v>
      </c>
      <c r="X137" s="1">
        <v>3683.773236</v>
      </c>
      <c r="Y137" s="1">
        <v>1958</v>
      </c>
      <c r="Z137" s="1">
        <v>2147.1302000000001</v>
      </c>
      <c r="AA137" s="1">
        <v>3</v>
      </c>
      <c r="AB137" s="1">
        <v>39.516241999999998</v>
      </c>
      <c r="AC137" s="1">
        <v>7</v>
      </c>
      <c r="AD137" s="1">
        <v>47.631</v>
      </c>
      <c r="AE137" s="1">
        <v>8</v>
      </c>
      <c r="AF137" s="1">
        <v>80.517930000000007</v>
      </c>
      <c r="AG137" s="1">
        <f t="shared" si="3"/>
        <v>3289</v>
      </c>
      <c r="AH137" s="1">
        <f t="shared" si="3"/>
        <v>5998.5686080000005</v>
      </c>
      <c r="AI137" s="1">
        <v>3031</v>
      </c>
      <c r="AJ137" s="1">
        <v>6433.5858870000002</v>
      </c>
      <c r="AK137" s="1">
        <v>417</v>
      </c>
      <c r="AL137" s="1">
        <v>455.53601000000003</v>
      </c>
      <c r="AM137" s="1">
        <v>96</v>
      </c>
      <c r="AN137" s="1">
        <v>597.97552299999995</v>
      </c>
      <c r="AO137" s="1">
        <v>150</v>
      </c>
      <c r="AP137" s="1">
        <v>729.66781500000002</v>
      </c>
      <c r="AQ137" s="1">
        <v>206</v>
      </c>
      <c r="AR137" s="1">
        <v>441.17757599999999</v>
      </c>
      <c r="AS137" s="1">
        <f t="shared" si="4"/>
        <v>3900</v>
      </c>
      <c r="AT137" s="1">
        <f t="shared" si="4"/>
        <v>8657.9428110000008</v>
      </c>
      <c r="AU137" s="1">
        <f t="shared" si="5"/>
        <v>7189</v>
      </c>
      <c r="AV137" s="1">
        <f t="shared" si="5"/>
        <v>14656.511419000002</v>
      </c>
    </row>
    <row r="138" spans="1:48">
      <c r="A138" s="3">
        <v>37012</v>
      </c>
      <c r="B138" s="1">
        <v>13596.269531</v>
      </c>
      <c r="C138" s="1">
        <v>13989.160156</v>
      </c>
      <c r="D138" s="1">
        <v>13091.509765999999</v>
      </c>
      <c r="E138" s="1">
        <v>13174.410156</v>
      </c>
      <c r="F138" s="1">
        <v>13174.410156</v>
      </c>
      <c r="G138" s="1">
        <v>0</v>
      </c>
      <c r="I138" s="6" t="s">
        <v>8</v>
      </c>
      <c r="J138" s="4">
        <v>5.5</v>
      </c>
      <c r="K138" s="7">
        <v>4.13</v>
      </c>
      <c r="L138" s="7">
        <v>3.91</v>
      </c>
      <c r="M138" s="4">
        <v>5.5</v>
      </c>
      <c r="O138" s="1">
        <v>70</v>
      </c>
      <c r="P138" s="1">
        <v>-0.3</v>
      </c>
      <c r="R138" s="1">
        <v>43.1</v>
      </c>
      <c r="T138" s="1">
        <v>7351</v>
      </c>
      <c r="U138" s="1">
        <v>14445</v>
      </c>
      <c r="W138" s="1">
        <v>1411</v>
      </c>
      <c r="X138" s="1">
        <v>4066.7694569999999</v>
      </c>
      <c r="Y138" s="1">
        <v>49</v>
      </c>
      <c r="Z138" s="1">
        <v>64.287300000000002</v>
      </c>
      <c r="AA138" s="1">
        <v>5</v>
      </c>
      <c r="AB138" s="1">
        <v>6.31</v>
      </c>
      <c r="AC138" s="1">
        <v>4</v>
      </c>
      <c r="AD138" s="1">
        <v>44.908999999999999</v>
      </c>
      <c r="AE138" s="1">
        <v>13</v>
      </c>
      <c r="AF138" s="1">
        <v>140.547</v>
      </c>
      <c r="AG138" s="1">
        <f t="shared" si="3"/>
        <v>1482</v>
      </c>
      <c r="AH138" s="1">
        <f t="shared" si="3"/>
        <v>4322.8227569999999</v>
      </c>
      <c r="AI138" s="1">
        <v>3993</v>
      </c>
      <c r="AJ138" s="1">
        <v>7243.724741</v>
      </c>
      <c r="AK138" s="1">
        <v>576</v>
      </c>
      <c r="AL138" s="1">
        <v>599.82116499999995</v>
      </c>
      <c r="AM138" s="1">
        <v>103</v>
      </c>
      <c r="AN138" s="1">
        <v>815.42464800000005</v>
      </c>
      <c r="AO138" s="1">
        <v>142</v>
      </c>
      <c r="AP138" s="1">
        <v>673.40395999999998</v>
      </c>
      <c r="AQ138" s="1">
        <v>217</v>
      </c>
      <c r="AR138" s="1">
        <v>287.82097700000003</v>
      </c>
      <c r="AS138" s="1">
        <f t="shared" si="4"/>
        <v>5031</v>
      </c>
      <c r="AT138" s="1">
        <f t="shared" si="4"/>
        <v>9620.1954909999986</v>
      </c>
      <c r="AU138" s="1">
        <f t="shared" si="5"/>
        <v>6513</v>
      </c>
      <c r="AV138" s="1">
        <f t="shared" si="5"/>
        <v>13943.018247999998</v>
      </c>
    </row>
    <row r="139" spans="1:48">
      <c r="A139" s="3">
        <v>37043</v>
      </c>
      <c r="B139" s="1">
        <v>13244.099609000001</v>
      </c>
      <c r="C139" s="1">
        <v>13900.679688</v>
      </c>
      <c r="D139" s="1">
        <v>12787.009765999999</v>
      </c>
      <c r="E139" s="1">
        <v>13042.530273</v>
      </c>
      <c r="F139" s="1">
        <v>13042.530273</v>
      </c>
      <c r="G139" s="1">
        <v>0</v>
      </c>
      <c r="I139" s="6" t="s">
        <v>8</v>
      </c>
      <c r="J139" s="4">
        <v>5.25</v>
      </c>
      <c r="K139" s="7">
        <v>4.0599999999999996</v>
      </c>
      <c r="L139" s="7">
        <v>3.81473</v>
      </c>
      <c r="M139" s="4">
        <v>5.25</v>
      </c>
      <c r="O139" s="1">
        <v>70</v>
      </c>
      <c r="P139" s="1" t="s">
        <v>13</v>
      </c>
      <c r="R139" s="1">
        <v>43.05</v>
      </c>
      <c r="T139" s="1">
        <v>7503</v>
      </c>
      <c r="U139" s="1">
        <v>16457</v>
      </c>
      <c r="W139" s="1">
        <v>1611</v>
      </c>
      <c r="X139" s="1">
        <v>5015.2054699999999</v>
      </c>
      <c r="Y139" s="1">
        <v>18</v>
      </c>
      <c r="Z139" s="1">
        <v>31.300999999999998</v>
      </c>
      <c r="AA139" s="1">
        <v>2</v>
      </c>
      <c r="AB139" s="1">
        <v>94.906499999999994</v>
      </c>
      <c r="AC139" s="1">
        <v>33</v>
      </c>
      <c r="AD139" s="1">
        <v>130.30690000000001</v>
      </c>
      <c r="AE139" s="1">
        <v>9</v>
      </c>
      <c r="AF139" s="1">
        <v>22.416840000000001</v>
      </c>
      <c r="AG139" s="1">
        <f t="shared" si="3"/>
        <v>1673</v>
      </c>
      <c r="AH139" s="1">
        <f t="shared" si="3"/>
        <v>5294.1367099999998</v>
      </c>
      <c r="AI139" s="1">
        <v>3771</v>
      </c>
      <c r="AJ139" s="1">
        <v>7626.036114999999</v>
      </c>
      <c r="AK139" s="1">
        <v>701</v>
      </c>
      <c r="AL139" s="1">
        <v>736.00180000000012</v>
      </c>
      <c r="AM139" s="1">
        <v>102</v>
      </c>
      <c r="AN139" s="1">
        <v>412.24705</v>
      </c>
      <c r="AO139" s="1">
        <v>154</v>
      </c>
      <c r="AP139" s="1">
        <v>760.818669</v>
      </c>
      <c r="AQ139" s="1">
        <v>188</v>
      </c>
      <c r="AR139" s="1">
        <v>204.18240299999999</v>
      </c>
      <c r="AS139" s="1">
        <f t="shared" si="4"/>
        <v>4916</v>
      </c>
      <c r="AT139" s="1">
        <f t="shared" si="4"/>
        <v>9739.2860369999999</v>
      </c>
      <c r="AU139" s="1">
        <f t="shared" si="5"/>
        <v>6589</v>
      </c>
      <c r="AV139" s="1">
        <f t="shared" si="5"/>
        <v>15033.422747000001</v>
      </c>
    </row>
    <row r="140" spans="1:48">
      <c r="A140" s="3">
        <v>37073</v>
      </c>
      <c r="B140" s="1">
        <v>13068.299805000001</v>
      </c>
      <c r="C140" s="1">
        <v>13236.980469</v>
      </c>
      <c r="D140" s="1">
        <v>12003.160156</v>
      </c>
      <c r="E140" s="1">
        <v>12316.690430000001</v>
      </c>
      <c r="F140" s="1">
        <v>12316.690430000001</v>
      </c>
      <c r="G140" s="1">
        <v>2745100400</v>
      </c>
      <c r="I140" s="6" t="s">
        <v>8</v>
      </c>
      <c r="J140" s="4">
        <v>5.25</v>
      </c>
      <c r="K140" s="7">
        <v>3.81</v>
      </c>
      <c r="L140" s="7">
        <v>3.68</v>
      </c>
      <c r="M140" s="4">
        <v>5.25</v>
      </c>
      <c r="O140" s="1">
        <v>70.099999999999994</v>
      </c>
      <c r="P140" s="1">
        <v>0.1</v>
      </c>
      <c r="R140" s="1">
        <v>42.37</v>
      </c>
      <c r="T140" s="1">
        <v>7330</v>
      </c>
      <c r="U140" s="1">
        <v>19078</v>
      </c>
      <c r="W140" s="1">
        <v>1985</v>
      </c>
      <c r="X140" s="1">
        <v>9241.1142259999997</v>
      </c>
      <c r="Y140" s="1">
        <v>21</v>
      </c>
      <c r="Z140" s="1">
        <v>29.102499999999999</v>
      </c>
      <c r="AA140" s="1">
        <v>8</v>
      </c>
      <c r="AB140" s="1">
        <v>1297.9459999999999</v>
      </c>
      <c r="AC140" s="1">
        <v>22</v>
      </c>
      <c r="AD140" s="1">
        <v>303.32479999999998</v>
      </c>
      <c r="AE140" s="1">
        <v>13</v>
      </c>
      <c r="AF140" s="1">
        <v>58.375860000000003</v>
      </c>
      <c r="AG140" s="1">
        <f t="shared" si="3"/>
        <v>2049</v>
      </c>
      <c r="AH140" s="1">
        <f t="shared" si="3"/>
        <v>10929.863386000001</v>
      </c>
      <c r="AI140" s="1">
        <v>3503</v>
      </c>
      <c r="AJ140" s="1">
        <v>7175.5514780000003</v>
      </c>
      <c r="AK140" s="1">
        <v>751</v>
      </c>
      <c r="AL140" s="1">
        <v>804.01666</v>
      </c>
      <c r="AM140" s="1">
        <v>85</v>
      </c>
      <c r="AN140" s="1">
        <v>307.60129999999998</v>
      </c>
      <c r="AO140" s="1">
        <v>143</v>
      </c>
      <c r="AP140" s="1">
        <v>787.43822</v>
      </c>
      <c r="AQ140" s="1">
        <v>162</v>
      </c>
      <c r="AR140" s="1">
        <v>223.938624</v>
      </c>
      <c r="AS140" s="1">
        <f t="shared" si="4"/>
        <v>4644</v>
      </c>
      <c r="AT140" s="1">
        <f t="shared" si="4"/>
        <v>9298.5462820000012</v>
      </c>
      <c r="AU140" s="1">
        <f t="shared" si="5"/>
        <v>6693</v>
      </c>
      <c r="AV140" s="1">
        <f t="shared" si="5"/>
        <v>20228.409668</v>
      </c>
    </row>
    <row r="141" spans="1:48">
      <c r="A141" s="3">
        <v>37104</v>
      </c>
      <c r="B141" s="1">
        <v>12376.309569999999</v>
      </c>
      <c r="C141" s="1">
        <v>12544.639648</v>
      </c>
      <c r="D141" s="1">
        <v>11003.950194999999</v>
      </c>
      <c r="E141" s="1">
        <v>11090.480469</v>
      </c>
      <c r="F141" s="1">
        <v>11090.480469</v>
      </c>
      <c r="G141" s="1">
        <v>5005748000</v>
      </c>
      <c r="I141" s="6" t="s">
        <v>8</v>
      </c>
      <c r="J141" s="4">
        <v>5</v>
      </c>
      <c r="K141" s="7">
        <v>3.63</v>
      </c>
      <c r="L141" s="7">
        <v>3.39</v>
      </c>
      <c r="M141" s="4">
        <v>5</v>
      </c>
      <c r="O141" s="1">
        <v>69.7</v>
      </c>
      <c r="P141" s="1">
        <v>-0.5</v>
      </c>
      <c r="R141" s="1">
        <v>42</v>
      </c>
      <c r="T141" s="1">
        <v>7833</v>
      </c>
      <c r="U141" s="1">
        <v>17083</v>
      </c>
      <c r="W141" s="1">
        <v>1764</v>
      </c>
      <c r="X141" s="1">
        <v>5767.6493229999996</v>
      </c>
      <c r="Y141" s="1">
        <v>60</v>
      </c>
      <c r="Z141" s="1">
        <v>109.2556</v>
      </c>
      <c r="AA141" s="1">
        <v>68</v>
      </c>
      <c r="AB141" s="1">
        <v>374.93799999999999</v>
      </c>
      <c r="AC141" s="1">
        <v>19</v>
      </c>
      <c r="AD141" s="1">
        <v>53.7258</v>
      </c>
      <c r="AE141" s="1">
        <v>7</v>
      </c>
      <c r="AF141" s="1">
        <v>21.9175</v>
      </c>
      <c r="AG141" s="1">
        <f t="shared" si="3"/>
        <v>1918</v>
      </c>
      <c r="AH141" s="1">
        <f t="shared" si="3"/>
        <v>6327.4862229999999</v>
      </c>
      <c r="AI141" s="1">
        <v>3984</v>
      </c>
      <c r="AJ141" s="1">
        <v>7875.401938</v>
      </c>
      <c r="AK141" s="1">
        <v>733</v>
      </c>
      <c r="AL141" s="1">
        <v>771.85445000000004</v>
      </c>
      <c r="AM141" s="1">
        <v>118</v>
      </c>
      <c r="AN141" s="1">
        <v>709.72594000000004</v>
      </c>
      <c r="AO141" s="1">
        <v>174</v>
      </c>
      <c r="AP141" s="1">
        <v>924.81510000000003</v>
      </c>
      <c r="AQ141" s="1">
        <v>217</v>
      </c>
      <c r="AR141" s="1">
        <v>251.66277099999999</v>
      </c>
      <c r="AS141" s="1">
        <f t="shared" si="4"/>
        <v>5226</v>
      </c>
      <c r="AT141" s="1">
        <f t="shared" si="4"/>
        <v>10533.460198999999</v>
      </c>
      <c r="AU141" s="1">
        <f t="shared" si="5"/>
        <v>7144</v>
      </c>
      <c r="AV141" s="1">
        <f t="shared" si="5"/>
        <v>16860.946422000001</v>
      </c>
    </row>
    <row r="142" spans="1:48">
      <c r="A142" s="3">
        <v>37135</v>
      </c>
      <c r="B142" s="1">
        <v>11058.799805000001</v>
      </c>
      <c r="C142" s="1">
        <v>11180.790039</v>
      </c>
      <c r="D142" s="1">
        <v>8894.3603519999997</v>
      </c>
      <c r="E142" s="1">
        <v>9950.7001949999994</v>
      </c>
      <c r="F142" s="1">
        <v>9950.7001949999994</v>
      </c>
      <c r="G142" s="1">
        <v>4657662700</v>
      </c>
      <c r="I142" s="6" t="s">
        <v>8</v>
      </c>
      <c r="J142" s="4">
        <v>4.5</v>
      </c>
      <c r="K142" s="7">
        <v>3.5</v>
      </c>
      <c r="L142" s="7">
        <v>2.6</v>
      </c>
      <c r="M142" s="4">
        <f>J151</f>
        <v>3.25</v>
      </c>
      <c r="O142" s="1">
        <v>69.8</v>
      </c>
      <c r="P142" s="1" t="s">
        <v>13</v>
      </c>
      <c r="R142" s="1">
        <v>41.08</v>
      </c>
      <c r="T142" s="1">
        <v>6734</v>
      </c>
      <c r="U142" s="1">
        <v>13757</v>
      </c>
      <c r="W142" s="1">
        <v>1538</v>
      </c>
      <c r="X142" s="1">
        <v>4199.6125330000004</v>
      </c>
      <c r="Y142" s="1">
        <v>61</v>
      </c>
      <c r="Z142" s="1">
        <v>125.1253</v>
      </c>
      <c r="AA142" s="1">
        <v>12</v>
      </c>
      <c r="AB142" s="1">
        <v>426.17700000000002</v>
      </c>
      <c r="AC142" s="1">
        <v>9</v>
      </c>
      <c r="AD142" s="1">
        <v>71.773200000000003</v>
      </c>
      <c r="AE142" s="1">
        <v>10</v>
      </c>
      <c r="AF142" s="1">
        <v>113.52776</v>
      </c>
      <c r="AG142" s="1">
        <f t="shared" si="3"/>
        <v>1630</v>
      </c>
      <c r="AH142" s="1">
        <f t="shared" si="3"/>
        <v>4936.2157929999994</v>
      </c>
      <c r="AI142" s="1">
        <v>3205</v>
      </c>
      <c r="AJ142" s="1">
        <v>6150.635491</v>
      </c>
      <c r="AK142" s="1">
        <v>635</v>
      </c>
      <c r="AL142" s="1">
        <v>643.32764999999995</v>
      </c>
      <c r="AM142" s="1">
        <v>83</v>
      </c>
      <c r="AN142" s="1">
        <v>455.36750000000001</v>
      </c>
      <c r="AO142" s="1">
        <v>135</v>
      </c>
      <c r="AP142" s="1">
        <v>711.92600000000004</v>
      </c>
      <c r="AQ142" s="1">
        <v>192</v>
      </c>
      <c r="AR142" s="1">
        <v>250.10521800000001</v>
      </c>
      <c r="AS142" s="1">
        <f t="shared" si="4"/>
        <v>4250</v>
      </c>
      <c r="AT142" s="1">
        <f t="shared" si="4"/>
        <v>8211.3618590000005</v>
      </c>
      <c r="AU142" s="1">
        <f t="shared" si="5"/>
        <v>5880</v>
      </c>
      <c r="AV142" s="1">
        <f t="shared" si="5"/>
        <v>13147.577652</v>
      </c>
    </row>
    <row r="143" spans="1:48">
      <c r="A143" s="3">
        <v>37165</v>
      </c>
      <c r="B143" s="1">
        <v>9995.2197269999997</v>
      </c>
      <c r="C143" s="1">
        <v>10638.580078000001</v>
      </c>
      <c r="D143" s="1">
        <v>9758.9804690000001</v>
      </c>
      <c r="E143" s="1">
        <v>10073.969727</v>
      </c>
      <c r="F143" s="1">
        <v>10073.969727</v>
      </c>
      <c r="G143" s="1">
        <v>6875713400</v>
      </c>
      <c r="I143" s="6" t="s">
        <v>8</v>
      </c>
      <c r="J143" s="4">
        <v>4</v>
      </c>
      <c r="K143" s="7">
        <v>2.31</v>
      </c>
      <c r="L143" s="7">
        <v>2.1495500000000001</v>
      </c>
      <c r="M143" s="4">
        <f>J152</f>
        <v>3.25</v>
      </c>
      <c r="O143" s="1">
        <v>69.7</v>
      </c>
      <c r="P143" s="1">
        <v>-0.1</v>
      </c>
      <c r="R143" s="1">
        <v>39.25</v>
      </c>
      <c r="T143" s="1">
        <v>5183</v>
      </c>
      <c r="U143" s="1">
        <v>14213</v>
      </c>
      <c r="W143" s="1">
        <v>886</v>
      </c>
      <c r="X143" s="1">
        <v>2466.972859</v>
      </c>
      <c r="Y143" s="1">
        <v>36</v>
      </c>
      <c r="Z143" s="1">
        <v>70.371899999999997</v>
      </c>
      <c r="AA143" s="1">
        <v>11</v>
      </c>
      <c r="AB143" s="1">
        <v>3979.542265</v>
      </c>
      <c r="AC143" s="1">
        <v>4</v>
      </c>
      <c r="AD143" s="1">
        <v>7.56</v>
      </c>
      <c r="AE143" s="1">
        <v>7</v>
      </c>
      <c r="AF143" s="1">
        <v>85.514690000000002</v>
      </c>
      <c r="AG143" s="1">
        <f t="shared" si="3"/>
        <v>944</v>
      </c>
      <c r="AH143" s="1">
        <f t="shared" si="3"/>
        <v>6609.961714</v>
      </c>
      <c r="AI143" s="1">
        <v>2811</v>
      </c>
      <c r="AJ143" s="1">
        <v>4933.1853430000001</v>
      </c>
      <c r="AK143" s="1">
        <v>579</v>
      </c>
      <c r="AL143" s="1">
        <v>590.5163</v>
      </c>
      <c r="AM143" s="1">
        <v>71</v>
      </c>
      <c r="AN143" s="1">
        <v>231.53426999999999</v>
      </c>
      <c r="AO143" s="1">
        <v>109</v>
      </c>
      <c r="AP143" s="1">
        <v>835.49117200000001</v>
      </c>
      <c r="AQ143" s="1">
        <v>143</v>
      </c>
      <c r="AR143" s="1">
        <v>183.05328</v>
      </c>
      <c r="AS143" s="1">
        <f t="shared" si="4"/>
        <v>3713</v>
      </c>
      <c r="AT143" s="1">
        <f t="shared" si="4"/>
        <v>6773.7803650000005</v>
      </c>
      <c r="AU143" s="1">
        <f t="shared" si="5"/>
        <v>4657</v>
      </c>
      <c r="AV143" s="1">
        <f t="shared" si="5"/>
        <v>13383.742079</v>
      </c>
    </row>
    <row r="144" spans="1:48">
      <c r="A144" s="3">
        <v>37196</v>
      </c>
      <c r="B144" s="1">
        <v>10110.919921999999</v>
      </c>
      <c r="C144" s="1">
        <v>11525.259765999999</v>
      </c>
      <c r="D144" s="1">
        <v>10097.639648</v>
      </c>
      <c r="E144" s="1">
        <v>11279.25</v>
      </c>
      <c r="F144" s="1">
        <v>11279.25</v>
      </c>
      <c r="G144" s="1">
        <v>7529532400</v>
      </c>
      <c r="I144" s="6" t="s">
        <v>8</v>
      </c>
      <c r="J144" s="4">
        <v>3.5</v>
      </c>
      <c r="K144" s="7">
        <v>3.44</v>
      </c>
      <c r="L144" s="7">
        <v>2.21652</v>
      </c>
      <c r="M144" s="4">
        <v>3.5</v>
      </c>
      <c r="O144" s="1">
        <v>69.7</v>
      </c>
      <c r="P144" s="1">
        <v>-0.1</v>
      </c>
      <c r="R144" s="1">
        <v>39.270000000000003</v>
      </c>
      <c r="T144" s="1">
        <v>9723</v>
      </c>
      <c r="U144" s="1">
        <v>16815</v>
      </c>
      <c r="W144" s="1">
        <v>3599</v>
      </c>
      <c r="X144" s="1">
        <v>7916.0509469999997</v>
      </c>
      <c r="Y144" s="1">
        <v>13</v>
      </c>
      <c r="Z144" s="1">
        <v>23.632999999999999</v>
      </c>
      <c r="AA144" s="1">
        <v>2</v>
      </c>
      <c r="AB144" s="1">
        <v>99.9</v>
      </c>
      <c r="AC144" s="1">
        <v>4</v>
      </c>
      <c r="AD144" s="1">
        <v>7.6840000000000002</v>
      </c>
      <c r="AE144" s="1">
        <v>8</v>
      </c>
      <c r="AF144" s="1">
        <v>23.086649999999999</v>
      </c>
      <c r="AG144" s="1">
        <f t="shared" si="3"/>
        <v>3626</v>
      </c>
      <c r="AH144" s="1">
        <f t="shared" si="3"/>
        <v>8070.3545969999996</v>
      </c>
      <c r="AI144" s="1">
        <v>3608</v>
      </c>
      <c r="AJ144" s="1">
        <v>6040.7002769999999</v>
      </c>
      <c r="AK144" s="1">
        <v>593</v>
      </c>
      <c r="AL144" s="1">
        <v>579.55590600000005</v>
      </c>
      <c r="AM144" s="1">
        <v>87</v>
      </c>
      <c r="AN144" s="1">
        <v>296.87846000000002</v>
      </c>
      <c r="AO144" s="1">
        <v>152</v>
      </c>
      <c r="AP144" s="1">
        <v>649.89577999999995</v>
      </c>
      <c r="AQ144" s="1">
        <v>181</v>
      </c>
      <c r="AR144" s="1">
        <v>272.18979000000002</v>
      </c>
      <c r="AS144" s="1">
        <f t="shared" si="4"/>
        <v>4621</v>
      </c>
      <c r="AT144" s="1">
        <f t="shared" si="4"/>
        <v>7839.2202129999996</v>
      </c>
      <c r="AU144" s="1">
        <f t="shared" si="5"/>
        <v>8247</v>
      </c>
      <c r="AV144" s="1">
        <f t="shared" si="5"/>
        <v>15909.574809999998</v>
      </c>
    </row>
    <row r="145" spans="1:48">
      <c r="A145" s="3">
        <v>37226</v>
      </c>
      <c r="B145" s="1">
        <v>11253.980469</v>
      </c>
      <c r="C145" s="1">
        <v>11957.830078000001</v>
      </c>
      <c r="D145" s="1">
        <v>11049.150390999999</v>
      </c>
      <c r="E145" s="1">
        <v>11397.209961</v>
      </c>
      <c r="F145" s="1">
        <v>11397.209961</v>
      </c>
      <c r="G145" s="1">
        <v>5284847600</v>
      </c>
      <c r="I145" s="6" t="s">
        <v>8</v>
      </c>
      <c r="J145" s="4">
        <v>3.25</v>
      </c>
      <c r="K145" s="7">
        <v>2.5</v>
      </c>
      <c r="L145" s="7">
        <v>2.1049099999999998</v>
      </c>
      <c r="M145" s="4">
        <v>3.25</v>
      </c>
      <c r="O145" s="1">
        <v>68</v>
      </c>
      <c r="P145" s="1">
        <v>-2.4</v>
      </c>
      <c r="R145" s="1">
        <v>39.68</v>
      </c>
      <c r="T145" s="1">
        <v>7662</v>
      </c>
      <c r="U145" s="1">
        <v>17718</v>
      </c>
      <c r="W145" s="1">
        <v>2726</v>
      </c>
      <c r="X145" s="1">
        <v>8946.3041929999999</v>
      </c>
      <c r="Y145" s="1">
        <v>6</v>
      </c>
      <c r="Z145" s="1">
        <v>7.5435999999999996</v>
      </c>
      <c r="AA145" s="1">
        <v>1</v>
      </c>
      <c r="AB145" s="1">
        <v>2.65</v>
      </c>
      <c r="AC145" s="1">
        <v>4</v>
      </c>
      <c r="AD145" s="1">
        <v>200.442238</v>
      </c>
      <c r="AE145" s="1">
        <v>11</v>
      </c>
      <c r="AF145" s="1">
        <v>48.970574999999997</v>
      </c>
      <c r="AG145" s="1">
        <f t="shared" si="3"/>
        <v>2748</v>
      </c>
      <c r="AH145" s="1">
        <f t="shared" si="3"/>
        <v>9205.9106059999995</v>
      </c>
      <c r="AI145" s="1">
        <v>3341</v>
      </c>
      <c r="AJ145" s="1">
        <v>6634.4667360000003</v>
      </c>
      <c r="AK145" s="1">
        <v>481</v>
      </c>
      <c r="AL145" s="1">
        <v>470.33717999999999</v>
      </c>
      <c r="AM145" s="1">
        <v>93</v>
      </c>
      <c r="AN145" s="1">
        <v>445.59955000000002</v>
      </c>
      <c r="AO145" s="1">
        <v>131</v>
      </c>
      <c r="AP145" s="1">
        <v>638.19980199999998</v>
      </c>
      <c r="AQ145" s="1">
        <v>219</v>
      </c>
      <c r="AR145" s="1">
        <v>212.01842500000001</v>
      </c>
      <c r="AS145" s="1">
        <f t="shared" si="4"/>
        <v>4265</v>
      </c>
      <c r="AT145" s="1">
        <f t="shared" si="4"/>
        <v>8400.621693000001</v>
      </c>
      <c r="AU145" s="1">
        <f t="shared" si="5"/>
        <v>7013</v>
      </c>
      <c r="AV145" s="1">
        <f t="shared" si="5"/>
        <v>17606.532298999999</v>
      </c>
    </row>
    <row r="146" spans="1:48">
      <c r="A146" s="3">
        <v>37257</v>
      </c>
      <c r="B146" s="1">
        <v>11368.129883</v>
      </c>
      <c r="C146" s="1">
        <v>11905.549805000001</v>
      </c>
      <c r="D146" s="1">
        <v>10671.769531</v>
      </c>
      <c r="E146" s="1">
        <v>10725.299805000001</v>
      </c>
      <c r="F146" s="1">
        <v>10725.299805000001</v>
      </c>
      <c r="G146" s="1">
        <v>6174726800</v>
      </c>
      <c r="I146" s="6" t="s">
        <v>8</v>
      </c>
      <c r="J146" s="4">
        <v>3.25</v>
      </c>
      <c r="K146" s="7">
        <v>2.13</v>
      </c>
      <c r="L146" s="7">
        <v>1.9799100000000001</v>
      </c>
      <c r="M146" s="4">
        <f>J156</f>
        <v>2.75</v>
      </c>
      <c r="O146" s="1">
        <v>68</v>
      </c>
      <c r="P146" s="1" t="s">
        <v>13</v>
      </c>
      <c r="R146" s="1">
        <v>39.89</v>
      </c>
      <c r="T146" s="1">
        <v>9228</v>
      </c>
      <c r="U146" s="1">
        <v>20696</v>
      </c>
      <c r="W146" s="1">
        <v>3026</v>
      </c>
      <c r="X146" s="1">
        <v>9826.0743430000002</v>
      </c>
      <c r="Y146" s="1">
        <v>1</v>
      </c>
      <c r="Z146" s="1">
        <v>1.4051</v>
      </c>
      <c r="AA146" s="1">
        <v>6</v>
      </c>
      <c r="AB146" s="1">
        <v>318.85000000000002</v>
      </c>
      <c r="AC146" s="1">
        <v>7</v>
      </c>
      <c r="AD146" s="1">
        <v>53.52</v>
      </c>
      <c r="AE146" s="1">
        <v>17</v>
      </c>
      <c r="AF146" s="1">
        <v>58.303060000000002</v>
      </c>
      <c r="AG146" s="1">
        <f t="shared" si="3"/>
        <v>3057</v>
      </c>
      <c r="AH146" s="1">
        <f t="shared" si="3"/>
        <v>10258.152503000001</v>
      </c>
      <c r="AI146" s="1">
        <v>4090</v>
      </c>
      <c r="AJ146" s="1">
        <v>7215.3182260000003</v>
      </c>
      <c r="AK146" s="1">
        <v>605</v>
      </c>
      <c r="AL146" s="1">
        <v>598.48592499999995</v>
      </c>
      <c r="AM146" s="1">
        <v>111</v>
      </c>
      <c r="AN146" s="1">
        <v>447.65204999999997</v>
      </c>
      <c r="AO146" s="1">
        <v>192</v>
      </c>
      <c r="AP146" s="1">
        <v>860.56877699999995</v>
      </c>
      <c r="AQ146" s="1">
        <v>238</v>
      </c>
      <c r="AR146" s="1">
        <v>640.72429999999997</v>
      </c>
      <c r="AS146" s="1">
        <f t="shared" si="4"/>
        <v>5236</v>
      </c>
      <c r="AT146" s="1">
        <f t="shared" si="4"/>
        <v>9762.7492780000011</v>
      </c>
      <c r="AU146" s="1">
        <f t="shared" si="5"/>
        <v>8293</v>
      </c>
      <c r="AV146" s="1">
        <f t="shared" si="5"/>
        <v>20020.901781</v>
      </c>
    </row>
    <row r="147" spans="1:48">
      <c r="A147" s="3">
        <v>37288</v>
      </c>
      <c r="B147" s="1">
        <v>10764.030273</v>
      </c>
      <c r="C147" s="1">
        <v>11108.480469</v>
      </c>
      <c r="D147" s="1">
        <v>10393.830078000001</v>
      </c>
      <c r="E147" s="1">
        <v>10482.549805000001</v>
      </c>
      <c r="F147" s="1">
        <v>10482.549805000001</v>
      </c>
      <c r="G147" s="1">
        <v>3957172400</v>
      </c>
      <c r="I147" s="6" t="s">
        <v>8</v>
      </c>
      <c r="J147" s="4">
        <v>3.25</v>
      </c>
      <c r="K147" s="7">
        <v>2.31</v>
      </c>
      <c r="L147" s="7">
        <v>2.0044599999999999</v>
      </c>
      <c r="M147" s="4">
        <f>J157</f>
        <v>2.75</v>
      </c>
      <c r="O147" s="1">
        <v>68.099999999999994</v>
      </c>
      <c r="P147" s="1">
        <v>0.2</v>
      </c>
      <c r="R147" s="1">
        <v>39.64</v>
      </c>
      <c r="T147" s="1">
        <v>6830</v>
      </c>
      <c r="U147" s="1">
        <v>14005</v>
      </c>
      <c r="W147" s="1">
        <v>1646</v>
      </c>
      <c r="X147" s="1">
        <v>5110.7811149999998</v>
      </c>
      <c r="Y147" s="1">
        <v>0</v>
      </c>
      <c r="Z147" s="1">
        <v>0</v>
      </c>
      <c r="AA147" s="1">
        <v>2</v>
      </c>
      <c r="AB147" s="1">
        <v>91.63</v>
      </c>
      <c r="AC147" s="1">
        <v>5</v>
      </c>
      <c r="AD147" s="1">
        <v>8.2050000000000001</v>
      </c>
      <c r="AE147" s="1">
        <v>10</v>
      </c>
      <c r="AF147" s="1">
        <v>36.632930000000002</v>
      </c>
      <c r="AG147" s="1">
        <f t="shared" si="3"/>
        <v>1663</v>
      </c>
      <c r="AH147" s="1">
        <f t="shared" si="3"/>
        <v>5247.2490449999996</v>
      </c>
      <c r="AI147" s="1">
        <v>3413</v>
      </c>
      <c r="AJ147" s="1">
        <v>6125.486132</v>
      </c>
      <c r="AK147" s="1">
        <v>442</v>
      </c>
      <c r="AL147" s="1">
        <v>435.25106099999999</v>
      </c>
      <c r="AM147" s="1">
        <v>66</v>
      </c>
      <c r="AN147" s="1">
        <v>316.85826600000001</v>
      </c>
      <c r="AO147" s="1">
        <v>126</v>
      </c>
      <c r="AP147" s="1">
        <v>572.84299999999996</v>
      </c>
      <c r="AQ147" s="1">
        <v>196</v>
      </c>
      <c r="AR147" s="1">
        <v>837.44142999999997</v>
      </c>
      <c r="AS147" s="1">
        <f t="shared" si="4"/>
        <v>4243</v>
      </c>
      <c r="AT147" s="1">
        <f t="shared" si="4"/>
        <v>8287.8798889999998</v>
      </c>
      <c r="AU147" s="1">
        <f t="shared" si="5"/>
        <v>5906</v>
      </c>
      <c r="AV147" s="1">
        <f t="shared" si="5"/>
        <v>13535.128934</v>
      </c>
    </row>
    <row r="148" spans="1:48">
      <c r="A148" s="3">
        <v>37316</v>
      </c>
      <c r="B148" s="1">
        <v>10453.879883</v>
      </c>
      <c r="C148" s="1">
        <v>11381.849609000001</v>
      </c>
      <c r="D148" s="1">
        <v>10387.490234000001</v>
      </c>
      <c r="E148" s="1">
        <v>11032.919921999999</v>
      </c>
      <c r="F148" s="1">
        <v>11032.919921999999</v>
      </c>
      <c r="G148" s="1">
        <v>5420427600</v>
      </c>
      <c r="I148" s="6" t="s">
        <v>8</v>
      </c>
      <c r="J148" s="4">
        <v>3.25</v>
      </c>
      <c r="K148" s="7">
        <v>2.19</v>
      </c>
      <c r="L148" s="7">
        <v>2.125</v>
      </c>
      <c r="M148" s="4">
        <f>J158</f>
        <v>2.75</v>
      </c>
      <c r="O148" s="1">
        <v>68.3</v>
      </c>
      <c r="P148" s="1">
        <v>0.2</v>
      </c>
      <c r="R148" s="1">
        <v>39.76</v>
      </c>
      <c r="T148" s="1">
        <v>6503</v>
      </c>
      <c r="U148" s="1">
        <v>12961</v>
      </c>
      <c r="W148" s="1">
        <v>1541</v>
      </c>
      <c r="X148" s="1">
        <v>5060.7556269999995</v>
      </c>
      <c r="Y148" s="1">
        <v>1</v>
      </c>
      <c r="Z148" s="1">
        <v>0.14330000000000001</v>
      </c>
      <c r="AA148" s="1">
        <v>2</v>
      </c>
      <c r="AB148" s="1">
        <v>4.68</v>
      </c>
      <c r="AC148" s="1">
        <v>6</v>
      </c>
      <c r="AD148" s="1">
        <v>23.829000000000001</v>
      </c>
      <c r="AE148" s="1">
        <v>5</v>
      </c>
      <c r="AF148" s="1">
        <v>20.76352</v>
      </c>
      <c r="AG148" s="1">
        <f t="shared" si="3"/>
        <v>1555</v>
      </c>
      <c r="AH148" s="1">
        <f t="shared" si="3"/>
        <v>5110.1714469999997</v>
      </c>
      <c r="AI148" s="1">
        <v>2845</v>
      </c>
      <c r="AJ148" s="1">
        <v>5317.7841699999999</v>
      </c>
      <c r="AK148" s="1">
        <v>497</v>
      </c>
      <c r="AL148" s="1">
        <v>487.89690000000002</v>
      </c>
      <c r="AM148" s="1">
        <v>86</v>
      </c>
      <c r="AN148" s="1">
        <v>507.17375800000002</v>
      </c>
      <c r="AO148" s="1">
        <v>103</v>
      </c>
      <c r="AP148" s="1">
        <v>801.80780000000004</v>
      </c>
      <c r="AQ148" s="1">
        <v>168</v>
      </c>
      <c r="AR148" s="1">
        <v>241.64998600000001</v>
      </c>
      <c r="AS148" s="1">
        <f t="shared" si="4"/>
        <v>3699</v>
      </c>
      <c r="AT148" s="1">
        <f t="shared" si="4"/>
        <v>7356.3126140000004</v>
      </c>
      <c r="AU148" s="1">
        <f t="shared" si="5"/>
        <v>5254</v>
      </c>
      <c r="AV148" s="1">
        <f t="shared" si="5"/>
        <v>12466.484060999999</v>
      </c>
    </row>
    <row r="149" spans="1:48">
      <c r="A149" s="3">
        <v>37347</v>
      </c>
      <c r="B149" s="1">
        <v>11032.360352</v>
      </c>
      <c r="C149" s="1">
        <v>11497.580078000001</v>
      </c>
      <c r="D149" s="1">
        <v>10610.759765999999</v>
      </c>
      <c r="E149" s="1">
        <v>11497.580078000001</v>
      </c>
      <c r="F149" s="1">
        <v>11497.580078000001</v>
      </c>
      <c r="G149" s="1">
        <v>4754440400</v>
      </c>
      <c r="I149" s="6" t="s">
        <v>8</v>
      </c>
      <c r="J149" s="4">
        <v>3.25</v>
      </c>
      <c r="K149" s="7">
        <v>2.06</v>
      </c>
      <c r="L149" s="7">
        <v>1.89063</v>
      </c>
      <c r="M149" s="4">
        <f>J159</f>
        <v>2.75</v>
      </c>
      <c r="O149" s="1">
        <v>68.099999999999994</v>
      </c>
      <c r="P149" s="1">
        <v>-0.3</v>
      </c>
      <c r="R149" s="1">
        <v>39.53</v>
      </c>
      <c r="T149" s="1">
        <v>8456</v>
      </c>
      <c r="U149" s="1">
        <v>17264</v>
      </c>
      <c r="W149" s="1">
        <v>2920</v>
      </c>
      <c r="X149" s="1">
        <v>8018.8282239999999</v>
      </c>
      <c r="Y149" s="1">
        <v>0</v>
      </c>
      <c r="Z149" s="1">
        <v>0</v>
      </c>
      <c r="AA149" s="1">
        <v>5</v>
      </c>
      <c r="AB149" s="1">
        <v>70.582400000000007</v>
      </c>
      <c r="AC149" s="1">
        <v>4</v>
      </c>
      <c r="AD149" s="1">
        <v>24.51</v>
      </c>
      <c r="AE149" s="1">
        <v>5</v>
      </c>
      <c r="AF149" s="1">
        <v>8.0343599999999995</v>
      </c>
      <c r="AG149" s="1">
        <f t="shared" si="3"/>
        <v>2934</v>
      </c>
      <c r="AH149" s="1">
        <f t="shared" si="3"/>
        <v>8121.954984</v>
      </c>
      <c r="AI149" s="1">
        <v>3728</v>
      </c>
      <c r="AJ149" s="1">
        <v>6369.9720450000004</v>
      </c>
      <c r="AK149" s="1">
        <v>590</v>
      </c>
      <c r="AL149" s="1">
        <v>584.580376</v>
      </c>
      <c r="AM149" s="1">
        <v>99</v>
      </c>
      <c r="AN149" s="1">
        <v>457.90717100000001</v>
      </c>
      <c r="AO149" s="1">
        <v>132</v>
      </c>
      <c r="AP149" s="1">
        <v>650.85979999999995</v>
      </c>
      <c r="AQ149" s="1">
        <v>258</v>
      </c>
      <c r="AR149" s="1">
        <v>274.51156500000002</v>
      </c>
      <c r="AS149" s="1">
        <f t="shared" si="4"/>
        <v>4807</v>
      </c>
      <c r="AT149" s="1">
        <f t="shared" si="4"/>
        <v>8337.8309570000001</v>
      </c>
      <c r="AU149" s="1">
        <f t="shared" si="5"/>
        <v>7741</v>
      </c>
      <c r="AV149" s="1">
        <f t="shared" si="5"/>
        <v>16459.785941000002</v>
      </c>
    </row>
    <row r="150" spans="1:48">
      <c r="A150" s="3">
        <v>37377</v>
      </c>
      <c r="B150" s="1">
        <v>11577.570313</v>
      </c>
      <c r="C150" s="1">
        <v>12021.719727</v>
      </c>
      <c r="D150" s="1">
        <v>11260.200194999999</v>
      </c>
      <c r="E150" s="1">
        <v>11301.940430000001</v>
      </c>
      <c r="F150" s="1">
        <v>11301.940430000001</v>
      </c>
      <c r="G150" s="1">
        <v>5459969600</v>
      </c>
      <c r="I150" s="6" t="s">
        <v>8</v>
      </c>
      <c r="J150" s="4">
        <v>3.25</v>
      </c>
      <c r="K150" s="7">
        <v>1.63</v>
      </c>
      <c r="L150" s="7">
        <v>1.73214</v>
      </c>
      <c r="M150" s="4">
        <v>3.25</v>
      </c>
      <c r="O150" s="1">
        <v>67.8</v>
      </c>
      <c r="P150" s="1">
        <v>-0.3</v>
      </c>
      <c r="R150" s="1">
        <v>39.43</v>
      </c>
      <c r="T150" s="1">
        <v>8470</v>
      </c>
      <c r="U150" s="1">
        <v>20341</v>
      </c>
      <c r="W150" s="1">
        <v>2795</v>
      </c>
      <c r="X150" s="1">
        <v>8895.8445030000003</v>
      </c>
      <c r="Y150" s="1">
        <v>1</v>
      </c>
      <c r="Z150" s="1">
        <v>0.23100000000000001</v>
      </c>
      <c r="AA150" s="1">
        <v>10</v>
      </c>
      <c r="AB150" s="1">
        <v>74.929214000000002</v>
      </c>
      <c r="AC150" s="1">
        <v>9</v>
      </c>
      <c r="AD150" s="1">
        <v>244.435</v>
      </c>
      <c r="AE150" s="1">
        <v>15</v>
      </c>
      <c r="AF150" s="1">
        <v>26.77638</v>
      </c>
      <c r="AG150" s="1">
        <f t="shared" si="3"/>
        <v>2830</v>
      </c>
      <c r="AH150" s="1">
        <f t="shared" si="3"/>
        <v>9242.2160969999986</v>
      </c>
      <c r="AI150" s="1">
        <v>3814</v>
      </c>
      <c r="AJ150" s="1">
        <v>7122.4378839999999</v>
      </c>
      <c r="AK150" s="1">
        <v>559</v>
      </c>
      <c r="AL150" s="1">
        <v>545.99300000000005</v>
      </c>
      <c r="AM150" s="1">
        <v>113</v>
      </c>
      <c r="AN150" s="1">
        <v>776.91863999999998</v>
      </c>
      <c r="AO150" s="1">
        <v>175</v>
      </c>
      <c r="AP150" s="1">
        <v>1064.6003000000001</v>
      </c>
      <c r="AQ150" s="1">
        <v>277</v>
      </c>
      <c r="AR150" s="1">
        <v>305.07756000000001</v>
      </c>
      <c r="AS150" s="1">
        <f t="shared" si="4"/>
        <v>4938</v>
      </c>
      <c r="AT150" s="1">
        <f t="shared" si="4"/>
        <v>9815.0273840000009</v>
      </c>
      <c r="AU150" s="1">
        <f t="shared" si="5"/>
        <v>7768</v>
      </c>
      <c r="AV150" s="1">
        <f t="shared" si="5"/>
        <v>19057.243480999998</v>
      </c>
    </row>
    <row r="151" spans="1:48">
      <c r="A151" s="3">
        <v>37408</v>
      </c>
      <c r="B151" s="1">
        <v>11339.200194999999</v>
      </c>
      <c r="C151" s="1">
        <v>11475.190430000001</v>
      </c>
      <c r="D151" s="1">
        <v>10291.160156</v>
      </c>
      <c r="E151" s="1">
        <v>10598.549805000001</v>
      </c>
      <c r="F151" s="1">
        <v>10598.549805000001</v>
      </c>
      <c r="G151" s="1">
        <v>4102634000</v>
      </c>
      <c r="I151" s="6" t="s">
        <v>8</v>
      </c>
      <c r="J151" s="4">
        <v>3.25</v>
      </c>
      <c r="K151" s="7">
        <v>1.88</v>
      </c>
      <c r="L151" s="7">
        <v>1.7857099999999999</v>
      </c>
      <c r="M151" s="4">
        <f>J161</f>
        <v>2.75</v>
      </c>
      <c r="O151" s="1">
        <v>67.7</v>
      </c>
      <c r="P151" s="1">
        <v>-0.2</v>
      </c>
      <c r="R151" s="1">
        <v>39.25</v>
      </c>
      <c r="T151" s="1">
        <v>8311</v>
      </c>
      <c r="U151" s="1">
        <v>19043</v>
      </c>
      <c r="W151" s="1">
        <v>3001</v>
      </c>
      <c r="X151" s="1">
        <v>8382.4174559999992</v>
      </c>
      <c r="Y151" s="1">
        <v>4</v>
      </c>
      <c r="Z151" s="1">
        <v>0.76719999999999999</v>
      </c>
      <c r="AA151" s="1">
        <v>7</v>
      </c>
      <c r="AB151" s="1">
        <v>431.06599999999997</v>
      </c>
      <c r="AC151" s="1">
        <v>8</v>
      </c>
      <c r="AD151" s="1">
        <v>27.67</v>
      </c>
      <c r="AE151" s="1">
        <v>8</v>
      </c>
      <c r="AF151" s="1">
        <v>29.237100000000002</v>
      </c>
      <c r="AG151" s="1">
        <f t="shared" si="3"/>
        <v>3028</v>
      </c>
      <c r="AH151" s="1">
        <f t="shared" si="3"/>
        <v>8871.1577560000005</v>
      </c>
      <c r="AI151" s="1">
        <v>3469</v>
      </c>
      <c r="AJ151" s="1">
        <v>6875.65283</v>
      </c>
      <c r="AK151" s="1">
        <v>531</v>
      </c>
      <c r="AL151" s="1">
        <v>501.24553800000001</v>
      </c>
      <c r="AM151" s="1">
        <v>97</v>
      </c>
      <c r="AN151" s="1">
        <v>466.89966800000002</v>
      </c>
      <c r="AO151" s="1">
        <v>193</v>
      </c>
      <c r="AP151" s="1">
        <v>1066.108201</v>
      </c>
      <c r="AQ151" s="1">
        <v>215</v>
      </c>
      <c r="AR151" s="1">
        <v>357.57877999999999</v>
      </c>
      <c r="AS151" s="1">
        <f t="shared" si="4"/>
        <v>4505</v>
      </c>
      <c r="AT151" s="1">
        <f t="shared" si="4"/>
        <v>9267.4850169999991</v>
      </c>
      <c r="AU151" s="1">
        <f t="shared" si="5"/>
        <v>7533</v>
      </c>
      <c r="AV151" s="1">
        <f t="shared" si="5"/>
        <v>18138.642773</v>
      </c>
    </row>
    <row r="152" spans="1:48">
      <c r="A152" s="3">
        <v>37438</v>
      </c>
      <c r="B152" s="1">
        <v>10511.120117</v>
      </c>
      <c r="C152" s="1">
        <v>10939.559569999999</v>
      </c>
      <c r="D152" s="1">
        <v>9687.5</v>
      </c>
      <c r="E152" s="1">
        <v>10267.360352</v>
      </c>
      <c r="F152" s="1">
        <v>10267.360352</v>
      </c>
      <c r="G152" s="1">
        <v>4462759400</v>
      </c>
      <c r="I152" s="6" t="s">
        <v>8</v>
      </c>
      <c r="J152" s="4">
        <v>3.25</v>
      </c>
      <c r="K152" s="7">
        <v>1.69</v>
      </c>
      <c r="L152" s="7">
        <v>1.74777</v>
      </c>
      <c r="M152" s="4">
        <v>3.25</v>
      </c>
      <c r="O152" s="1">
        <v>67.7</v>
      </c>
      <c r="P152" s="1" t="s">
        <v>13</v>
      </c>
      <c r="R152" s="1">
        <v>38.71</v>
      </c>
      <c r="T152" s="1">
        <v>6166</v>
      </c>
      <c r="U152" s="1">
        <v>15768</v>
      </c>
      <c r="W152" s="1">
        <v>1054</v>
      </c>
      <c r="X152" s="1">
        <v>3167.4446499999999</v>
      </c>
      <c r="Y152" s="1">
        <v>0</v>
      </c>
      <c r="Z152" s="1">
        <v>0</v>
      </c>
      <c r="AA152" s="1">
        <v>6</v>
      </c>
      <c r="AB152" s="1">
        <v>57.077120000000001</v>
      </c>
      <c r="AC152" s="1">
        <v>7</v>
      </c>
      <c r="AD152" s="1">
        <v>14.907999999999999</v>
      </c>
      <c r="AE152" s="1">
        <v>11</v>
      </c>
      <c r="AF152" s="1">
        <v>12.57292</v>
      </c>
      <c r="AG152" s="1">
        <f t="shared" si="3"/>
        <v>1078</v>
      </c>
      <c r="AH152" s="1">
        <f t="shared" si="3"/>
        <v>3252.0026899999998</v>
      </c>
      <c r="AI152" s="1">
        <v>3221</v>
      </c>
      <c r="AJ152" s="1">
        <v>6221.1683199999998</v>
      </c>
      <c r="AK152" s="1">
        <v>554</v>
      </c>
      <c r="AL152" s="1">
        <v>548.86429899999996</v>
      </c>
      <c r="AM152" s="1">
        <v>109</v>
      </c>
      <c r="AN152" s="1">
        <v>478.35883200000001</v>
      </c>
      <c r="AO152" s="1">
        <v>167</v>
      </c>
      <c r="AP152" s="1">
        <v>862.28430000000003</v>
      </c>
      <c r="AQ152" s="1">
        <v>223</v>
      </c>
      <c r="AR152" s="1">
        <v>341.33860800000002</v>
      </c>
      <c r="AS152" s="1">
        <f t="shared" si="4"/>
        <v>4274</v>
      </c>
      <c r="AT152" s="1">
        <f t="shared" si="4"/>
        <v>8452.0143590000007</v>
      </c>
      <c r="AU152" s="1">
        <f t="shared" si="5"/>
        <v>5352</v>
      </c>
      <c r="AV152" s="1">
        <f t="shared" si="5"/>
        <v>11704.017049</v>
      </c>
    </row>
    <row r="153" spans="1:48">
      <c r="A153" s="3">
        <v>37469</v>
      </c>
      <c r="B153" s="1">
        <v>10244.530273</v>
      </c>
      <c r="C153" s="1">
        <v>10478.650390999999</v>
      </c>
      <c r="D153" s="1">
        <v>9632.9804690000001</v>
      </c>
      <c r="E153" s="1">
        <v>10043.870117</v>
      </c>
      <c r="F153" s="1">
        <v>10043.870117</v>
      </c>
      <c r="G153" s="1">
        <v>3795296600</v>
      </c>
      <c r="I153" s="6" t="s">
        <v>8</v>
      </c>
      <c r="J153" s="4">
        <v>3.25</v>
      </c>
      <c r="K153" s="7">
        <v>1.83</v>
      </c>
      <c r="L153" s="7">
        <v>1.7455400000000001</v>
      </c>
      <c r="M153" s="4">
        <v>3.25</v>
      </c>
      <c r="O153" s="1">
        <v>67.5</v>
      </c>
      <c r="P153" s="1">
        <v>-0.4</v>
      </c>
      <c r="R153" s="1">
        <v>37.92</v>
      </c>
      <c r="T153" s="1">
        <v>6053</v>
      </c>
      <c r="U153" s="1">
        <v>13439</v>
      </c>
      <c r="W153" s="1">
        <v>1066</v>
      </c>
      <c r="X153" s="1">
        <v>3411.2524580000008</v>
      </c>
      <c r="Y153" s="1">
        <v>0</v>
      </c>
      <c r="Z153" s="1">
        <v>0</v>
      </c>
      <c r="AA153" s="1">
        <v>4</v>
      </c>
      <c r="AB153" s="1">
        <v>1455.7547999999999</v>
      </c>
      <c r="AC153" s="1">
        <v>9</v>
      </c>
      <c r="AD153" s="1">
        <v>95.369010000000003</v>
      </c>
      <c r="AE153" s="1">
        <v>11</v>
      </c>
      <c r="AF153" s="1">
        <v>103.90268</v>
      </c>
      <c r="AG153" s="1">
        <f t="shared" si="3"/>
        <v>1090</v>
      </c>
      <c r="AH153" s="1">
        <f t="shared" si="3"/>
        <v>5066.278948000001</v>
      </c>
      <c r="AI153" s="1">
        <v>3142</v>
      </c>
      <c r="AJ153" s="1">
        <v>5786.607591</v>
      </c>
      <c r="AK153" s="1">
        <v>561</v>
      </c>
      <c r="AL153" s="1">
        <v>535.50667899999996</v>
      </c>
      <c r="AM153" s="1">
        <v>108</v>
      </c>
      <c r="AN153" s="1">
        <v>537.79684999999995</v>
      </c>
      <c r="AO153" s="1">
        <v>144</v>
      </c>
      <c r="AP153" s="1">
        <v>734.11383899999998</v>
      </c>
      <c r="AQ153" s="1">
        <v>226</v>
      </c>
      <c r="AR153" s="1">
        <v>244.52396400000001</v>
      </c>
      <c r="AS153" s="1">
        <f t="shared" si="4"/>
        <v>4181</v>
      </c>
      <c r="AT153" s="1">
        <f t="shared" si="4"/>
        <v>7838.5489229999994</v>
      </c>
      <c r="AU153" s="1">
        <f t="shared" si="5"/>
        <v>5271</v>
      </c>
      <c r="AV153" s="1">
        <f t="shared" si="5"/>
        <v>12904.827871000001</v>
      </c>
    </row>
    <row r="154" spans="1:48">
      <c r="A154" s="3">
        <v>37500</v>
      </c>
      <c r="B154" s="1">
        <v>10039.669921999999</v>
      </c>
      <c r="C154" s="1">
        <v>10044.570313</v>
      </c>
      <c r="D154" s="1">
        <v>9014.5800780000009</v>
      </c>
      <c r="E154" s="1">
        <v>9072.2099610000005</v>
      </c>
      <c r="F154" s="1">
        <v>9072.2099610000005</v>
      </c>
      <c r="G154" s="1">
        <v>4272171600</v>
      </c>
      <c r="I154" s="6" t="s">
        <v>8</v>
      </c>
      <c r="J154" s="4">
        <v>3.25</v>
      </c>
      <c r="K154" s="7">
        <v>2.02</v>
      </c>
      <c r="L154" s="7">
        <v>1.9129499999999999</v>
      </c>
      <c r="M154" s="4">
        <v>3.25</v>
      </c>
      <c r="O154" s="1">
        <v>67.2</v>
      </c>
      <c r="P154" s="1">
        <v>-0.4</v>
      </c>
      <c r="R154" s="1">
        <v>36.65</v>
      </c>
      <c r="T154" s="1">
        <v>7178</v>
      </c>
      <c r="U154" s="1">
        <v>14980</v>
      </c>
      <c r="W154" s="1">
        <v>3425</v>
      </c>
      <c r="X154" s="1">
        <v>7684.0872140000001</v>
      </c>
      <c r="Y154" s="1">
        <v>1</v>
      </c>
      <c r="Z154" s="1">
        <v>0.19900000000000001</v>
      </c>
      <c r="AA154" s="1">
        <v>7</v>
      </c>
      <c r="AB154" s="1">
        <v>160.28094999999999</v>
      </c>
      <c r="AC154" s="1">
        <v>16</v>
      </c>
      <c r="AD154" s="1">
        <v>297.59899999999999</v>
      </c>
      <c r="AE154" s="1">
        <v>14</v>
      </c>
      <c r="AF154" s="1">
        <v>51.571100000000001</v>
      </c>
      <c r="AG154" s="1">
        <f t="shared" si="3"/>
        <v>3463</v>
      </c>
      <c r="AH154" s="1">
        <f t="shared" si="3"/>
        <v>8193.7372639999994</v>
      </c>
      <c r="AI154" s="1">
        <v>2220</v>
      </c>
      <c r="AJ154" s="1">
        <v>3711.714199</v>
      </c>
      <c r="AK154" s="1">
        <v>438</v>
      </c>
      <c r="AL154" s="1">
        <v>401.44461999999999</v>
      </c>
      <c r="AM154" s="1">
        <v>67</v>
      </c>
      <c r="AN154" s="1">
        <v>181.43022999999999</v>
      </c>
      <c r="AO154" s="1">
        <v>156</v>
      </c>
      <c r="AP154" s="1">
        <v>773.31719999999996</v>
      </c>
      <c r="AQ154" s="1">
        <v>161</v>
      </c>
      <c r="AR154" s="1">
        <v>311.34683799999999</v>
      </c>
      <c r="AS154" s="1">
        <f t="shared" si="4"/>
        <v>3042</v>
      </c>
      <c r="AT154" s="1">
        <f t="shared" si="4"/>
        <v>5379.2530870000001</v>
      </c>
      <c r="AU154" s="1">
        <f t="shared" si="5"/>
        <v>6505</v>
      </c>
      <c r="AV154" s="1">
        <f t="shared" si="5"/>
        <v>13572.990351</v>
      </c>
    </row>
    <row r="155" spans="1:48">
      <c r="A155" s="3">
        <v>37530</v>
      </c>
      <c r="B155" s="1">
        <v>9227.3798829999996</v>
      </c>
      <c r="C155" s="1">
        <v>9860.8701170000004</v>
      </c>
      <c r="D155" s="1">
        <v>8772.4804690000001</v>
      </c>
      <c r="E155" s="1">
        <v>9441.25</v>
      </c>
      <c r="F155" s="1">
        <v>9441.25</v>
      </c>
      <c r="G155" s="1">
        <v>5475986400</v>
      </c>
      <c r="I155" s="6" t="s">
        <v>8</v>
      </c>
      <c r="J155" s="4">
        <v>3.25</v>
      </c>
      <c r="K155" s="7">
        <v>1.99</v>
      </c>
      <c r="L155" s="7">
        <v>1.90848</v>
      </c>
      <c r="M155" s="4">
        <v>3.25</v>
      </c>
      <c r="O155" s="1">
        <v>67.2</v>
      </c>
      <c r="P155" s="1" t="s">
        <v>13</v>
      </c>
      <c r="R155" s="1">
        <v>35.69</v>
      </c>
      <c r="T155" s="1">
        <v>6807</v>
      </c>
      <c r="U155" s="1">
        <v>13474</v>
      </c>
      <c r="W155" s="1">
        <v>2801</v>
      </c>
      <c r="X155" s="1">
        <v>6521.469196</v>
      </c>
      <c r="Y155" s="1">
        <v>0</v>
      </c>
      <c r="Z155" s="1">
        <v>0</v>
      </c>
      <c r="AA155" s="1">
        <v>6</v>
      </c>
      <c r="AB155" s="1">
        <v>337.68</v>
      </c>
      <c r="AC155" s="1">
        <v>4</v>
      </c>
      <c r="AD155" s="1">
        <v>8.1859999999999999</v>
      </c>
      <c r="AE155" s="1">
        <v>6</v>
      </c>
      <c r="AF155" s="1">
        <v>15.79748</v>
      </c>
      <c r="AG155" s="1">
        <f t="shared" si="3"/>
        <v>2817</v>
      </c>
      <c r="AH155" s="1">
        <f t="shared" si="3"/>
        <v>6883.1326760000002</v>
      </c>
      <c r="AI155" s="1">
        <v>2495</v>
      </c>
      <c r="AJ155" s="1">
        <v>4330.0432329999994</v>
      </c>
      <c r="AK155" s="1">
        <v>414</v>
      </c>
      <c r="AL155" s="1">
        <v>377.97460000000001</v>
      </c>
      <c r="AM155" s="1">
        <v>82</v>
      </c>
      <c r="AN155" s="1">
        <v>182.61256499999999</v>
      </c>
      <c r="AO155" s="1">
        <v>148</v>
      </c>
      <c r="AP155" s="1">
        <v>984.27068799999995</v>
      </c>
      <c r="AQ155" s="1">
        <v>153</v>
      </c>
      <c r="AR155" s="1">
        <v>119.85222</v>
      </c>
      <c r="AS155" s="1">
        <f t="shared" si="4"/>
        <v>3292</v>
      </c>
      <c r="AT155" s="1">
        <f t="shared" si="4"/>
        <v>5994.7533059999996</v>
      </c>
      <c r="AU155" s="1">
        <f t="shared" si="5"/>
        <v>6109</v>
      </c>
      <c r="AV155" s="1">
        <f t="shared" si="5"/>
        <v>12877.885982</v>
      </c>
    </row>
    <row r="156" spans="1:48">
      <c r="A156" s="3">
        <v>37561</v>
      </c>
      <c r="B156" s="1">
        <v>9467.8896480000003</v>
      </c>
      <c r="C156" s="1">
        <v>10170.299805000001</v>
      </c>
      <c r="D156" s="1">
        <v>9388.3496090000008</v>
      </c>
      <c r="E156" s="1">
        <v>10069.870117</v>
      </c>
      <c r="F156" s="1">
        <v>10069.870117</v>
      </c>
      <c r="G156" s="1">
        <v>5583856000</v>
      </c>
      <c r="I156" s="6" t="s">
        <v>8</v>
      </c>
      <c r="J156" s="4">
        <v>2.75</v>
      </c>
      <c r="K156" s="7">
        <v>1.44</v>
      </c>
      <c r="L156" s="7">
        <v>1.5066999999999999</v>
      </c>
      <c r="M156" s="4">
        <v>2.75</v>
      </c>
      <c r="O156" s="1">
        <v>67.099999999999994</v>
      </c>
      <c r="P156" s="1">
        <v>-0.1</v>
      </c>
      <c r="R156" s="1">
        <v>34.950000000000003</v>
      </c>
      <c r="T156" s="1">
        <v>5808</v>
      </c>
      <c r="U156" s="1">
        <v>10447</v>
      </c>
      <c r="W156" s="1">
        <v>1512</v>
      </c>
      <c r="X156" s="1">
        <v>3911.4629519999999</v>
      </c>
      <c r="Y156" s="1">
        <v>0</v>
      </c>
      <c r="Z156" s="1">
        <v>0</v>
      </c>
      <c r="AA156" s="1">
        <v>1</v>
      </c>
      <c r="AB156" s="1">
        <v>68</v>
      </c>
      <c r="AC156" s="1">
        <v>6</v>
      </c>
      <c r="AD156" s="1">
        <v>24.18</v>
      </c>
      <c r="AE156" s="1">
        <v>15</v>
      </c>
      <c r="AF156" s="1">
        <v>39.558149999999998</v>
      </c>
      <c r="AG156" s="1">
        <f t="shared" si="3"/>
        <v>1534</v>
      </c>
      <c r="AH156" s="1">
        <f t="shared" si="3"/>
        <v>4043.2011019999995</v>
      </c>
      <c r="AI156" s="1">
        <v>2727</v>
      </c>
      <c r="AJ156" s="1">
        <v>4468.260276</v>
      </c>
      <c r="AK156" s="1">
        <v>495</v>
      </c>
      <c r="AL156" s="1">
        <v>443.64381800000001</v>
      </c>
      <c r="AM156" s="1">
        <v>71</v>
      </c>
      <c r="AN156" s="1">
        <v>189.61318800000001</v>
      </c>
      <c r="AO156" s="1">
        <v>148</v>
      </c>
      <c r="AP156" s="1">
        <v>624.60048800000004</v>
      </c>
      <c r="AQ156" s="1">
        <v>185</v>
      </c>
      <c r="AR156" s="1">
        <v>191.17119299999999</v>
      </c>
      <c r="AS156" s="1">
        <f t="shared" si="4"/>
        <v>3626</v>
      </c>
      <c r="AT156" s="1">
        <f t="shared" si="4"/>
        <v>5917.288963</v>
      </c>
      <c r="AU156" s="1">
        <f t="shared" si="5"/>
        <v>5160</v>
      </c>
      <c r="AV156" s="1">
        <f t="shared" si="5"/>
        <v>9960.490065</v>
      </c>
    </row>
    <row r="157" spans="1:48">
      <c r="A157" s="3">
        <v>37591</v>
      </c>
      <c r="B157" s="1">
        <v>10107.959961</v>
      </c>
      <c r="C157" s="1">
        <v>10246.860352</v>
      </c>
      <c r="D157" s="1">
        <v>9244.9003909999992</v>
      </c>
      <c r="E157" s="1">
        <v>9321.2900389999995</v>
      </c>
      <c r="F157" s="1">
        <v>9321.2900389999995</v>
      </c>
      <c r="G157" s="1">
        <v>4842694000</v>
      </c>
      <c r="I157" s="6" t="s">
        <v>8</v>
      </c>
      <c r="J157" s="4">
        <v>2.75</v>
      </c>
      <c r="K157" s="7">
        <v>1.59</v>
      </c>
      <c r="L157" s="7">
        <v>1.49</v>
      </c>
      <c r="M157" s="4">
        <v>2.75</v>
      </c>
      <c r="O157" s="1">
        <v>66.900000000000006</v>
      </c>
      <c r="P157" s="1">
        <v>-0.3</v>
      </c>
      <c r="R157" s="1">
        <v>34.83</v>
      </c>
      <c r="T157" s="1">
        <v>6111</v>
      </c>
      <c r="U157" s="1">
        <v>12975</v>
      </c>
      <c r="W157" s="1">
        <v>1959</v>
      </c>
      <c r="X157" s="1">
        <v>6470.5400749999999</v>
      </c>
      <c r="Y157" s="1">
        <v>0</v>
      </c>
      <c r="Z157" s="1">
        <v>0</v>
      </c>
      <c r="AA157" s="1">
        <v>4</v>
      </c>
      <c r="AB157" s="1">
        <v>717.66</v>
      </c>
      <c r="AC157" s="1">
        <v>11</v>
      </c>
      <c r="AD157" s="1">
        <v>228.47</v>
      </c>
      <c r="AE157" s="1">
        <v>8</v>
      </c>
      <c r="AF157" s="1">
        <v>30.762840000000001</v>
      </c>
      <c r="AG157" s="1">
        <f t="shared" si="3"/>
        <v>1982</v>
      </c>
      <c r="AH157" s="1">
        <f t="shared" si="3"/>
        <v>7447.4329150000003</v>
      </c>
      <c r="AI157" s="1">
        <v>2542</v>
      </c>
      <c r="AJ157" s="1">
        <v>4275.9353860000001</v>
      </c>
      <c r="AK157" s="1">
        <v>463</v>
      </c>
      <c r="AL157" s="1">
        <v>400.06668400000001</v>
      </c>
      <c r="AM157" s="1">
        <v>95</v>
      </c>
      <c r="AN157" s="1">
        <v>322.19540000000001</v>
      </c>
      <c r="AO157" s="1">
        <v>151</v>
      </c>
      <c r="AP157" s="1">
        <v>581.94799999999998</v>
      </c>
      <c r="AQ157" s="1">
        <v>196</v>
      </c>
      <c r="AR157" s="1">
        <v>218.21752599999999</v>
      </c>
      <c r="AS157" s="1">
        <f t="shared" si="4"/>
        <v>3447</v>
      </c>
      <c r="AT157" s="1">
        <f t="shared" si="4"/>
        <v>5798.3629960000007</v>
      </c>
      <c r="AU157" s="1">
        <f t="shared" si="5"/>
        <v>5429</v>
      </c>
      <c r="AV157" s="1">
        <f t="shared" si="5"/>
        <v>13245.795911000001</v>
      </c>
    </row>
    <row r="158" spans="1:48">
      <c r="A158" s="3">
        <v>37622</v>
      </c>
      <c r="B158" s="1">
        <v>9333.6396480000003</v>
      </c>
      <c r="C158" s="1">
        <v>9892.7001949999994</v>
      </c>
      <c r="D158" s="1">
        <v>9179.2402340000008</v>
      </c>
      <c r="E158" s="1">
        <v>9258.9501949999994</v>
      </c>
      <c r="F158" s="1">
        <v>9258.9501949999994</v>
      </c>
      <c r="G158" s="1">
        <v>3885241200</v>
      </c>
      <c r="I158" s="6" t="s">
        <v>8</v>
      </c>
      <c r="J158" s="4">
        <v>2.75</v>
      </c>
      <c r="K158" s="7">
        <v>1.47</v>
      </c>
      <c r="L158" s="7">
        <v>1.43973</v>
      </c>
      <c r="M158" s="4">
        <f>J169</f>
        <v>2.5</v>
      </c>
      <c r="O158" s="1">
        <v>66.900000000000006</v>
      </c>
      <c r="P158" s="1">
        <v>-0.1</v>
      </c>
      <c r="R158" s="1">
        <v>34.74</v>
      </c>
      <c r="T158" s="1">
        <v>7293</v>
      </c>
      <c r="U158" s="1">
        <v>14638</v>
      </c>
      <c r="W158" s="1">
        <v>2438</v>
      </c>
      <c r="X158" s="1">
        <v>6090.1704680000003</v>
      </c>
      <c r="Y158" s="1">
        <v>0</v>
      </c>
      <c r="Z158" s="1">
        <v>0</v>
      </c>
      <c r="AA158" s="1">
        <v>5</v>
      </c>
      <c r="AB158" s="1">
        <v>203.67</v>
      </c>
      <c r="AC158" s="1">
        <v>8</v>
      </c>
      <c r="AD158" s="1">
        <v>444.46600000000001</v>
      </c>
      <c r="AE158" s="1">
        <v>7</v>
      </c>
      <c r="AF158" s="1">
        <v>29.4209</v>
      </c>
      <c r="AG158" s="1">
        <f t="shared" ref="AG158:AH173" si="6">W158+Y158+AA158+AC158+AE158</f>
        <v>2458</v>
      </c>
      <c r="AH158" s="1">
        <f t="shared" si="6"/>
        <v>6767.7273680000008</v>
      </c>
      <c r="AI158" s="1">
        <v>3064</v>
      </c>
      <c r="AJ158" s="1">
        <v>5369.771315</v>
      </c>
      <c r="AK158" s="1">
        <v>536</v>
      </c>
      <c r="AL158" s="1">
        <v>477.01844999999997</v>
      </c>
      <c r="AM158" s="1">
        <v>88</v>
      </c>
      <c r="AN158" s="1">
        <v>184.17505</v>
      </c>
      <c r="AO158" s="1">
        <v>171</v>
      </c>
      <c r="AP158" s="1">
        <v>921.52929500000005</v>
      </c>
      <c r="AQ158" s="1">
        <v>201</v>
      </c>
      <c r="AR158" s="1">
        <v>504.54125499999998</v>
      </c>
      <c r="AS158" s="1">
        <f t="shared" ref="AS158:AT173" si="7">AI158+AK158+AM158+AO158+AQ158</f>
        <v>4060</v>
      </c>
      <c r="AT158" s="1">
        <f t="shared" si="7"/>
        <v>7457.0353649999997</v>
      </c>
      <c r="AU158" s="1">
        <f t="shared" ref="AU158:AV173" si="8">AG158+AS158</f>
        <v>6518</v>
      </c>
      <c r="AV158" s="1">
        <f t="shared" si="8"/>
        <v>14224.762733</v>
      </c>
    </row>
    <row r="159" spans="1:48">
      <c r="A159" s="3">
        <v>37653</v>
      </c>
      <c r="B159" s="1">
        <v>9327.3203130000002</v>
      </c>
      <c r="C159" s="1">
        <v>9463.9902340000008</v>
      </c>
      <c r="D159" s="1">
        <v>9029.9501949999994</v>
      </c>
      <c r="E159" s="1">
        <v>9122.6601559999999</v>
      </c>
      <c r="F159" s="1">
        <v>9122.6601559999999</v>
      </c>
      <c r="G159" s="1">
        <v>3085331600</v>
      </c>
      <c r="I159" s="6" t="s">
        <v>7</v>
      </c>
      <c r="J159" s="4">
        <v>2.75</v>
      </c>
      <c r="K159" s="7">
        <v>1.25</v>
      </c>
      <c r="L159" s="7">
        <v>1.4174100000000001</v>
      </c>
      <c r="M159" s="4">
        <v>2.75</v>
      </c>
      <c r="O159" s="1">
        <v>66.7</v>
      </c>
      <c r="P159" s="1">
        <v>-0.2</v>
      </c>
      <c r="R159" s="1">
        <v>34.43</v>
      </c>
      <c r="T159" s="1">
        <v>4622</v>
      </c>
      <c r="U159" s="1">
        <v>7969</v>
      </c>
      <c r="W159" s="1">
        <v>1028</v>
      </c>
      <c r="X159" s="1">
        <v>2702.3853119999999</v>
      </c>
      <c r="Y159" s="1">
        <v>0</v>
      </c>
      <c r="Z159" s="1">
        <v>0</v>
      </c>
      <c r="AA159" s="1">
        <v>4</v>
      </c>
      <c r="AB159" s="1">
        <v>15.121</v>
      </c>
      <c r="AC159" s="1">
        <v>14</v>
      </c>
      <c r="AD159" s="1">
        <v>44.021729999999998</v>
      </c>
      <c r="AE159" s="1">
        <v>11</v>
      </c>
      <c r="AF159" s="1">
        <v>17.024719999999999</v>
      </c>
      <c r="AG159" s="1">
        <f t="shared" si="6"/>
        <v>1057</v>
      </c>
      <c r="AH159" s="1">
        <f t="shared" si="6"/>
        <v>2778.5527619999998</v>
      </c>
      <c r="AI159" s="1">
        <v>2097</v>
      </c>
      <c r="AJ159" s="1">
        <v>3679.4273679999997</v>
      </c>
      <c r="AK159" s="1">
        <v>423</v>
      </c>
      <c r="AL159" s="1">
        <v>372.561554</v>
      </c>
      <c r="AM159" s="1">
        <v>88</v>
      </c>
      <c r="AN159" s="1">
        <v>157.36994999999999</v>
      </c>
      <c r="AO159" s="1">
        <v>108</v>
      </c>
      <c r="AP159" s="1">
        <v>410.04100099999999</v>
      </c>
      <c r="AQ159" s="1">
        <v>145</v>
      </c>
      <c r="AR159" s="1">
        <v>170.90751700000001</v>
      </c>
      <c r="AS159" s="1">
        <f t="shared" si="7"/>
        <v>2861</v>
      </c>
      <c r="AT159" s="1">
        <f t="shared" si="7"/>
        <v>4790.307389999999</v>
      </c>
      <c r="AU159" s="1">
        <f t="shared" si="8"/>
        <v>3918</v>
      </c>
      <c r="AV159" s="1">
        <f t="shared" si="8"/>
        <v>7568.8601519999993</v>
      </c>
    </row>
    <row r="160" spans="1:48">
      <c r="A160" s="3">
        <v>37681</v>
      </c>
      <c r="B160" s="1">
        <v>9141.4599610000005</v>
      </c>
      <c r="C160" s="1">
        <v>9316.2695309999999</v>
      </c>
      <c r="D160" s="1">
        <v>8586.7001949999994</v>
      </c>
      <c r="E160" s="1">
        <v>8634.4501949999994</v>
      </c>
      <c r="F160" s="1">
        <v>8634.4501949999994</v>
      </c>
      <c r="G160" s="1">
        <v>4511056600</v>
      </c>
      <c r="I160" s="6" t="s">
        <v>7</v>
      </c>
      <c r="J160" s="4">
        <v>2.75</v>
      </c>
      <c r="K160" s="7">
        <v>1.4</v>
      </c>
      <c r="L160" s="7">
        <v>1.375</v>
      </c>
      <c r="M160" s="4">
        <v>2.75</v>
      </c>
      <c r="O160" s="1">
        <v>66.8</v>
      </c>
      <c r="P160" s="1">
        <v>0.2</v>
      </c>
      <c r="R160" s="1">
        <v>33.450000000000003</v>
      </c>
      <c r="T160" s="1">
        <v>5800</v>
      </c>
      <c r="U160" s="1">
        <v>14290</v>
      </c>
      <c r="W160" s="1">
        <v>1928</v>
      </c>
      <c r="X160" s="1">
        <v>7552.733988</v>
      </c>
      <c r="Y160" s="1">
        <v>0</v>
      </c>
      <c r="Z160" s="1">
        <v>0</v>
      </c>
      <c r="AA160" s="1">
        <v>2</v>
      </c>
      <c r="AB160" s="1">
        <v>11.3873</v>
      </c>
      <c r="AC160" s="1">
        <v>13</v>
      </c>
      <c r="AD160" s="1">
        <v>46.008000000000003</v>
      </c>
      <c r="AE160" s="1">
        <v>7</v>
      </c>
      <c r="AF160" s="1">
        <v>9.8193000000000001</v>
      </c>
      <c r="AG160" s="1">
        <f t="shared" si="6"/>
        <v>1950</v>
      </c>
      <c r="AH160" s="1">
        <f t="shared" si="6"/>
        <v>7619.9485880000002</v>
      </c>
      <c r="AI160" s="1">
        <v>2135</v>
      </c>
      <c r="AJ160" s="1">
        <v>3445.8700610000005</v>
      </c>
      <c r="AK160" s="1">
        <v>391</v>
      </c>
      <c r="AL160" s="1">
        <v>330.38301999999999</v>
      </c>
      <c r="AM160" s="1">
        <v>100</v>
      </c>
      <c r="AN160" s="1">
        <v>387.607463</v>
      </c>
      <c r="AO160" s="1">
        <v>146</v>
      </c>
      <c r="AP160" s="1">
        <v>909.13009899999997</v>
      </c>
      <c r="AQ160" s="1">
        <v>160</v>
      </c>
      <c r="AR160" s="1">
        <v>124.927448</v>
      </c>
      <c r="AS160" s="1">
        <f t="shared" si="7"/>
        <v>2932</v>
      </c>
      <c r="AT160" s="1">
        <f t="shared" si="7"/>
        <v>5197.9180910000014</v>
      </c>
      <c r="AU160" s="1">
        <f t="shared" si="8"/>
        <v>4882</v>
      </c>
      <c r="AV160" s="1">
        <f t="shared" si="8"/>
        <v>12817.866679000002</v>
      </c>
    </row>
    <row r="161" spans="1:48">
      <c r="A161" s="3">
        <v>37712</v>
      </c>
      <c r="B161" s="1">
        <v>8608.7900389999995</v>
      </c>
      <c r="C161" s="1">
        <v>8973.8095699999994</v>
      </c>
      <c r="D161" s="1">
        <v>8331.8701170000004</v>
      </c>
      <c r="E161" s="1">
        <v>8717.2197269999997</v>
      </c>
      <c r="F161" s="1">
        <v>8717.2197269999997</v>
      </c>
      <c r="G161" s="1">
        <v>5012541000</v>
      </c>
      <c r="I161" s="6" t="s">
        <v>7</v>
      </c>
      <c r="J161" s="4">
        <v>2.75</v>
      </c>
      <c r="K161" s="7">
        <v>1.51</v>
      </c>
      <c r="L161" s="7">
        <v>1.56027</v>
      </c>
      <c r="M161" s="4">
        <v>2.75</v>
      </c>
      <c r="O161" s="1">
        <v>66.900000000000006</v>
      </c>
      <c r="P161" s="1" t="s">
        <v>13</v>
      </c>
      <c r="R161" s="1">
        <v>32.18</v>
      </c>
      <c r="T161" s="1">
        <v>6382</v>
      </c>
      <c r="U161" s="1">
        <v>12846</v>
      </c>
      <c r="W161" s="1">
        <v>2640</v>
      </c>
      <c r="X161" s="1">
        <v>6596.3355199999996</v>
      </c>
      <c r="Y161" s="1">
        <v>0</v>
      </c>
      <c r="Z161" s="1">
        <v>0</v>
      </c>
      <c r="AA161" s="1">
        <v>4</v>
      </c>
      <c r="AB161" s="1">
        <v>222.518</v>
      </c>
      <c r="AC161" s="1">
        <v>4</v>
      </c>
      <c r="AD161" s="1">
        <v>22.812999999999999</v>
      </c>
      <c r="AE161" s="1">
        <v>6</v>
      </c>
      <c r="AF161" s="1">
        <v>18.109287999999999</v>
      </c>
      <c r="AG161" s="1">
        <f t="shared" si="6"/>
        <v>2654</v>
      </c>
      <c r="AH161" s="1">
        <f t="shared" si="6"/>
        <v>6859.7758079999994</v>
      </c>
      <c r="AI161" s="1">
        <v>2219</v>
      </c>
      <c r="AJ161" s="1">
        <v>3435.9517210000004</v>
      </c>
      <c r="AK161" s="1">
        <v>446</v>
      </c>
      <c r="AL161" s="1">
        <v>373.75994200000002</v>
      </c>
      <c r="AM161" s="1">
        <v>91</v>
      </c>
      <c r="AN161" s="1">
        <v>288.46898800000002</v>
      </c>
      <c r="AO161" s="1">
        <v>152</v>
      </c>
      <c r="AP161" s="1">
        <v>747.13224400000001</v>
      </c>
      <c r="AQ161" s="1">
        <v>186</v>
      </c>
      <c r="AR161" s="1">
        <v>259.550117</v>
      </c>
      <c r="AS161" s="1">
        <f t="shared" si="7"/>
        <v>3094</v>
      </c>
      <c r="AT161" s="1">
        <f t="shared" si="7"/>
        <v>5104.8630120000007</v>
      </c>
      <c r="AU161" s="1">
        <f t="shared" si="8"/>
        <v>5748</v>
      </c>
      <c r="AV161" s="1">
        <f t="shared" si="8"/>
        <v>11964.63882</v>
      </c>
    </row>
    <row r="162" spans="1:48">
      <c r="A162" s="3">
        <v>37742</v>
      </c>
      <c r="B162" s="1">
        <v>8707.4296880000002</v>
      </c>
      <c r="C162" s="1">
        <v>9587.1699219999991</v>
      </c>
      <c r="D162" s="1">
        <v>8707.4296880000002</v>
      </c>
      <c r="E162" s="1">
        <v>9487.3798829999996</v>
      </c>
      <c r="F162" s="1">
        <v>9487.3798829999996</v>
      </c>
      <c r="G162" s="1">
        <v>4827382400</v>
      </c>
      <c r="I162" s="6" t="s">
        <v>7</v>
      </c>
      <c r="J162" s="4">
        <v>2.75</v>
      </c>
      <c r="K162" s="7">
        <v>1.4</v>
      </c>
      <c r="L162" s="7">
        <v>1.32813</v>
      </c>
      <c r="M162" s="4">
        <v>2.75</v>
      </c>
      <c r="O162" s="1">
        <v>66.2</v>
      </c>
      <c r="P162" s="1">
        <v>-1</v>
      </c>
      <c r="R162" s="1">
        <v>31.34</v>
      </c>
      <c r="T162" s="1">
        <v>5090</v>
      </c>
      <c r="U162" s="1">
        <v>9395</v>
      </c>
      <c r="W162" s="1">
        <v>1374</v>
      </c>
      <c r="X162" s="1">
        <v>3606.8208810000001</v>
      </c>
      <c r="Y162" s="1">
        <v>0</v>
      </c>
      <c r="Z162" s="1">
        <v>0</v>
      </c>
      <c r="AA162" s="1">
        <v>2</v>
      </c>
      <c r="AB162" s="1">
        <v>15.130240000000001</v>
      </c>
      <c r="AC162" s="1">
        <v>2</v>
      </c>
      <c r="AD162" s="1">
        <v>6.28</v>
      </c>
      <c r="AE162" s="1">
        <v>9</v>
      </c>
      <c r="AF162" s="1">
        <v>215.80691999999999</v>
      </c>
      <c r="AG162" s="1">
        <f t="shared" si="6"/>
        <v>1387</v>
      </c>
      <c r="AH162" s="1">
        <f t="shared" si="6"/>
        <v>3844.0380410000002</v>
      </c>
      <c r="AI162" s="1">
        <v>2219</v>
      </c>
      <c r="AJ162" s="1">
        <v>3389.852253</v>
      </c>
      <c r="AK162" s="1">
        <v>435</v>
      </c>
      <c r="AL162" s="1">
        <v>352.831188</v>
      </c>
      <c r="AM162" s="1">
        <v>61</v>
      </c>
      <c r="AN162" s="1">
        <v>336.81772599999999</v>
      </c>
      <c r="AO162" s="1">
        <v>171</v>
      </c>
      <c r="AP162" s="1">
        <v>826.89196700000002</v>
      </c>
      <c r="AQ162" s="1">
        <v>169</v>
      </c>
      <c r="AR162" s="1">
        <v>197.819221</v>
      </c>
      <c r="AS162" s="1">
        <f t="shared" si="7"/>
        <v>3055</v>
      </c>
      <c r="AT162" s="1">
        <f t="shared" si="7"/>
        <v>5104.2123549999997</v>
      </c>
      <c r="AU162" s="1">
        <f t="shared" si="8"/>
        <v>4442</v>
      </c>
      <c r="AV162" s="1">
        <f t="shared" si="8"/>
        <v>8948.2503959999995</v>
      </c>
    </row>
    <row r="163" spans="1:48">
      <c r="A163" s="3">
        <v>37773</v>
      </c>
      <c r="B163" s="1">
        <v>9582.0097659999992</v>
      </c>
      <c r="C163" s="1">
        <v>10067.860352</v>
      </c>
      <c r="D163" s="1">
        <v>9526.9199219999991</v>
      </c>
      <c r="E163" s="1">
        <v>9577.1201170000004</v>
      </c>
      <c r="F163" s="1">
        <v>9577.1201170000004</v>
      </c>
      <c r="G163" s="1">
        <v>5334643000</v>
      </c>
      <c r="I163" s="6" t="s">
        <v>7</v>
      </c>
      <c r="J163" s="4">
        <v>2.5</v>
      </c>
      <c r="K163" s="7">
        <v>1.1499999999999999</v>
      </c>
      <c r="L163" s="7">
        <v>1.10714</v>
      </c>
      <c r="M163" s="4">
        <v>2.5</v>
      </c>
      <c r="O163" s="1">
        <v>65.599999999999994</v>
      </c>
      <c r="P163" s="1">
        <v>-0.8</v>
      </c>
      <c r="R163" s="1">
        <v>31.37</v>
      </c>
      <c r="T163" s="1">
        <v>6013</v>
      </c>
      <c r="U163" s="1">
        <v>11510</v>
      </c>
      <c r="W163" s="1">
        <v>1742</v>
      </c>
      <c r="X163" s="1">
        <v>4493.3325839999998</v>
      </c>
      <c r="Y163" s="1">
        <v>0</v>
      </c>
      <c r="Z163" s="1">
        <v>0</v>
      </c>
      <c r="AA163" s="1">
        <v>6</v>
      </c>
      <c r="AB163" s="1">
        <v>31.367999999999999</v>
      </c>
      <c r="AC163" s="1">
        <v>12</v>
      </c>
      <c r="AD163" s="1">
        <v>31.954999999999998</v>
      </c>
      <c r="AE163" s="1">
        <v>2</v>
      </c>
      <c r="AF163" s="1">
        <v>9.9449199999999998</v>
      </c>
      <c r="AG163" s="1">
        <f t="shared" si="6"/>
        <v>1762</v>
      </c>
      <c r="AH163" s="1">
        <f t="shared" si="6"/>
        <v>4566.600504</v>
      </c>
      <c r="AI163" s="1">
        <v>2536</v>
      </c>
      <c r="AJ163" s="1">
        <v>3961.8771740000002</v>
      </c>
      <c r="AK163" s="1">
        <v>414</v>
      </c>
      <c r="AL163" s="1">
        <v>318.87916799999999</v>
      </c>
      <c r="AM163" s="1">
        <v>81</v>
      </c>
      <c r="AN163" s="1">
        <v>414.22908999999999</v>
      </c>
      <c r="AO163" s="1">
        <v>168</v>
      </c>
      <c r="AP163" s="1">
        <v>800.55880100000002</v>
      </c>
      <c r="AQ163" s="1">
        <v>173</v>
      </c>
      <c r="AR163" s="1">
        <v>154.05263299999999</v>
      </c>
      <c r="AS163" s="1">
        <f t="shared" si="7"/>
        <v>3372</v>
      </c>
      <c r="AT163" s="1">
        <f t="shared" si="7"/>
        <v>5649.5968660000008</v>
      </c>
      <c r="AU163" s="1">
        <f t="shared" si="8"/>
        <v>5134</v>
      </c>
      <c r="AV163" s="1">
        <f t="shared" si="8"/>
        <v>10216.197370000002</v>
      </c>
    </row>
    <row r="164" spans="1:48">
      <c r="A164" s="3">
        <v>37803</v>
      </c>
      <c r="B164" s="1">
        <v>9613.5703130000002</v>
      </c>
      <c r="C164" s="1">
        <v>10236.889648</v>
      </c>
      <c r="D164" s="1">
        <v>9512.2001949999994</v>
      </c>
      <c r="E164" s="1">
        <v>10134.830078000001</v>
      </c>
      <c r="F164" s="1">
        <v>10134.830078000001</v>
      </c>
      <c r="G164" s="1">
        <v>6073301200</v>
      </c>
      <c r="I164" s="6" t="s">
        <v>7</v>
      </c>
      <c r="J164" s="4">
        <v>2.5</v>
      </c>
      <c r="K164" s="7">
        <v>0.99</v>
      </c>
      <c r="L164" s="7">
        <v>1.17188</v>
      </c>
      <c r="M164" s="4">
        <v>2.5</v>
      </c>
      <c r="O164" s="1">
        <v>65</v>
      </c>
      <c r="P164" s="1">
        <v>-1</v>
      </c>
      <c r="R164" s="1">
        <v>31.74</v>
      </c>
      <c r="T164" s="1">
        <v>7658</v>
      </c>
      <c r="U164" s="1">
        <v>16706</v>
      </c>
      <c r="W164" s="1">
        <v>2906</v>
      </c>
      <c r="X164" s="1">
        <v>7105.542117</v>
      </c>
      <c r="Y164" s="1">
        <v>0</v>
      </c>
      <c r="Z164" s="1">
        <v>0</v>
      </c>
      <c r="AA164" s="1">
        <v>1</v>
      </c>
      <c r="AB164" s="1">
        <v>26</v>
      </c>
      <c r="AC164" s="1">
        <v>8</v>
      </c>
      <c r="AD164" s="1">
        <v>2281.6268</v>
      </c>
      <c r="AE164" s="1">
        <v>13</v>
      </c>
      <c r="AF164" s="1">
        <v>16.135629999999999</v>
      </c>
      <c r="AG164" s="1">
        <f t="shared" si="6"/>
        <v>2928</v>
      </c>
      <c r="AH164" s="1">
        <f t="shared" si="6"/>
        <v>9429.3045469999997</v>
      </c>
      <c r="AI164" s="1">
        <v>2972</v>
      </c>
      <c r="AJ164" s="1">
        <v>4645.2445459999999</v>
      </c>
      <c r="AK164" s="1">
        <v>514</v>
      </c>
      <c r="AL164" s="1">
        <v>414.41996</v>
      </c>
      <c r="AM164" s="1">
        <v>97</v>
      </c>
      <c r="AN164" s="1">
        <v>465.04294599999997</v>
      </c>
      <c r="AO164" s="1">
        <v>185</v>
      </c>
      <c r="AP164" s="1">
        <v>854.81048699999997</v>
      </c>
      <c r="AQ164" s="1">
        <v>190</v>
      </c>
      <c r="AR164" s="1">
        <v>252.95430999999999</v>
      </c>
      <c r="AS164" s="1">
        <f t="shared" si="7"/>
        <v>3958</v>
      </c>
      <c r="AT164" s="1">
        <f t="shared" si="7"/>
        <v>6632.4722489999995</v>
      </c>
      <c r="AU164" s="1">
        <f t="shared" si="8"/>
        <v>6886</v>
      </c>
      <c r="AV164" s="1">
        <f t="shared" si="8"/>
        <v>16061.776795999998</v>
      </c>
    </row>
    <row r="165" spans="1:48">
      <c r="A165" s="3">
        <v>37834</v>
      </c>
      <c r="B165" s="1">
        <v>10184.429688</v>
      </c>
      <c r="C165" s="1">
        <v>10934.519531</v>
      </c>
      <c r="D165" s="1">
        <v>9924.1396480000003</v>
      </c>
      <c r="E165" s="1">
        <v>10908.990234000001</v>
      </c>
      <c r="F165" s="1">
        <v>10908.990234000001</v>
      </c>
      <c r="G165" s="1">
        <v>5982315200</v>
      </c>
      <c r="I165" s="6" t="s">
        <v>7</v>
      </c>
      <c r="J165" s="4">
        <v>2.5</v>
      </c>
      <c r="K165" s="7">
        <v>0.99</v>
      </c>
      <c r="L165" s="7">
        <v>1.125</v>
      </c>
      <c r="M165" s="4">
        <v>2.5</v>
      </c>
      <c r="O165" s="1">
        <v>64.900000000000006</v>
      </c>
      <c r="P165" s="1">
        <v>-0.1</v>
      </c>
      <c r="R165" s="1">
        <v>31.73</v>
      </c>
      <c r="T165" s="1">
        <v>7947</v>
      </c>
      <c r="U165" s="1">
        <v>15307</v>
      </c>
      <c r="W165" s="1">
        <v>2913</v>
      </c>
      <c r="X165" s="1">
        <v>6737.3938879999996</v>
      </c>
      <c r="Y165" s="1">
        <v>0</v>
      </c>
      <c r="Z165" s="1">
        <v>0</v>
      </c>
      <c r="AA165" s="1">
        <v>3</v>
      </c>
      <c r="AB165" s="1">
        <v>156.058188</v>
      </c>
      <c r="AC165" s="1">
        <v>9</v>
      </c>
      <c r="AD165" s="1">
        <v>43.676000000000002</v>
      </c>
      <c r="AE165" s="1">
        <v>8</v>
      </c>
      <c r="AF165" s="1">
        <v>13.27271</v>
      </c>
      <c r="AG165" s="1">
        <f t="shared" si="6"/>
        <v>2933</v>
      </c>
      <c r="AH165" s="1">
        <f t="shared" si="6"/>
        <v>6950.4007860000002</v>
      </c>
      <c r="AI165" s="1">
        <v>2988</v>
      </c>
      <c r="AJ165" s="1">
        <v>5036.1919529999996</v>
      </c>
      <c r="AK165" s="1">
        <v>536</v>
      </c>
      <c r="AL165" s="1">
        <v>414.494846</v>
      </c>
      <c r="AM165" s="1">
        <v>105</v>
      </c>
      <c r="AN165" s="1">
        <v>1084.3914159999999</v>
      </c>
      <c r="AO165" s="1">
        <v>228</v>
      </c>
      <c r="AP165" s="1">
        <v>1134.674399</v>
      </c>
      <c r="AQ165" s="1">
        <v>232</v>
      </c>
      <c r="AR165" s="1">
        <v>275.86003699999998</v>
      </c>
      <c r="AS165" s="1">
        <f t="shared" si="7"/>
        <v>4089</v>
      </c>
      <c r="AT165" s="1">
        <f t="shared" si="7"/>
        <v>7945.6126509999995</v>
      </c>
      <c r="AU165" s="1">
        <f t="shared" si="8"/>
        <v>7022</v>
      </c>
      <c r="AV165" s="1">
        <f t="shared" si="8"/>
        <v>14896.013437</v>
      </c>
    </row>
    <row r="166" spans="1:48">
      <c r="A166" s="3">
        <v>37865</v>
      </c>
      <c r="B166" s="1">
        <v>10937.790039</v>
      </c>
      <c r="C166" s="1">
        <v>11444.719727</v>
      </c>
      <c r="D166" s="1">
        <v>10762.030273</v>
      </c>
      <c r="E166" s="1">
        <v>11229.870117</v>
      </c>
      <c r="F166" s="1">
        <v>11229.870117</v>
      </c>
      <c r="G166" s="1">
        <v>7181622000</v>
      </c>
      <c r="I166" s="6" t="s">
        <v>7</v>
      </c>
      <c r="J166" s="4">
        <v>2.5</v>
      </c>
      <c r="K166" s="7">
        <v>0.61</v>
      </c>
      <c r="L166" s="7">
        <v>0.66295000000000004</v>
      </c>
      <c r="M166" s="4">
        <v>2.5</v>
      </c>
      <c r="O166" s="1">
        <v>65</v>
      </c>
      <c r="P166" s="1">
        <v>0.2</v>
      </c>
      <c r="R166" s="1">
        <v>32.880000000000003</v>
      </c>
      <c r="T166" s="1">
        <v>6866</v>
      </c>
      <c r="U166" s="1">
        <v>13868</v>
      </c>
      <c r="W166" s="1">
        <v>1975</v>
      </c>
      <c r="X166" s="1">
        <v>5673.8552529999997</v>
      </c>
      <c r="Y166" s="1">
        <v>0</v>
      </c>
      <c r="Z166" s="1">
        <v>0</v>
      </c>
      <c r="AA166" s="1">
        <v>1</v>
      </c>
      <c r="AB166" s="1">
        <v>1.06</v>
      </c>
      <c r="AC166" s="1">
        <v>8</v>
      </c>
      <c r="AD166" s="1">
        <v>106.72</v>
      </c>
      <c r="AE166" s="1">
        <v>27</v>
      </c>
      <c r="AF166" s="1">
        <v>47.287640000000003</v>
      </c>
      <c r="AG166" s="1">
        <f t="shared" si="6"/>
        <v>2011</v>
      </c>
      <c r="AH166" s="1">
        <f t="shared" si="6"/>
        <v>5828.9228929999999</v>
      </c>
      <c r="AI166" s="1">
        <v>3031</v>
      </c>
      <c r="AJ166" s="1">
        <v>4951.1080410000004</v>
      </c>
      <c r="AK166" s="1">
        <v>523</v>
      </c>
      <c r="AL166" s="1">
        <v>412.77168899999998</v>
      </c>
      <c r="AM166" s="1">
        <v>108</v>
      </c>
      <c r="AN166" s="1">
        <v>322.482551</v>
      </c>
      <c r="AO166" s="1">
        <v>252</v>
      </c>
      <c r="AP166" s="1">
        <v>1381.6038880000001</v>
      </c>
      <c r="AQ166" s="1">
        <v>223</v>
      </c>
      <c r="AR166" s="1">
        <v>356.34987899999999</v>
      </c>
      <c r="AS166" s="1">
        <f t="shared" si="7"/>
        <v>4137</v>
      </c>
      <c r="AT166" s="1">
        <f t="shared" si="7"/>
        <v>7424.3160480000015</v>
      </c>
      <c r="AU166" s="1">
        <f t="shared" si="8"/>
        <v>6148</v>
      </c>
      <c r="AV166" s="1">
        <f t="shared" si="8"/>
        <v>13253.238941000001</v>
      </c>
    </row>
    <row r="167" spans="1:48">
      <c r="A167" s="3">
        <v>37895</v>
      </c>
      <c r="B167" s="1">
        <v>11372.530273</v>
      </c>
      <c r="C167" s="1">
        <v>12304.570313</v>
      </c>
      <c r="D167" s="1">
        <v>11372.530273</v>
      </c>
      <c r="E167" s="1">
        <v>12190.099609000001</v>
      </c>
      <c r="F167" s="1">
        <v>12190.099609000001</v>
      </c>
      <c r="G167" s="1">
        <v>8264048000</v>
      </c>
      <c r="I167" s="6" t="s">
        <v>7</v>
      </c>
      <c r="J167" s="4">
        <v>2.5</v>
      </c>
      <c r="K167" s="7">
        <v>0.03</v>
      </c>
      <c r="L167" s="7">
        <v>0.21875</v>
      </c>
      <c r="M167" s="4">
        <v>2.5</v>
      </c>
      <c r="O167" s="1">
        <v>65.400000000000006</v>
      </c>
      <c r="P167" s="1">
        <v>0.6</v>
      </c>
      <c r="R167" s="1">
        <v>34.9</v>
      </c>
      <c r="T167" s="1">
        <v>11219</v>
      </c>
      <c r="U167" s="1">
        <v>32101</v>
      </c>
      <c r="W167" s="1">
        <v>4106</v>
      </c>
      <c r="X167" s="1">
        <v>14760.488160999999</v>
      </c>
      <c r="Y167" s="1">
        <v>0</v>
      </c>
      <c r="Z167" s="1">
        <v>0</v>
      </c>
      <c r="AA167" s="1">
        <v>3</v>
      </c>
      <c r="AB167" s="1">
        <v>665.95</v>
      </c>
      <c r="AC167" s="1">
        <v>7</v>
      </c>
      <c r="AD167" s="1">
        <v>50.408000000000001</v>
      </c>
      <c r="AE167" s="1">
        <v>36</v>
      </c>
      <c r="AF167" s="1">
        <v>79.790909999999997</v>
      </c>
      <c r="AG167" s="1">
        <f t="shared" si="6"/>
        <v>4152</v>
      </c>
      <c r="AH167" s="1">
        <f t="shared" si="6"/>
        <v>15556.637070999999</v>
      </c>
      <c r="AI167" s="1">
        <v>4401</v>
      </c>
      <c r="AJ167" s="1">
        <v>8100.4303849999988</v>
      </c>
      <c r="AK167" s="1">
        <v>711</v>
      </c>
      <c r="AL167" s="1">
        <v>574.79361800000004</v>
      </c>
      <c r="AM167" s="1">
        <v>120</v>
      </c>
      <c r="AN167" s="1">
        <v>689.14118599999995</v>
      </c>
      <c r="AO167" s="1">
        <v>339</v>
      </c>
      <c r="AP167" s="1">
        <v>1917.6438000000001</v>
      </c>
      <c r="AQ167" s="1">
        <v>234</v>
      </c>
      <c r="AR167" s="1">
        <v>276.43976600000002</v>
      </c>
      <c r="AS167" s="1">
        <f t="shared" si="7"/>
        <v>5805</v>
      </c>
      <c r="AT167" s="1">
        <f t="shared" si="7"/>
        <v>11558.448754999999</v>
      </c>
      <c r="AU167" s="1">
        <f t="shared" si="8"/>
        <v>9957</v>
      </c>
      <c r="AV167" s="1">
        <f t="shared" si="8"/>
        <v>27115.085825999999</v>
      </c>
    </row>
    <row r="168" spans="1:48">
      <c r="A168" s="3">
        <v>37926</v>
      </c>
      <c r="B168" s="1">
        <v>12222.440430000001</v>
      </c>
      <c r="C168" s="1">
        <v>12537.190430000001</v>
      </c>
      <c r="D168" s="1">
        <v>11661.469727</v>
      </c>
      <c r="E168" s="1">
        <v>12317.469727</v>
      </c>
      <c r="F168" s="1">
        <v>12317.469727</v>
      </c>
      <c r="G168" s="1">
        <v>4712528000</v>
      </c>
      <c r="I168" s="6" t="s">
        <v>7</v>
      </c>
      <c r="J168" s="4">
        <v>2.5</v>
      </c>
      <c r="K168" s="7">
        <v>0.03</v>
      </c>
      <c r="L168" s="7">
        <v>0.13392999999999999</v>
      </c>
      <c r="M168" s="4">
        <v>2.5</v>
      </c>
      <c r="O168" s="1">
        <v>65.5</v>
      </c>
      <c r="P168" s="1">
        <v>0.1</v>
      </c>
      <c r="R168" s="1">
        <v>36.26</v>
      </c>
      <c r="T168" s="1">
        <v>9648</v>
      </c>
      <c r="U168" s="1">
        <v>21312</v>
      </c>
      <c r="W168" s="1">
        <v>2755</v>
      </c>
      <c r="X168" s="1">
        <v>8580.8168870000009</v>
      </c>
      <c r="Y168" s="1">
        <v>0</v>
      </c>
      <c r="Z168" s="1">
        <v>0</v>
      </c>
      <c r="AA168" s="1">
        <v>3</v>
      </c>
      <c r="AB168" s="1">
        <v>6.4450000000000003</v>
      </c>
      <c r="AC168" s="1">
        <v>12</v>
      </c>
      <c r="AD168" s="1">
        <v>77.108999999999995</v>
      </c>
      <c r="AE168" s="1">
        <v>45</v>
      </c>
      <c r="AF168" s="1">
        <v>41.650109999999998</v>
      </c>
      <c r="AG168" s="1">
        <f t="shared" si="6"/>
        <v>2815</v>
      </c>
      <c r="AH168" s="1">
        <f t="shared" si="6"/>
        <v>8706.0209970000014</v>
      </c>
      <c r="AI168" s="1">
        <v>4246</v>
      </c>
      <c r="AJ168" s="1">
        <v>8259.8015200000009</v>
      </c>
      <c r="AK168" s="1">
        <v>690</v>
      </c>
      <c r="AL168" s="1">
        <v>582.27197999999999</v>
      </c>
      <c r="AM168" s="1">
        <v>126</v>
      </c>
      <c r="AN168" s="1">
        <v>731.35638100000006</v>
      </c>
      <c r="AO168" s="1">
        <v>252</v>
      </c>
      <c r="AP168" s="1">
        <v>1735.8449000000001</v>
      </c>
      <c r="AQ168" s="1">
        <v>257</v>
      </c>
      <c r="AR168" s="1">
        <v>333.208372</v>
      </c>
      <c r="AS168" s="1">
        <f t="shared" si="7"/>
        <v>5571</v>
      </c>
      <c r="AT168" s="1">
        <f t="shared" si="7"/>
        <v>11642.483152999999</v>
      </c>
      <c r="AU168" s="1">
        <f t="shared" si="8"/>
        <v>8386</v>
      </c>
      <c r="AV168" s="1">
        <f t="shared" si="8"/>
        <v>20348.504150000001</v>
      </c>
    </row>
    <row r="169" spans="1:48">
      <c r="A169" s="3">
        <v>37956</v>
      </c>
      <c r="B169" s="1">
        <v>12306.259765999999</v>
      </c>
      <c r="C169" s="1">
        <v>12740.5</v>
      </c>
      <c r="D169" s="1">
        <v>12111.230469</v>
      </c>
      <c r="E169" s="1">
        <v>12575.940430000001</v>
      </c>
      <c r="F169" s="1">
        <v>12575.940430000001</v>
      </c>
      <c r="G169" s="1">
        <v>6004774200</v>
      </c>
      <c r="I169" s="6" t="s">
        <v>7</v>
      </c>
      <c r="J169" s="4">
        <v>2.5</v>
      </c>
      <c r="K169" s="7">
        <v>8.0000000000000002E-3</v>
      </c>
      <c r="L169" s="7">
        <v>9.1520000000000004E-2</v>
      </c>
      <c r="M169" s="4">
        <v>2.5</v>
      </c>
      <c r="O169" s="1">
        <v>65.7</v>
      </c>
      <c r="P169" s="1">
        <v>0.2</v>
      </c>
      <c r="R169" s="1">
        <v>37.35</v>
      </c>
      <c r="T169" s="1">
        <v>8771</v>
      </c>
      <c r="U169" s="1">
        <v>19476</v>
      </c>
      <c r="W169" s="1">
        <v>2459</v>
      </c>
      <c r="X169" s="1">
        <v>7865.3595409999998</v>
      </c>
      <c r="Y169" s="1">
        <v>0</v>
      </c>
      <c r="Z169" s="1">
        <v>0</v>
      </c>
      <c r="AA169" s="1">
        <v>6</v>
      </c>
      <c r="AB169" s="1">
        <v>66.617800000000003</v>
      </c>
      <c r="AC169" s="1">
        <v>20</v>
      </c>
      <c r="AD169" s="1">
        <v>215.60599999999999</v>
      </c>
      <c r="AE169" s="1">
        <v>30</v>
      </c>
      <c r="AF169" s="1">
        <v>37.17248</v>
      </c>
      <c r="AG169" s="1">
        <f t="shared" si="6"/>
        <v>2515</v>
      </c>
      <c r="AH169" s="1">
        <f t="shared" si="6"/>
        <v>8184.7558209999997</v>
      </c>
      <c r="AI169" s="1">
        <v>3722</v>
      </c>
      <c r="AJ169" s="1">
        <v>6795.4063619999997</v>
      </c>
      <c r="AK169" s="1">
        <v>695</v>
      </c>
      <c r="AL169" s="1">
        <v>581.6105</v>
      </c>
      <c r="AM169" s="1">
        <v>159</v>
      </c>
      <c r="AN169" s="1">
        <v>666.87288000000001</v>
      </c>
      <c r="AO169" s="1">
        <v>317</v>
      </c>
      <c r="AP169" s="1">
        <v>2193.8049000000001</v>
      </c>
      <c r="AQ169" s="1">
        <v>247</v>
      </c>
      <c r="AR169" s="1">
        <v>231.4093</v>
      </c>
      <c r="AS169" s="1">
        <f t="shared" si="7"/>
        <v>5140</v>
      </c>
      <c r="AT169" s="1">
        <f t="shared" si="7"/>
        <v>10469.103941999998</v>
      </c>
      <c r="AU169" s="1">
        <f t="shared" si="8"/>
        <v>7655</v>
      </c>
      <c r="AV169" s="1">
        <f t="shared" si="8"/>
        <v>18653.859762999997</v>
      </c>
    </row>
    <row r="170" spans="1:48">
      <c r="A170" s="3">
        <v>37987</v>
      </c>
      <c r="B170" s="1">
        <v>12664.990234000001</v>
      </c>
      <c r="C170" s="1">
        <v>13780.709961</v>
      </c>
      <c r="D170" s="1">
        <v>12664.990234000001</v>
      </c>
      <c r="E170" s="1">
        <v>13289.370117</v>
      </c>
      <c r="F170" s="1">
        <v>13289.370117</v>
      </c>
      <c r="G170" s="1">
        <v>7420554000</v>
      </c>
      <c r="I170" s="6" t="s">
        <v>7</v>
      </c>
      <c r="J170" s="4">
        <v>2.5</v>
      </c>
      <c r="K170" s="8">
        <v>2E-3</v>
      </c>
      <c r="L170" s="7">
        <v>7.5889999999999999E-2</v>
      </c>
      <c r="M170" s="4">
        <v>2.5</v>
      </c>
      <c r="O170" s="1">
        <v>65.900000000000006</v>
      </c>
      <c r="P170" s="1">
        <v>0.3</v>
      </c>
      <c r="R170" s="1">
        <v>39.01</v>
      </c>
      <c r="T170" s="1">
        <v>9468</v>
      </c>
      <c r="U170" s="1">
        <v>22630</v>
      </c>
      <c r="W170" s="1">
        <v>3042</v>
      </c>
      <c r="X170" s="1">
        <v>9391.0871860000007</v>
      </c>
      <c r="Y170" s="1">
        <v>0</v>
      </c>
      <c r="Z170" s="1">
        <v>0</v>
      </c>
      <c r="AA170" s="1">
        <v>5</v>
      </c>
      <c r="AB170" s="1">
        <v>158.2944</v>
      </c>
      <c r="AC170" s="1">
        <v>16</v>
      </c>
      <c r="AD170" s="1">
        <v>206.5215</v>
      </c>
      <c r="AE170" s="1">
        <v>18</v>
      </c>
      <c r="AF170" s="1">
        <v>55.205052000000002</v>
      </c>
      <c r="AG170" s="1">
        <f t="shared" si="6"/>
        <v>3081</v>
      </c>
      <c r="AH170" s="1">
        <f t="shared" si="6"/>
        <v>9811.1081380000014</v>
      </c>
      <c r="AI170" s="1">
        <v>3934</v>
      </c>
      <c r="AJ170" s="1">
        <v>7761.3753569999999</v>
      </c>
      <c r="AK170" s="1">
        <v>656</v>
      </c>
      <c r="AL170" s="1">
        <v>563.98068000000001</v>
      </c>
      <c r="AM170" s="1">
        <v>135</v>
      </c>
      <c r="AN170" s="1">
        <v>715.77530999999999</v>
      </c>
      <c r="AO170" s="1">
        <v>414</v>
      </c>
      <c r="AP170" s="1">
        <v>2085.3818999999999</v>
      </c>
      <c r="AQ170" s="1">
        <v>253</v>
      </c>
      <c r="AR170" s="1">
        <v>393.72206499999999</v>
      </c>
      <c r="AS170" s="1">
        <f t="shared" si="7"/>
        <v>5392</v>
      </c>
      <c r="AT170" s="1">
        <f t="shared" si="7"/>
        <v>11520.235311999999</v>
      </c>
      <c r="AU170" s="1">
        <f t="shared" si="8"/>
        <v>8473</v>
      </c>
      <c r="AV170" s="1">
        <f t="shared" si="8"/>
        <v>21331.34345</v>
      </c>
    </row>
    <row r="171" spans="1:48">
      <c r="A171" s="3">
        <v>38018</v>
      </c>
      <c r="B171" s="1">
        <v>13158.259765999999</v>
      </c>
      <c r="C171" s="1">
        <v>13984.379883</v>
      </c>
      <c r="D171" s="1">
        <v>12877.089844</v>
      </c>
      <c r="E171" s="1">
        <v>13907.030273</v>
      </c>
      <c r="F171" s="1">
        <v>13907.030273</v>
      </c>
      <c r="G171" s="1">
        <v>5937812600</v>
      </c>
      <c r="I171" s="6" t="s">
        <v>7</v>
      </c>
      <c r="J171" s="4">
        <v>2.5</v>
      </c>
      <c r="K171" s="8">
        <v>6.9999999999999999E-4</v>
      </c>
      <c r="L171" s="7">
        <v>9.7100000000000006E-2</v>
      </c>
      <c r="M171" s="4">
        <v>2.5</v>
      </c>
      <c r="O171" s="1">
        <v>65.400000000000006</v>
      </c>
      <c r="P171" s="1">
        <v>-0.7</v>
      </c>
      <c r="R171" s="1">
        <v>41.93</v>
      </c>
      <c r="T171" s="1">
        <v>10967</v>
      </c>
      <c r="U171" s="1">
        <v>30487</v>
      </c>
      <c r="W171" s="1">
        <v>3897</v>
      </c>
      <c r="X171" s="1">
        <v>13727.578718999999</v>
      </c>
      <c r="Y171" s="1">
        <v>0</v>
      </c>
      <c r="Z171" s="1">
        <v>0</v>
      </c>
      <c r="AA171" s="1">
        <v>3</v>
      </c>
      <c r="AB171" s="1">
        <v>14.168699999999999</v>
      </c>
      <c r="AC171" s="1">
        <v>8</v>
      </c>
      <c r="AD171" s="1">
        <v>63.38364</v>
      </c>
      <c r="AE171" s="1">
        <v>9</v>
      </c>
      <c r="AF171" s="1">
        <v>29.219745</v>
      </c>
      <c r="AG171" s="1">
        <f t="shared" si="6"/>
        <v>3917</v>
      </c>
      <c r="AH171" s="1">
        <f t="shared" si="6"/>
        <v>13834.350804</v>
      </c>
      <c r="AI171" s="1">
        <v>4818</v>
      </c>
      <c r="AJ171" s="1">
        <v>11950.186938000001</v>
      </c>
      <c r="AK171" s="1">
        <v>644</v>
      </c>
      <c r="AL171" s="1">
        <v>563.66196000000002</v>
      </c>
      <c r="AM171" s="1">
        <v>153</v>
      </c>
      <c r="AN171" s="1">
        <v>965.02534900000001</v>
      </c>
      <c r="AO171" s="1">
        <v>330</v>
      </c>
      <c r="AP171" s="1">
        <v>2199.56513</v>
      </c>
      <c r="AQ171" s="1">
        <v>234</v>
      </c>
      <c r="AR171" s="1">
        <v>307.16871800000001</v>
      </c>
      <c r="AS171" s="1">
        <f t="shared" si="7"/>
        <v>6179</v>
      </c>
      <c r="AT171" s="1">
        <f t="shared" si="7"/>
        <v>15985.608095</v>
      </c>
      <c r="AU171" s="1">
        <f t="shared" si="8"/>
        <v>10096</v>
      </c>
      <c r="AV171" s="1">
        <f t="shared" si="8"/>
        <v>29819.958898999997</v>
      </c>
    </row>
    <row r="172" spans="1:48">
      <c r="A172" s="3">
        <v>38047</v>
      </c>
      <c r="B172" s="1">
        <v>14021.360352</v>
      </c>
      <c r="C172" s="1">
        <v>14058.209961</v>
      </c>
      <c r="D172" s="1">
        <v>12400.349609000001</v>
      </c>
      <c r="E172" s="1">
        <v>12681.669921999999</v>
      </c>
      <c r="F172" s="1">
        <v>12681.669921999999</v>
      </c>
      <c r="G172" s="1">
        <v>7026487000</v>
      </c>
      <c r="I172" s="6" t="s">
        <v>7</v>
      </c>
      <c r="J172" s="4">
        <v>2.5</v>
      </c>
      <c r="K172" s="8">
        <v>3.0000000000000001E-3</v>
      </c>
      <c r="L172" s="7">
        <v>7.9240000000000005E-2</v>
      </c>
      <c r="M172" s="4">
        <v>2.5</v>
      </c>
      <c r="O172" s="1">
        <v>65.5</v>
      </c>
      <c r="P172" s="1">
        <v>0.1</v>
      </c>
      <c r="R172" s="1">
        <v>44.85</v>
      </c>
      <c r="T172" s="1">
        <v>13924</v>
      </c>
      <c r="U172" s="1">
        <v>40926</v>
      </c>
      <c r="W172" s="1">
        <v>3837</v>
      </c>
      <c r="X172" s="1">
        <v>14851.813991000001</v>
      </c>
      <c r="Y172" s="1">
        <v>0</v>
      </c>
      <c r="Z172" s="1">
        <v>0</v>
      </c>
      <c r="AA172" s="1">
        <v>13</v>
      </c>
      <c r="AB172" s="1">
        <v>83.298199999999994</v>
      </c>
      <c r="AC172" s="1">
        <v>13</v>
      </c>
      <c r="AD172" s="1">
        <v>219.17500000000001</v>
      </c>
      <c r="AE172" s="1">
        <v>18</v>
      </c>
      <c r="AF172" s="1">
        <v>39.079149999999998</v>
      </c>
      <c r="AG172" s="1">
        <f t="shared" si="6"/>
        <v>3881</v>
      </c>
      <c r="AH172" s="1">
        <f t="shared" si="6"/>
        <v>15193.366340999999</v>
      </c>
      <c r="AI172" s="1">
        <v>6708</v>
      </c>
      <c r="AJ172" s="1">
        <v>16947.943869999999</v>
      </c>
      <c r="AK172" s="1">
        <v>809</v>
      </c>
      <c r="AL172" s="1">
        <v>772.92043899999999</v>
      </c>
      <c r="AM172" s="1">
        <v>243</v>
      </c>
      <c r="AN172" s="1">
        <v>1945.2725399999999</v>
      </c>
      <c r="AO172" s="1">
        <v>563</v>
      </c>
      <c r="AP172" s="1">
        <v>4692.4212109999999</v>
      </c>
      <c r="AQ172" s="1">
        <v>396</v>
      </c>
      <c r="AR172" s="1">
        <v>472.115543</v>
      </c>
      <c r="AS172" s="1">
        <f t="shared" si="7"/>
        <v>8719</v>
      </c>
      <c r="AT172" s="1">
        <f t="shared" si="7"/>
        <v>24830.673603000003</v>
      </c>
      <c r="AU172" s="1">
        <f t="shared" si="8"/>
        <v>12600</v>
      </c>
      <c r="AV172" s="1">
        <f t="shared" si="8"/>
        <v>40024.039944000004</v>
      </c>
    </row>
    <row r="173" spans="1:48">
      <c r="A173" s="3">
        <v>38078</v>
      </c>
      <c r="B173" s="1">
        <v>12679.429688</v>
      </c>
      <c r="C173" s="1">
        <v>13126.150390999999</v>
      </c>
      <c r="D173" s="1">
        <v>11856.339844</v>
      </c>
      <c r="E173" s="1">
        <v>11942.959961</v>
      </c>
      <c r="F173" s="1">
        <v>11942.959961</v>
      </c>
      <c r="G173" s="1">
        <v>6323606200</v>
      </c>
      <c r="I173" s="6" t="s">
        <v>7</v>
      </c>
      <c r="J173" s="4">
        <v>2.5</v>
      </c>
      <c r="K173" s="8">
        <v>4.0000000000000001E-3</v>
      </c>
      <c r="L173" s="7">
        <v>0.16406000000000001</v>
      </c>
      <c r="M173" s="4">
        <v>2.5</v>
      </c>
      <c r="O173" s="1">
        <v>65.8</v>
      </c>
      <c r="P173" s="1">
        <v>0.6</v>
      </c>
      <c r="R173" s="1">
        <v>46.51</v>
      </c>
      <c r="T173" s="1">
        <v>11378</v>
      </c>
      <c r="U173" s="1">
        <v>33215</v>
      </c>
      <c r="W173" s="1">
        <v>1484</v>
      </c>
      <c r="X173" s="1">
        <v>7646.3540869999997</v>
      </c>
      <c r="Y173" s="1">
        <v>0</v>
      </c>
      <c r="Z173" s="1">
        <v>0</v>
      </c>
      <c r="AA173" s="1">
        <v>39</v>
      </c>
      <c r="AB173" s="1">
        <v>396.25189999999998</v>
      </c>
      <c r="AC173" s="1">
        <v>62</v>
      </c>
      <c r="AD173" s="1">
        <v>325.80420800000002</v>
      </c>
      <c r="AE173" s="1">
        <v>16</v>
      </c>
      <c r="AF173" s="1">
        <v>49.700155000000002</v>
      </c>
      <c r="AG173" s="1">
        <f t="shared" si="6"/>
        <v>1601</v>
      </c>
      <c r="AH173" s="1">
        <f t="shared" si="6"/>
        <v>8418.1103500000008</v>
      </c>
      <c r="AI173" s="1">
        <v>6538</v>
      </c>
      <c r="AJ173" s="1">
        <v>17843.037893000001</v>
      </c>
      <c r="AK173" s="1">
        <v>826</v>
      </c>
      <c r="AL173" s="1">
        <v>825.34589400000004</v>
      </c>
      <c r="AM173" s="1">
        <v>223</v>
      </c>
      <c r="AN173" s="1">
        <v>1685.434608</v>
      </c>
      <c r="AO173" s="1">
        <v>410</v>
      </c>
      <c r="AP173" s="1">
        <v>2964.0538219999999</v>
      </c>
      <c r="AQ173" s="1">
        <v>360</v>
      </c>
      <c r="AR173" s="1">
        <v>1012.633767</v>
      </c>
      <c r="AS173" s="1">
        <f t="shared" si="7"/>
        <v>8357</v>
      </c>
      <c r="AT173" s="1">
        <f t="shared" si="7"/>
        <v>24330.505983999996</v>
      </c>
      <c r="AU173" s="1">
        <f t="shared" si="8"/>
        <v>9958</v>
      </c>
      <c r="AV173" s="1">
        <f t="shared" si="8"/>
        <v>32748.616333999998</v>
      </c>
    </row>
    <row r="174" spans="1:48">
      <c r="A174" s="3">
        <v>38108</v>
      </c>
      <c r="B174" s="1">
        <v>11876.200194999999</v>
      </c>
      <c r="C174" s="1">
        <v>12222.259765999999</v>
      </c>
      <c r="D174" s="1">
        <v>10917.650390999999</v>
      </c>
      <c r="E174" s="1">
        <v>12198.240234000001</v>
      </c>
      <c r="F174" s="1">
        <v>12198.240234000001</v>
      </c>
      <c r="G174" s="1">
        <v>6603938600</v>
      </c>
      <c r="I174" s="6" t="s">
        <v>7</v>
      </c>
      <c r="J174" s="4">
        <v>2.5</v>
      </c>
      <c r="K174" s="8">
        <v>0.02</v>
      </c>
      <c r="L174" s="7">
        <v>0.15401999999999999</v>
      </c>
      <c r="M174" s="4">
        <v>2.5</v>
      </c>
      <c r="O174" s="1">
        <v>65.599999999999994</v>
      </c>
      <c r="P174" s="1">
        <v>-0.4</v>
      </c>
      <c r="R174" s="1">
        <v>46.65</v>
      </c>
      <c r="T174" s="1">
        <v>9047</v>
      </c>
      <c r="U174" s="1">
        <v>25060</v>
      </c>
      <c r="W174" s="1">
        <v>1033</v>
      </c>
      <c r="X174" s="1">
        <v>4904.8526869999996</v>
      </c>
      <c r="Y174" s="1">
        <v>0</v>
      </c>
      <c r="Z174" s="1">
        <v>0</v>
      </c>
      <c r="AA174" s="1">
        <v>3</v>
      </c>
      <c r="AB174" s="1">
        <v>6.0952999999999999</v>
      </c>
      <c r="AC174" s="1">
        <v>68</v>
      </c>
      <c r="AD174" s="1">
        <v>137.38816</v>
      </c>
      <c r="AE174" s="1">
        <v>17</v>
      </c>
      <c r="AF174" s="1">
        <v>37.440480000000001</v>
      </c>
      <c r="AG174" s="1">
        <f t="shared" ref="AG174:AH189" si="9">W174+Y174+AA174+AC174+AE174</f>
        <v>1121</v>
      </c>
      <c r="AH174" s="1">
        <f t="shared" si="9"/>
        <v>5085.7766270000002</v>
      </c>
      <c r="AI174" s="1">
        <v>5471</v>
      </c>
      <c r="AJ174" s="1">
        <v>14289.235928000002</v>
      </c>
      <c r="AK174" s="1">
        <v>773</v>
      </c>
      <c r="AL174" s="1">
        <v>799.57503699999995</v>
      </c>
      <c r="AM174" s="1">
        <v>152</v>
      </c>
      <c r="AN174" s="1">
        <v>725.83385799999996</v>
      </c>
      <c r="AO174" s="1">
        <v>406</v>
      </c>
      <c r="AP174" s="1">
        <v>3003.8953150000002</v>
      </c>
      <c r="AQ174" s="1">
        <v>293</v>
      </c>
      <c r="AR174" s="1">
        <v>392.89136000000002</v>
      </c>
      <c r="AS174" s="1">
        <f t="shared" ref="AS174:AT189" si="10">AI174+AK174+AM174+AO174+AQ174</f>
        <v>7095</v>
      </c>
      <c r="AT174" s="1">
        <f t="shared" si="10"/>
        <v>19211.431498000005</v>
      </c>
      <c r="AU174" s="1">
        <f t="shared" ref="AU174:AV189" si="11">AG174+AS174</f>
        <v>8216</v>
      </c>
      <c r="AV174" s="1">
        <f t="shared" si="11"/>
        <v>24297.208125000005</v>
      </c>
    </row>
    <row r="175" spans="1:48">
      <c r="A175" s="3">
        <v>38139</v>
      </c>
      <c r="B175" s="1">
        <v>12172.230469</v>
      </c>
      <c r="C175" s="1">
        <v>12538.650390999999</v>
      </c>
      <c r="D175" s="1">
        <v>11781.820313</v>
      </c>
      <c r="E175" s="1">
        <v>12285.75</v>
      </c>
      <c r="F175" s="1">
        <v>12285.75</v>
      </c>
      <c r="G175" s="1">
        <v>5585189400</v>
      </c>
      <c r="I175" s="6" t="s">
        <v>7</v>
      </c>
      <c r="J175" s="4">
        <v>2.5</v>
      </c>
      <c r="K175" s="8">
        <v>0.12</v>
      </c>
      <c r="L175" s="7">
        <v>0.14732000000000001</v>
      </c>
      <c r="M175" s="4">
        <v>2.5</v>
      </c>
      <c r="O175" s="1">
        <v>65.5</v>
      </c>
      <c r="P175" s="1">
        <v>-0.1</v>
      </c>
      <c r="R175" s="1">
        <v>45.78</v>
      </c>
      <c r="T175" s="1">
        <v>9029</v>
      </c>
      <c r="U175" s="1">
        <v>25005</v>
      </c>
      <c r="W175" s="1">
        <v>2174</v>
      </c>
      <c r="X175" s="1">
        <v>6452.3620369999999</v>
      </c>
      <c r="Y175" s="1">
        <v>0</v>
      </c>
      <c r="Z175" s="1">
        <v>0</v>
      </c>
      <c r="AA175" s="1">
        <v>7</v>
      </c>
      <c r="AB175" s="1">
        <v>59.018500000000003</v>
      </c>
      <c r="AC175" s="1">
        <v>11</v>
      </c>
      <c r="AD175" s="1">
        <v>53.922856000000003</v>
      </c>
      <c r="AE175" s="1">
        <v>25</v>
      </c>
      <c r="AF175" s="1">
        <v>47.918689000000001</v>
      </c>
      <c r="AG175" s="1">
        <f t="shared" si="9"/>
        <v>2217</v>
      </c>
      <c r="AH175" s="1">
        <f t="shared" si="9"/>
        <v>6613.2220820000002</v>
      </c>
      <c r="AI175" s="1">
        <v>4434</v>
      </c>
      <c r="AJ175" s="1">
        <v>10486.497875000001</v>
      </c>
      <c r="AK175" s="1">
        <v>655</v>
      </c>
      <c r="AL175" s="1">
        <v>671.99681200000009</v>
      </c>
      <c r="AM175" s="1">
        <v>188</v>
      </c>
      <c r="AN175" s="1">
        <v>1638.499579</v>
      </c>
      <c r="AO175" s="1">
        <v>300</v>
      </c>
      <c r="AP175" s="1">
        <v>2014.4204130000001</v>
      </c>
      <c r="AQ175" s="1">
        <v>307</v>
      </c>
      <c r="AR175" s="1">
        <v>434.21825999999999</v>
      </c>
      <c r="AS175" s="1">
        <f t="shared" si="10"/>
        <v>5884</v>
      </c>
      <c r="AT175" s="1">
        <f t="shared" si="10"/>
        <v>15245.632938999999</v>
      </c>
      <c r="AU175" s="1">
        <f t="shared" si="11"/>
        <v>8101</v>
      </c>
      <c r="AV175" s="1">
        <f t="shared" si="11"/>
        <v>21858.855020999999</v>
      </c>
    </row>
    <row r="176" spans="1:48">
      <c r="A176" s="3">
        <v>38169</v>
      </c>
      <c r="B176" s="1">
        <v>12052.360352</v>
      </c>
      <c r="C176" s="1">
        <v>12399.370117</v>
      </c>
      <c r="D176" s="1">
        <v>11862.679688</v>
      </c>
      <c r="E176" s="1">
        <v>12238.030273</v>
      </c>
      <c r="F176" s="1">
        <v>12238.030273</v>
      </c>
      <c r="G176" s="1">
        <v>4554533000</v>
      </c>
      <c r="I176" s="6" t="s">
        <v>7</v>
      </c>
      <c r="J176" s="4">
        <v>2.75</v>
      </c>
      <c r="K176" s="8">
        <v>0.06</v>
      </c>
      <c r="L176" s="7">
        <v>0.40959999999999996</v>
      </c>
      <c r="M176" s="4">
        <v>2.75</v>
      </c>
      <c r="O176" s="1">
        <v>65.5</v>
      </c>
      <c r="P176" s="1" t="s">
        <v>13</v>
      </c>
      <c r="R176" s="1">
        <v>45.83</v>
      </c>
      <c r="T176" s="1">
        <v>8447</v>
      </c>
      <c r="U176" s="1">
        <v>19798</v>
      </c>
      <c r="W176" s="1">
        <v>2480</v>
      </c>
      <c r="X176" s="1">
        <v>6840.779896</v>
      </c>
      <c r="Y176" s="1">
        <v>0</v>
      </c>
      <c r="Z176" s="1">
        <v>0</v>
      </c>
      <c r="AA176" s="1">
        <v>12</v>
      </c>
      <c r="AB176" s="1">
        <v>81.724149999999995</v>
      </c>
      <c r="AC176" s="1">
        <v>12</v>
      </c>
      <c r="AD176" s="1">
        <v>91.037829000000002</v>
      </c>
      <c r="AE176" s="1">
        <v>19</v>
      </c>
      <c r="AF176" s="1">
        <v>67.013999999999996</v>
      </c>
      <c r="AG176" s="1">
        <f t="shared" si="9"/>
        <v>2523</v>
      </c>
      <c r="AH176" s="1">
        <f t="shared" si="9"/>
        <v>7080.555875</v>
      </c>
      <c r="AI176" s="1">
        <v>3670</v>
      </c>
      <c r="AJ176" s="1">
        <v>8034.1688910000012</v>
      </c>
      <c r="AK176" s="1">
        <v>582</v>
      </c>
      <c r="AL176" s="1">
        <v>590.76082299999996</v>
      </c>
      <c r="AM176" s="1">
        <v>165</v>
      </c>
      <c r="AN176" s="1">
        <v>869.64985000000001</v>
      </c>
      <c r="AO176" s="1">
        <v>320</v>
      </c>
      <c r="AP176" s="1">
        <v>1672.0614069999999</v>
      </c>
      <c r="AQ176" s="1">
        <v>349</v>
      </c>
      <c r="AR176" s="1">
        <v>424.67516499999999</v>
      </c>
      <c r="AS176" s="1">
        <f t="shared" si="10"/>
        <v>5086</v>
      </c>
      <c r="AT176" s="1">
        <f t="shared" si="10"/>
        <v>11591.316136000001</v>
      </c>
      <c r="AU176" s="1">
        <f t="shared" si="11"/>
        <v>7609</v>
      </c>
      <c r="AV176" s="1">
        <f t="shared" si="11"/>
        <v>18671.872010999999</v>
      </c>
    </row>
    <row r="177" spans="1:48">
      <c r="A177" s="3">
        <v>38200</v>
      </c>
      <c r="B177" s="1">
        <v>12233.629883</v>
      </c>
      <c r="C177" s="1">
        <v>12904.240234000001</v>
      </c>
      <c r="D177" s="1">
        <v>12131.759765999999</v>
      </c>
      <c r="E177" s="1">
        <v>12850.280273</v>
      </c>
      <c r="F177" s="1">
        <v>12850.280273</v>
      </c>
      <c r="G177" s="1">
        <v>5673675000</v>
      </c>
      <c r="I177" s="6" t="s">
        <v>7</v>
      </c>
      <c r="J177" s="4">
        <v>3</v>
      </c>
      <c r="K177" s="8">
        <v>0.14000000000000001</v>
      </c>
      <c r="L177" s="7">
        <v>0.44307999999999997</v>
      </c>
      <c r="M177" s="4">
        <v>3</v>
      </c>
      <c r="O177" s="1">
        <v>65.400000000000006</v>
      </c>
      <c r="P177" s="1">
        <v>-0.2</v>
      </c>
      <c r="R177" s="1">
        <v>45.63</v>
      </c>
      <c r="T177" s="1">
        <v>7121</v>
      </c>
      <c r="U177" s="1">
        <v>18147</v>
      </c>
      <c r="W177" s="1">
        <v>1160</v>
      </c>
      <c r="X177" s="1">
        <v>5178.3812790000002</v>
      </c>
      <c r="Y177" s="1">
        <v>0</v>
      </c>
      <c r="Z177" s="1">
        <v>0</v>
      </c>
      <c r="AA177" s="1">
        <v>9</v>
      </c>
      <c r="AB177" s="1">
        <v>589.01499999999999</v>
      </c>
      <c r="AC177" s="1">
        <v>15</v>
      </c>
      <c r="AD177" s="1">
        <v>110.42100000000001</v>
      </c>
      <c r="AE177" s="1">
        <v>13</v>
      </c>
      <c r="AF177" s="1">
        <v>63.232050000000001</v>
      </c>
      <c r="AG177" s="1">
        <f t="shared" si="9"/>
        <v>1197</v>
      </c>
      <c r="AH177" s="1">
        <f t="shared" si="9"/>
        <v>5941.0493290000004</v>
      </c>
      <c r="AI177" s="1">
        <v>3717</v>
      </c>
      <c r="AJ177" s="1">
        <v>7868.484633</v>
      </c>
      <c r="AK177" s="1">
        <v>634</v>
      </c>
      <c r="AL177" s="1">
        <v>634.52021500000012</v>
      </c>
      <c r="AM177" s="1">
        <v>163</v>
      </c>
      <c r="AN177" s="1">
        <v>532.38442599999996</v>
      </c>
      <c r="AO177" s="1">
        <v>276</v>
      </c>
      <c r="AP177" s="1">
        <v>1683.40762</v>
      </c>
      <c r="AQ177" s="1">
        <v>314</v>
      </c>
      <c r="AR177" s="1">
        <v>391.36363799999998</v>
      </c>
      <c r="AS177" s="1">
        <f t="shared" si="10"/>
        <v>5104</v>
      </c>
      <c r="AT177" s="1">
        <f t="shared" si="10"/>
        <v>11110.160532000002</v>
      </c>
      <c r="AU177" s="1">
        <f t="shared" si="11"/>
        <v>6301</v>
      </c>
      <c r="AV177" s="1">
        <f t="shared" si="11"/>
        <v>17051.209861000003</v>
      </c>
    </row>
    <row r="178" spans="1:48">
      <c r="A178" s="3">
        <v>38231</v>
      </c>
      <c r="B178" s="1">
        <v>12924.129883</v>
      </c>
      <c r="C178" s="1">
        <v>13356.879883</v>
      </c>
      <c r="D178" s="1">
        <v>12865.059569999999</v>
      </c>
      <c r="E178" s="1">
        <v>13120.030273</v>
      </c>
      <c r="F178" s="1">
        <v>13120.030273</v>
      </c>
      <c r="G178" s="1">
        <v>7612781200</v>
      </c>
      <c r="I178" s="6" t="s">
        <v>7</v>
      </c>
      <c r="J178" s="4">
        <v>3.25</v>
      </c>
      <c r="K178" s="8">
        <v>1.07</v>
      </c>
      <c r="L178" s="7">
        <v>1.0024999999999999</v>
      </c>
      <c r="M178" s="4">
        <v>3.25</v>
      </c>
      <c r="O178" s="1">
        <v>65.5</v>
      </c>
      <c r="P178" s="1">
        <v>0.2</v>
      </c>
      <c r="R178" s="1">
        <v>45.87</v>
      </c>
      <c r="T178" s="1">
        <v>8973</v>
      </c>
      <c r="U178" s="1">
        <v>24289</v>
      </c>
      <c r="W178" s="1">
        <v>1658</v>
      </c>
      <c r="X178" s="1">
        <v>7165.3420150000002</v>
      </c>
      <c r="Y178" s="1">
        <v>0</v>
      </c>
      <c r="Z178" s="1">
        <v>0</v>
      </c>
      <c r="AA178" s="1">
        <v>3</v>
      </c>
      <c r="AB178" s="1">
        <v>6.3080999999999996</v>
      </c>
      <c r="AC178" s="1">
        <v>5</v>
      </c>
      <c r="AD178" s="1">
        <v>178</v>
      </c>
      <c r="AE178" s="1">
        <v>7</v>
      </c>
      <c r="AF178" s="1">
        <v>91.497619999999998</v>
      </c>
      <c r="AG178" s="1">
        <f t="shared" si="9"/>
        <v>1673</v>
      </c>
      <c r="AH178" s="1">
        <f t="shared" si="9"/>
        <v>7441.1477350000005</v>
      </c>
      <c r="AI178" s="1">
        <v>4973</v>
      </c>
      <c r="AJ178" s="1">
        <v>11641.112425000001</v>
      </c>
      <c r="AK178" s="1">
        <v>619</v>
      </c>
      <c r="AL178" s="1">
        <v>615.57044500000006</v>
      </c>
      <c r="AM178" s="1">
        <v>184</v>
      </c>
      <c r="AN178" s="1">
        <v>785.21801100000005</v>
      </c>
      <c r="AO178" s="1">
        <v>317</v>
      </c>
      <c r="AP178" s="1">
        <v>2261.2655260000001</v>
      </c>
      <c r="AQ178" s="1">
        <v>444</v>
      </c>
      <c r="AR178" s="1">
        <v>1061.186042</v>
      </c>
      <c r="AS178" s="1">
        <f t="shared" si="10"/>
        <v>6537</v>
      </c>
      <c r="AT178" s="1">
        <f t="shared" si="10"/>
        <v>16364.352449</v>
      </c>
      <c r="AU178" s="1">
        <f t="shared" si="11"/>
        <v>8210</v>
      </c>
      <c r="AV178" s="1">
        <f t="shared" si="11"/>
        <v>23805.500184</v>
      </c>
    </row>
    <row r="179" spans="1:48">
      <c r="A179" s="3">
        <v>38261</v>
      </c>
      <c r="B179" s="1">
        <v>13347.169921999999</v>
      </c>
      <c r="C179" s="1">
        <v>13402.959961</v>
      </c>
      <c r="D179" s="1">
        <v>12743.419921999999</v>
      </c>
      <c r="E179" s="1">
        <v>13054.660156</v>
      </c>
      <c r="F179" s="1">
        <v>13054.660156</v>
      </c>
      <c r="G179" s="1">
        <v>5762511000</v>
      </c>
      <c r="I179" s="6" t="s">
        <v>7</v>
      </c>
      <c r="J179" s="4">
        <v>3.25</v>
      </c>
      <c r="K179" s="8">
        <v>0.03</v>
      </c>
      <c r="L179" s="9">
        <v>0.15562999999999999</v>
      </c>
      <c r="M179" s="4">
        <v>3.25</v>
      </c>
      <c r="O179" s="1">
        <v>65.8</v>
      </c>
      <c r="P179" s="1" t="s">
        <v>13</v>
      </c>
      <c r="R179" s="1">
        <v>47.6</v>
      </c>
      <c r="T179" s="1">
        <v>10916</v>
      </c>
      <c r="U179" s="1">
        <v>34199</v>
      </c>
      <c r="W179" s="1">
        <v>1917</v>
      </c>
      <c r="X179" s="1">
        <v>8550.822827</v>
      </c>
      <c r="Y179" s="1">
        <v>0</v>
      </c>
      <c r="Z179" s="1">
        <v>0</v>
      </c>
      <c r="AA179" s="1">
        <v>13</v>
      </c>
      <c r="AB179" s="1">
        <v>159.922481</v>
      </c>
      <c r="AC179" s="1">
        <v>18</v>
      </c>
      <c r="AD179" s="1">
        <v>734.48410000000001</v>
      </c>
      <c r="AE179" s="1">
        <v>16</v>
      </c>
      <c r="AF179" s="1">
        <v>35.761629999999997</v>
      </c>
      <c r="AG179" s="1">
        <f t="shared" si="9"/>
        <v>1964</v>
      </c>
      <c r="AH179" s="1">
        <f t="shared" si="9"/>
        <v>9480.9910380000001</v>
      </c>
      <c r="AI179" s="1">
        <v>6104</v>
      </c>
      <c r="AJ179" s="1">
        <v>16734.943796</v>
      </c>
      <c r="AK179" s="1">
        <v>716</v>
      </c>
      <c r="AL179" s="1">
        <v>749.74253699999997</v>
      </c>
      <c r="AM179" s="1">
        <v>253</v>
      </c>
      <c r="AN179" s="1">
        <v>1800.9281080000001</v>
      </c>
      <c r="AO179" s="1">
        <v>538</v>
      </c>
      <c r="AP179" s="1">
        <v>3181.7812009999998</v>
      </c>
      <c r="AQ179" s="1">
        <v>419</v>
      </c>
      <c r="AR179" s="1">
        <v>778.65720799999997</v>
      </c>
      <c r="AS179" s="1">
        <f t="shared" si="10"/>
        <v>8030</v>
      </c>
      <c r="AT179" s="1">
        <f t="shared" si="10"/>
        <v>23246.052849999996</v>
      </c>
      <c r="AU179" s="1">
        <f t="shared" si="11"/>
        <v>9994</v>
      </c>
      <c r="AV179" s="1">
        <f t="shared" si="11"/>
        <v>32727.043887999997</v>
      </c>
    </row>
    <row r="180" spans="1:48">
      <c r="A180" s="3">
        <v>38292</v>
      </c>
      <c r="B180" s="1">
        <v>13039.400390999999</v>
      </c>
      <c r="C180" s="1">
        <v>14137.320313</v>
      </c>
      <c r="D180" s="1">
        <v>13001.320313</v>
      </c>
      <c r="E180" s="1">
        <v>14060.049805000001</v>
      </c>
      <c r="F180" s="1">
        <v>14060.049805000001</v>
      </c>
      <c r="G180" s="1">
        <v>8492261000</v>
      </c>
      <c r="I180" s="6" t="s">
        <v>7</v>
      </c>
      <c r="J180" s="4">
        <v>3.5</v>
      </c>
      <c r="K180" s="10">
        <v>0.24</v>
      </c>
      <c r="L180" s="9">
        <v>0.755</v>
      </c>
      <c r="M180" s="4">
        <v>3.5</v>
      </c>
      <c r="O180" s="1">
        <v>65.900000000000006</v>
      </c>
      <c r="P180" s="1">
        <v>0.1</v>
      </c>
      <c r="R180" s="1">
        <v>48.58</v>
      </c>
      <c r="T180" s="1">
        <v>13690</v>
      </c>
      <c r="U180" s="1">
        <v>44512</v>
      </c>
      <c r="W180" s="1">
        <v>2653</v>
      </c>
      <c r="X180" s="1">
        <v>12089.764358</v>
      </c>
      <c r="Y180" s="1">
        <v>0</v>
      </c>
      <c r="Z180" s="1">
        <v>0</v>
      </c>
      <c r="AA180" s="1">
        <v>8</v>
      </c>
      <c r="AB180" s="1">
        <v>63.104599999999998</v>
      </c>
      <c r="AC180" s="1">
        <v>7</v>
      </c>
      <c r="AD180" s="1">
        <v>23.513000000000002</v>
      </c>
      <c r="AE180" s="1">
        <v>16</v>
      </c>
      <c r="AF180" s="1">
        <v>27.58616</v>
      </c>
      <c r="AG180" s="1">
        <f t="shared" si="9"/>
        <v>2684</v>
      </c>
      <c r="AH180" s="1">
        <f t="shared" si="9"/>
        <v>12203.968118000003</v>
      </c>
      <c r="AI180" s="1">
        <v>7690</v>
      </c>
      <c r="AJ180" s="1">
        <v>21449.186728000001</v>
      </c>
      <c r="AK180" s="1">
        <v>868</v>
      </c>
      <c r="AL180" s="1">
        <v>912.40344200000004</v>
      </c>
      <c r="AM180" s="1">
        <v>326</v>
      </c>
      <c r="AN180" s="1">
        <v>3517.0330399999998</v>
      </c>
      <c r="AO180" s="1">
        <v>533</v>
      </c>
      <c r="AP180" s="1">
        <v>4673.8189599999996</v>
      </c>
      <c r="AQ180" s="1">
        <v>423</v>
      </c>
      <c r="AR180" s="1">
        <v>551.84489900000005</v>
      </c>
      <c r="AS180" s="1">
        <f t="shared" si="10"/>
        <v>9840</v>
      </c>
      <c r="AT180" s="1">
        <f t="shared" si="10"/>
        <v>31104.287068999998</v>
      </c>
      <c r="AU180" s="1">
        <f t="shared" si="11"/>
        <v>12524</v>
      </c>
      <c r="AV180" s="1">
        <f t="shared" si="11"/>
        <v>43308.255187000002</v>
      </c>
    </row>
    <row r="181" spans="1:48">
      <c r="A181" s="3">
        <v>38322</v>
      </c>
      <c r="B181" s="1">
        <v>14005.910156</v>
      </c>
      <c r="C181" s="1">
        <v>14339.059569999999</v>
      </c>
      <c r="D181" s="1">
        <v>13760.110352</v>
      </c>
      <c r="E181" s="1">
        <v>14230.139648</v>
      </c>
      <c r="F181" s="1">
        <v>14230.139648</v>
      </c>
      <c r="G181" s="1">
        <v>6562221200</v>
      </c>
      <c r="I181" s="6" t="s">
        <v>7</v>
      </c>
      <c r="J181" s="4">
        <v>3.75</v>
      </c>
      <c r="K181" s="10">
        <v>0.17</v>
      </c>
      <c r="L181" s="9">
        <v>0.27557999999999999</v>
      </c>
      <c r="M181" s="4">
        <v>3.75</v>
      </c>
      <c r="O181" s="1">
        <v>65.900000000000006</v>
      </c>
      <c r="P181" s="1">
        <v>0.1</v>
      </c>
      <c r="R181" s="1">
        <v>49.13</v>
      </c>
      <c r="T181" s="1">
        <v>10520</v>
      </c>
      <c r="U181" s="1">
        <v>33519</v>
      </c>
      <c r="W181" s="1">
        <v>1550</v>
      </c>
      <c r="X181" s="1">
        <v>7635.683266</v>
      </c>
      <c r="Y181" s="1">
        <v>0</v>
      </c>
      <c r="Z181" s="1">
        <v>0</v>
      </c>
      <c r="AA181" s="1">
        <v>2</v>
      </c>
      <c r="AB181" s="1">
        <v>5.2489999999999997</v>
      </c>
      <c r="AC181" s="1">
        <v>5</v>
      </c>
      <c r="AD181" s="1">
        <v>40.101999999999997</v>
      </c>
      <c r="AE181" s="1">
        <v>33</v>
      </c>
      <c r="AF181" s="1">
        <v>864.54653499999995</v>
      </c>
      <c r="AG181" s="1">
        <f t="shared" si="9"/>
        <v>1590</v>
      </c>
      <c r="AH181" s="1">
        <f t="shared" si="9"/>
        <v>8545.5808010000001</v>
      </c>
      <c r="AI181" s="1">
        <v>5810</v>
      </c>
      <c r="AJ181" s="1">
        <v>15513.381479</v>
      </c>
      <c r="AK181" s="1">
        <v>644</v>
      </c>
      <c r="AL181" s="1">
        <v>684.05938400000002</v>
      </c>
      <c r="AM181" s="1">
        <v>242</v>
      </c>
      <c r="AN181" s="1">
        <v>2031.909439</v>
      </c>
      <c r="AO181" s="1">
        <v>841</v>
      </c>
      <c r="AP181" s="1">
        <v>5221.7065270000003</v>
      </c>
      <c r="AQ181" s="1">
        <v>467</v>
      </c>
      <c r="AR181" s="1">
        <v>775.38429699999995</v>
      </c>
      <c r="AS181" s="1">
        <f t="shared" si="10"/>
        <v>8004</v>
      </c>
      <c r="AT181" s="1">
        <f t="shared" si="10"/>
        <v>24226.441126000002</v>
      </c>
      <c r="AU181" s="1">
        <f t="shared" si="11"/>
        <v>9594</v>
      </c>
      <c r="AV181" s="1">
        <f t="shared" si="11"/>
        <v>32772.021927000002</v>
      </c>
    </row>
    <row r="182" spans="1:48">
      <c r="A182" s="3">
        <v>38353</v>
      </c>
      <c r="B182" s="1">
        <v>14216.040039</v>
      </c>
      <c r="C182" s="1">
        <v>14267.209961</v>
      </c>
      <c r="D182" s="1">
        <v>13320.530273</v>
      </c>
      <c r="E182" s="1">
        <v>13721.690430000001</v>
      </c>
      <c r="F182" s="1">
        <v>13721.690430000001</v>
      </c>
      <c r="G182" s="1">
        <v>7851141800</v>
      </c>
      <c r="I182" s="6" t="s">
        <v>7</v>
      </c>
      <c r="J182" s="4">
        <v>3.75</v>
      </c>
      <c r="K182" s="10">
        <v>0.13</v>
      </c>
      <c r="L182" s="9">
        <v>0.56303999999999998</v>
      </c>
      <c r="M182" s="4">
        <v>3.75</v>
      </c>
      <c r="O182" s="1">
        <v>65.7</v>
      </c>
      <c r="P182" s="1">
        <v>-0.4</v>
      </c>
      <c r="R182" s="1">
        <v>49.42</v>
      </c>
      <c r="T182" s="1">
        <v>10138</v>
      </c>
      <c r="U182" s="1">
        <v>31164</v>
      </c>
      <c r="W182" s="1">
        <v>1126</v>
      </c>
      <c r="X182" s="1">
        <v>6742.6592920000003</v>
      </c>
      <c r="Y182" s="1">
        <v>0</v>
      </c>
      <c r="Z182" s="1">
        <v>0</v>
      </c>
      <c r="AA182" s="1">
        <v>7</v>
      </c>
      <c r="AB182" s="1">
        <v>54.076099999999997</v>
      </c>
      <c r="AC182" s="1">
        <v>4</v>
      </c>
      <c r="AD182" s="1">
        <v>6.1909999999999998</v>
      </c>
      <c r="AE182" s="1">
        <v>17</v>
      </c>
      <c r="AF182" s="1">
        <v>78.058885000000004</v>
      </c>
      <c r="AG182" s="1">
        <f t="shared" si="9"/>
        <v>1154</v>
      </c>
      <c r="AH182" s="1">
        <f t="shared" si="9"/>
        <v>6880.9852770000007</v>
      </c>
      <c r="AI182" s="1">
        <v>5668</v>
      </c>
      <c r="AJ182" s="1">
        <v>14960.230549</v>
      </c>
      <c r="AK182" s="1">
        <v>714</v>
      </c>
      <c r="AL182" s="1">
        <v>771.473929</v>
      </c>
      <c r="AM182" s="1">
        <v>281</v>
      </c>
      <c r="AN182" s="1">
        <v>6140.1027100000001</v>
      </c>
      <c r="AO182" s="1">
        <v>776</v>
      </c>
      <c r="AP182" s="1">
        <v>4215.7212719999998</v>
      </c>
      <c r="AQ182" s="1">
        <v>491</v>
      </c>
      <c r="AR182" s="1">
        <v>1016.3208530000001</v>
      </c>
      <c r="AS182" s="1">
        <f t="shared" si="10"/>
        <v>7930</v>
      </c>
      <c r="AT182" s="1">
        <f t="shared" si="10"/>
        <v>27103.849312999999</v>
      </c>
      <c r="AU182" s="1">
        <f t="shared" si="11"/>
        <v>9084</v>
      </c>
      <c r="AV182" s="1">
        <f t="shared" si="11"/>
        <v>33984.834589999999</v>
      </c>
    </row>
    <row r="183" spans="1:48">
      <c r="A183" s="3">
        <v>38384</v>
      </c>
      <c r="B183" s="1">
        <v>13714.419921999999</v>
      </c>
      <c r="C183" s="1">
        <v>14272.540039</v>
      </c>
      <c r="D183" s="1">
        <v>13454.400390999999</v>
      </c>
      <c r="E183" s="1">
        <v>14195.349609000001</v>
      </c>
      <c r="F183" s="1">
        <v>14195.349609000001</v>
      </c>
      <c r="G183" s="1">
        <v>5826620800</v>
      </c>
      <c r="I183" s="6" t="s">
        <v>7</v>
      </c>
      <c r="J183" s="4">
        <v>4</v>
      </c>
      <c r="K183" s="10">
        <v>1.1200000000000001</v>
      </c>
      <c r="L183" s="9">
        <v>1.7210700000000001</v>
      </c>
      <c r="M183" s="4">
        <v>4</v>
      </c>
      <c r="O183" s="1">
        <v>65.900000000000006</v>
      </c>
      <c r="P183" s="1">
        <v>0.3</v>
      </c>
      <c r="R183" s="1">
        <v>50.17</v>
      </c>
      <c r="T183" s="1">
        <v>9631</v>
      </c>
      <c r="U183" s="1">
        <v>28995</v>
      </c>
      <c r="W183" s="1">
        <v>2125</v>
      </c>
      <c r="X183" s="1">
        <v>8753.8853170000002</v>
      </c>
      <c r="Y183" s="1">
        <v>0</v>
      </c>
      <c r="Z183" s="1">
        <v>0</v>
      </c>
      <c r="AA183" s="1">
        <v>1</v>
      </c>
      <c r="AB183" s="1">
        <v>21.878499999999999</v>
      </c>
      <c r="AC183" s="1">
        <v>10</v>
      </c>
      <c r="AD183" s="1">
        <v>14.67</v>
      </c>
      <c r="AE183" s="1">
        <v>3</v>
      </c>
      <c r="AF183" s="1">
        <v>15.790609999999999</v>
      </c>
      <c r="AG183" s="1">
        <f t="shared" si="9"/>
        <v>2139</v>
      </c>
      <c r="AH183" s="1">
        <f t="shared" si="9"/>
        <v>8806.224427000001</v>
      </c>
      <c r="AI183" s="1">
        <v>5477</v>
      </c>
      <c r="AJ183" s="1">
        <v>14234.548199999999</v>
      </c>
      <c r="AK183" s="1">
        <v>545</v>
      </c>
      <c r="AL183" s="1">
        <v>602.98210000000006</v>
      </c>
      <c r="AM183" s="1">
        <v>192</v>
      </c>
      <c r="AN183" s="1">
        <v>1605.3503800000001</v>
      </c>
      <c r="AO183" s="1">
        <v>406</v>
      </c>
      <c r="AP183" s="1">
        <v>3054.9116399999998</v>
      </c>
      <c r="AQ183" s="1">
        <v>334</v>
      </c>
      <c r="AR183" s="1">
        <v>961.59959000000003</v>
      </c>
      <c r="AS183" s="1">
        <f t="shared" si="10"/>
        <v>6954</v>
      </c>
      <c r="AT183" s="1">
        <f t="shared" si="10"/>
        <v>20459.391909999998</v>
      </c>
      <c r="AU183" s="1">
        <f t="shared" si="11"/>
        <v>9093</v>
      </c>
      <c r="AV183" s="1">
        <f t="shared" si="11"/>
        <v>29265.616336999999</v>
      </c>
    </row>
    <row r="184" spans="1:48">
      <c r="A184" s="3">
        <v>38412</v>
      </c>
      <c r="B184" s="1">
        <v>14031.219727</v>
      </c>
      <c r="C184" s="1">
        <v>14085.849609000001</v>
      </c>
      <c r="D184" s="1">
        <v>13357.169921999999</v>
      </c>
      <c r="E184" s="1">
        <v>13516.879883</v>
      </c>
      <c r="F184" s="1">
        <v>13516.879883</v>
      </c>
      <c r="G184" s="1">
        <v>6841415600</v>
      </c>
      <c r="I184" s="6" t="s">
        <v>7</v>
      </c>
      <c r="J184" s="4">
        <v>4.25</v>
      </c>
      <c r="K184" s="10">
        <v>2.3199999999999998</v>
      </c>
      <c r="L184" s="9">
        <v>2.5299999999999998</v>
      </c>
      <c r="M184" s="4">
        <v>4.25</v>
      </c>
      <c r="O184" s="1">
        <v>65.900000000000006</v>
      </c>
      <c r="P184" s="1" t="s">
        <v>13</v>
      </c>
      <c r="R184" s="1">
        <v>52.39</v>
      </c>
      <c r="T184" s="1">
        <v>10238</v>
      </c>
      <c r="U184" s="1">
        <v>33265</v>
      </c>
      <c r="W184" s="1">
        <v>992</v>
      </c>
      <c r="X184" s="1">
        <v>5508.5517600000003</v>
      </c>
      <c r="Y184" s="1">
        <v>0</v>
      </c>
      <c r="Z184" s="1">
        <v>0</v>
      </c>
      <c r="AA184" s="1">
        <v>2</v>
      </c>
      <c r="AB184" s="1">
        <v>2.0750000000000002</v>
      </c>
      <c r="AC184" s="1">
        <v>9</v>
      </c>
      <c r="AD184" s="1">
        <v>110.63800000000001</v>
      </c>
      <c r="AE184" s="1">
        <v>16</v>
      </c>
      <c r="AF184" s="1">
        <v>39.072659999999999</v>
      </c>
      <c r="AG184" s="1">
        <f t="shared" si="9"/>
        <v>1019</v>
      </c>
      <c r="AH184" s="1">
        <f t="shared" si="9"/>
        <v>5660.3374199999998</v>
      </c>
      <c r="AI184" s="1">
        <v>6999</v>
      </c>
      <c r="AJ184" s="1">
        <v>18630.236876999999</v>
      </c>
      <c r="AK184" s="1">
        <v>630</v>
      </c>
      <c r="AL184" s="1">
        <v>687.84885800000006</v>
      </c>
      <c r="AM184" s="1">
        <v>261</v>
      </c>
      <c r="AN184" s="1">
        <v>1621.7989299999999</v>
      </c>
      <c r="AO184" s="1">
        <v>328</v>
      </c>
      <c r="AP184" s="1">
        <v>3895.270352</v>
      </c>
      <c r="AQ184" s="1">
        <v>454</v>
      </c>
      <c r="AR184" s="1">
        <v>725.16888600000004</v>
      </c>
      <c r="AS184" s="1">
        <f t="shared" si="10"/>
        <v>8672</v>
      </c>
      <c r="AT184" s="1">
        <f t="shared" si="10"/>
        <v>25560.323903</v>
      </c>
      <c r="AU184" s="1">
        <f t="shared" si="11"/>
        <v>9691</v>
      </c>
      <c r="AV184" s="1">
        <f t="shared" si="11"/>
        <v>31220.661323</v>
      </c>
    </row>
    <row r="185" spans="1:48">
      <c r="A185" s="3">
        <v>38443</v>
      </c>
      <c r="B185" s="1">
        <v>13495.660156</v>
      </c>
      <c r="C185" s="1">
        <v>13956.519531</v>
      </c>
      <c r="D185" s="1">
        <v>13337.440430000001</v>
      </c>
      <c r="E185" s="1">
        <v>13908.969727</v>
      </c>
      <c r="F185" s="1">
        <v>13908.969727</v>
      </c>
      <c r="G185" s="1">
        <v>5736920600</v>
      </c>
      <c r="I185" s="6" t="s">
        <v>7</v>
      </c>
      <c r="J185" s="4">
        <v>4.25</v>
      </c>
      <c r="K185" s="10">
        <v>1.48</v>
      </c>
      <c r="L185" s="9">
        <v>1.95719</v>
      </c>
      <c r="M185" s="4">
        <v>4.25</v>
      </c>
      <c r="O185" s="1">
        <v>66.099999999999994</v>
      </c>
      <c r="P185" s="1">
        <v>0.2</v>
      </c>
      <c r="R185" s="1">
        <v>54.64</v>
      </c>
      <c r="T185" s="1">
        <v>16280</v>
      </c>
      <c r="U185" s="1">
        <v>47901</v>
      </c>
      <c r="W185" s="1">
        <v>862</v>
      </c>
      <c r="X185" s="1">
        <v>5484.607645</v>
      </c>
      <c r="Y185" s="1">
        <v>0</v>
      </c>
      <c r="Z185" s="1">
        <v>0</v>
      </c>
      <c r="AA185" s="1">
        <v>1</v>
      </c>
      <c r="AB185" s="1">
        <v>2.1</v>
      </c>
      <c r="AC185" s="1">
        <v>1</v>
      </c>
      <c r="AD185" s="1">
        <v>50.508899999999997</v>
      </c>
      <c r="AE185" s="1">
        <v>22</v>
      </c>
      <c r="AF185" s="1">
        <v>53.852837999999998</v>
      </c>
      <c r="AG185" s="1">
        <f t="shared" si="9"/>
        <v>886</v>
      </c>
      <c r="AH185" s="1">
        <f t="shared" si="9"/>
        <v>5591.069383</v>
      </c>
      <c r="AI185" s="1">
        <v>12038</v>
      </c>
      <c r="AJ185" s="1">
        <v>32127.722647999999</v>
      </c>
      <c r="AK185" s="1">
        <v>1136</v>
      </c>
      <c r="AL185" s="1">
        <v>1323.2404730000001</v>
      </c>
      <c r="AM185" s="1">
        <v>348</v>
      </c>
      <c r="AN185" s="1">
        <v>2470.28199</v>
      </c>
      <c r="AO185" s="1">
        <v>601</v>
      </c>
      <c r="AP185" s="1">
        <v>4556.3126099999999</v>
      </c>
      <c r="AQ185" s="1">
        <v>538</v>
      </c>
      <c r="AR185" s="1">
        <v>1233.6373040000001</v>
      </c>
      <c r="AS185" s="1">
        <f t="shared" si="10"/>
        <v>14661</v>
      </c>
      <c r="AT185" s="1">
        <f t="shared" si="10"/>
        <v>41711.195025000008</v>
      </c>
      <c r="AU185" s="1">
        <f t="shared" si="11"/>
        <v>15547</v>
      </c>
      <c r="AV185" s="1">
        <f t="shared" si="11"/>
        <v>47302.26440800001</v>
      </c>
    </row>
    <row r="186" spans="1:48">
      <c r="A186" s="3">
        <v>38473</v>
      </c>
      <c r="B186" s="1">
        <v>13969.639648</v>
      </c>
      <c r="C186" s="1">
        <v>14112.610352</v>
      </c>
      <c r="D186" s="1">
        <v>13541.769531</v>
      </c>
      <c r="E186" s="1">
        <v>13867.070313</v>
      </c>
      <c r="F186" s="1">
        <v>13867.070313</v>
      </c>
      <c r="G186" s="1">
        <v>4955679000</v>
      </c>
      <c r="I186" s="6" t="s">
        <v>7</v>
      </c>
      <c r="J186" s="4">
        <v>4.5</v>
      </c>
      <c r="K186" s="10">
        <v>2.85</v>
      </c>
      <c r="L186" s="9">
        <v>3.47</v>
      </c>
      <c r="M186" s="4">
        <v>4.5</v>
      </c>
      <c r="O186" s="1">
        <v>66</v>
      </c>
      <c r="P186" s="1">
        <v>-0.1</v>
      </c>
      <c r="R186" s="1">
        <v>55.11</v>
      </c>
      <c r="T186" s="1">
        <v>14853</v>
      </c>
      <c r="U186" s="1">
        <v>54137</v>
      </c>
      <c r="W186" s="1">
        <v>2385</v>
      </c>
      <c r="X186" s="1">
        <v>19176.376994999999</v>
      </c>
      <c r="Y186" s="1">
        <v>0</v>
      </c>
      <c r="Z186" s="1">
        <v>0</v>
      </c>
      <c r="AA186" s="1">
        <v>2</v>
      </c>
      <c r="AB186" s="1">
        <v>207.3826</v>
      </c>
      <c r="AC186" s="1">
        <v>1</v>
      </c>
      <c r="AD186" s="1">
        <v>203.06</v>
      </c>
      <c r="AE186" s="1">
        <v>4</v>
      </c>
      <c r="AF186" s="1">
        <v>4.7389640000000002</v>
      </c>
      <c r="AG186" s="1">
        <f t="shared" si="9"/>
        <v>2392</v>
      </c>
      <c r="AH186" s="1">
        <f t="shared" si="9"/>
        <v>19591.558559000001</v>
      </c>
      <c r="AI186" s="1">
        <v>8892</v>
      </c>
      <c r="AJ186" s="1">
        <v>23528.557152000001</v>
      </c>
      <c r="AK186" s="1">
        <v>920</v>
      </c>
      <c r="AL186" s="1">
        <v>1075.0470699999998</v>
      </c>
      <c r="AM186" s="1">
        <v>314</v>
      </c>
      <c r="AN186" s="1">
        <v>2974.9606600000002</v>
      </c>
      <c r="AO186" s="1">
        <v>637</v>
      </c>
      <c r="AP186" s="1">
        <v>4224.4554900000003</v>
      </c>
      <c r="AQ186" s="1">
        <v>506</v>
      </c>
      <c r="AR186" s="1">
        <v>1096.5011239999999</v>
      </c>
      <c r="AS186" s="1">
        <f t="shared" si="10"/>
        <v>11269</v>
      </c>
      <c r="AT186" s="1">
        <f t="shared" si="10"/>
        <v>32899.521496000001</v>
      </c>
      <c r="AU186" s="1">
        <f t="shared" si="11"/>
        <v>13661</v>
      </c>
      <c r="AV186" s="1">
        <f t="shared" si="11"/>
        <v>52491.080054999999</v>
      </c>
    </row>
    <row r="187" spans="1:48">
      <c r="A187" s="3">
        <v>38504</v>
      </c>
      <c r="B187" s="1">
        <v>13817.269531</v>
      </c>
      <c r="C187" s="1">
        <v>14365.049805000001</v>
      </c>
      <c r="D187" s="1">
        <v>13745.679688</v>
      </c>
      <c r="E187" s="1">
        <v>14201.059569999999</v>
      </c>
      <c r="F187" s="1">
        <v>14201.059569999999</v>
      </c>
      <c r="G187" s="1">
        <v>8224110800</v>
      </c>
      <c r="I187" s="6" t="s">
        <v>7</v>
      </c>
      <c r="J187" s="4">
        <v>4.5</v>
      </c>
      <c r="K187" s="10">
        <v>3.85</v>
      </c>
      <c r="L187" s="9">
        <v>3.3991099999999999</v>
      </c>
      <c r="M187" s="4">
        <v>4.5</v>
      </c>
      <c r="O187" s="1">
        <v>66.2</v>
      </c>
      <c r="P187" s="1">
        <v>0.3</v>
      </c>
      <c r="R187" s="1">
        <v>54.77</v>
      </c>
      <c r="T187" s="1">
        <v>12672</v>
      </c>
      <c r="U187" s="1">
        <v>37942</v>
      </c>
      <c r="W187" s="1">
        <v>2036</v>
      </c>
      <c r="X187" s="1">
        <v>8603.6863300000005</v>
      </c>
      <c r="Y187" s="1">
        <v>0</v>
      </c>
      <c r="Z187" s="1">
        <v>0</v>
      </c>
      <c r="AA187" s="1">
        <v>3</v>
      </c>
      <c r="AB187" s="1">
        <v>9.8898299999999999</v>
      </c>
      <c r="AC187" s="1">
        <v>6</v>
      </c>
      <c r="AD187" s="1">
        <v>102.2886</v>
      </c>
      <c r="AE187" s="1">
        <v>27</v>
      </c>
      <c r="AF187" s="1">
        <v>69.541281999999995</v>
      </c>
      <c r="AG187" s="1">
        <f t="shared" si="9"/>
        <v>2072</v>
      </c>
      <c r="AH187" s="1">
        <f t="shared" si="9"/>
        <v>8785.4060420000005</v>
      </c>
      <c r="AI187" s="1">
        <v>7501</v>
      </c>
      <c r="AJ187" s="1">
        <v>20549.510690999999</v>
      </c>
      <c r="AK187" s="1">
        <v>878</v>
      </c>
      <c r="AL187" s="1">
        <v>1054.9904369999999</v>
      </c>
      <c r="AM187" s="1">
        <v>319</v>
      </c>
      <c r="AN187" s="1">
        <v>2012.649784</v>
      </c>
      <c r="AO187" s="1">
        <v>564</v>
      </c>
      <c r="AP187" s="1">
        <v>3541.0938999999998</v>
      </c>
      <c r="AQ187" s="1">
        <v>526</v>
      </c>
      <c r="AR187" s="1">
        <v>1866.8538149999999</v>
      </c>
      <c r="AS187" s="1">
        <f t="shared" si="10"/>
        <v>9788</v>
      </c>
      <c r="AT187" s="1">
        <f t="shared" si="10"/>
        <v>29025.098626999999</v>
      </c>
      <c r="AU187" s="1">
        <f t="shared" si="11"/>
        <v>11860</v>
      </c>
      <c r="AV187" s="1">
        <f t="shared" si="11"/>
        <v>37810.504669000002</v>
      </c>
    </row>
    <row r="188" spans="1:48">
      <c r="A188" s="3">
        <v>38534</v>
      </c>
      <c r="B188" s="1">
        <v>14188.349609000001</v>
      </c>
      <c r="C188" s="1">
        <v>14899.709961</v>
      </c>
      <c r="D188" s="1">
        <v>13920.870117</v>
      </c>
      <c r="E188" s="1">
        <v>14880.980469</v>
      </c>
      <c r="F188" s="1">
        <v>14880.980469</v>
      </c>
      <c r="G188" s="1">
        <v>8294376400</v>
      </c>
      <c r="I188" s="6" t="s">
        <v>7</v>
      </c>
      <c r="J188" s="4">
        <v>4.75</v>
      </c>
      <c r="K188" s="10">
        <v>3.22</v>
      </c>
      <c r="L188" s="9">
        <f>0.0340451*100</f>
        <v>3.4045100000000001</v>
      </c>
      <c r="M188" s="4">
        <v>4.75</v>
      </c>
      <c r="O188" s="1">
        <v>66.3</v>
      </c>
      <c r="P188" s="1">
        <v>0.1</v>
      </c>
      <c r="R188" s="1">
        <v>54.45</v>
      </c>
      <c r="T188" s="1">
        <v>8933</v>
      </c>
      <c r="U188" s="1">
        <v>29989</v>
      </c>
      <c r="W188" s="1">
        <v>1136</v>
      </c>
      <c r="X188" s="1">
        <v>8451.0155180000002</v>
      </c>
      <c r="Y188" s="1">
        <v>0</v>
      </c>
      <c r="Z188" s="1">
        <v>0</v>
      </c>
      <c r="AA188" s="1">
        <v>4</v>
      </c>
      <c r="AB188" s="1">
        <v>187.68</v>
      </c>
      <c r="AC188" s="1">
        <v>3</v>
      </c>
      <c r="AD188" s="1">
        <v>20.11</v>
      </c>
      <c r="AE188" s="1">
        <v>28</v>
      </c>
      <c r="AF188" s="1">
        <v>152.53675699999999</v>
      </c>
      <c r="AG188" s="1">
        <f t="shared" si="9"/>
        <v>1171</v>
      </c>
      <c r="AH188" s="1">
        <f t="shared" si="9"/>
        <v>8811.3422750000009</v>
      </c>
      <c r="AI188" s="1">
        <v>5333</v>
      </c>
      <c r="AJ188" s="1">
        <v>14036.722355000002</v>
      </c>
      <c r="AK188" s="1">
        <v>726</v>
      </c>
      <c r="AL188" s="1">
        <v>853.75264700000002</v>
      </c>
      <c r="AM188" s="1">
        <v>177</v>
      </c>
      <c r="AN188" s="1">
        <v>887.44722899999999</v>
      </c>
      <c r="AO188" s="1">
        <v>466</v>
      </c>
      <c r="AP188" s="1">
        <v>2487.1712539999999</v>
      </c>
      <c r="AQ188" s="1">
        <v>463</v>
      </c>
      <c r="AR188" s="1">
        <v>1563.253528</v>
      </c>
      <c r="AS188" s="1">
        <f t="shared" si="10"/>
        <v>7165</v>
      </c>
      <c r="AT188" s="1">
        <f t="shared" si="10"/>
        <v>19828.347013000002</v>
      </c>
      <c r="AU188" s="1">
        <f t="shared" si="11"/>
        <v>8336</v>
      </c>
      <c r="AV188" s="1">
        <f t="shared" si="11"/>
        <v>28639.689288000001</v>
      </c>
    </row>
    <row r="189" spans="1:48">
      <c r="A189" s="3">
        <v>38565</v>
      </c>
      <c r="B189" s="1">
        <v>14892.730469</v>
      </c>
      <c r="C189" s="1">
        <v>15508.570313</v>
      </c>
      <c r="D189" s="1">
        <v>14734.429688</v>
      </c>
      <c r="E189" s="1">
        <v>14903.549805000001</v>
      </c>
      <c r="F189" s="1">
        <v>14903.549805000001</v>
      </c>
      <c r="G189" s="1">
        <v>8596696000</v>
      </c>
      <c r="I189" s="6" t="s">
        <v>7</v>
      </c>
      <c r="J189" s="4">
        <v>5</v>
      </c>
      <c r="K189" s="10">
        <v>3.42</v>
      </c>
      <c r="L189" s="9">
        <v>3.63</v>
      </c>
      <c r="M189" s="4">
        <v>5</v>
      </c>
      <c r="O189" s="1">
        <v>66.2</v>
      </c>
      <c r="P189" s="1">
        <v>-0.2</v>
      </c>
      <c r="R189" s="1">
        <v>54.72</v>
      </c>
      <c r="T189" s="1">
        <v>8907</v>
      </c>
      <c r="U189" s="1">
        <v>29837</v>
      </c>
      <c r="W189" s="1">
        <v>562</v>
      </c>
      <c r="X189" s="1">
        <v>6144.1675690000002</v>
      </c>
      <c r="Y189" s="1">
        <v>0</v>
      </c>
      <c r="Z189" s="1">
        <v>0</v>
      </c>
      <c r="AA189" s="1">
        <v>2</v>
      </c>
      <c r="AB189" s="1">
        <v>201.2</v>
      </c>
      <c r="AC189" s="1">
        <v>2</v>
      </c>
      <c r="AD189" s="1">
        <v>12.18</v>
      </c>
      <c r="AE189" s="1">
        <v>8</v>
      </c>
      <c r="AF189" s="1">
        <v>10.296984</v>
      </c>
      <c r="AG189" s="1">
        <f t="shared" si="9"/>
        <v>574</v>
      </c>
      <c r="AH189" s="1">
        <f t="shared" si="9"/>
        <v>6367.8445529999999</v>
      </c>
      <c r="AI189" s="1">
        <v>5740</v>
      </c>
      <c r="AJ189" s="1">
        <v>15183.974894000001</v>
      </c>
      <c r="AK189" s="1">
        <v>687</v>
      </c>
      <c r="AL189" s="1">
        <v>813.09218499999997</v>
      </c>
      <c r="AM189" s="1">
        <v>253</v>
      </c>
      <c r="AN189" s="1">
        <v>1859.15436</v>
      </c>
      <c r="AO189" s="1">
        <v>496</v>
      </c>
      <c r="AP189" s="1">
        <v>4243.8228509999999</v>
      </c>
      <c r="AQ189" s="1">
        <v>512</v>
      </c>
      <c r="AR189" s="1">
        <v>1453.0114209999999</v>
      </c>
      <c r="AS189" s="1">
        <f t="shared" si="10"/>
        <v>7688</v>
      </c>
      <c r="AT189" s="1">
        <f t="shared" si="10"/>
        <v>23553.055711000001</v>
      </c>
      <c r="AU189" s="1">
        <f t="shared" si="11"/>
        <v>8262</v>
      </c>
      <c r="AV189" s="1">
        <f t="shared" si="11"/>
        <v>29920.900264</v>
      </c>
    </row>
    <row r="190" spans="1:48">
      <c r="A190" s="3">
        <v>38596</v>
      </c>
      <c r="B190" s="1">
        <v>15031.519531</v>
      </c>
      <c r="C190" s="1">
        <v>15470.509765999999</v>
      </c>
      <c r="D190" s="1">
        <v>14943.610352</v>
      </c>
      <c r="E190" s="1">
        <v>15428.519531</v>
      </c>
      <c r="F190" s="1">
        <v>15428.519531</v>
      </c>
      <c r="G190" s="1">
        <v>6037142800</v>
      </c>
      <c r="I190" s="6" t="s">
        <v>7</v>
      </c>
      <c r="J190" s="4">
        <v>5.25</v>
      </c>
      <c r="K190" s="10">
        <v>3.94</v>
      </c>
      <c r="L190" s="9">
        <v>4.1775500000000001</v>
      </c>
      <c r="M190" s="4">
        <v>5.25</v>
      </c>
      <c r="O190" s="1">
        <v>66.5</v>
      </c>
      <c r="P190" s="1">
        <v>0.5</v>
      </c>
      <c r="R190" s="1">
        <v>54.91</v>
      </c>
      <c r="T190" s="1">
        <v>8670</v>
      </c>
      <c r="U190" s="1">
        <v>23533</v>
      </c>
      <c r="W190" s="1">
        <v>512</v>
      </c>
      <c r="X190" s="1">
        <v>2812.5429600000002</v>
      </c>
      <c r="Y190" s="1">
        <v>0</v>
      </c>
      <c r="Z190" s="1">
        <v>0</v>
      </c>
      <c r="AA190" s="1">
        <v>8</v>
      </c>
      <c r="AB190" s="1">
        <v>141.9778</v>
      </c>
      <c r="AC190" s="1">
        <v>0</v>
      </c>
      <c r="AD190" s="1">
        <v>0</v>
      </c>
      <c r="AE190" s="1">
        <v>6</v>
      </c>
      <c r="AF190" s="1">
        <v>10.125394</v>
      </c>
      <c r="AG190" s="1">
        <f t="shared" ref="AG190:AH197" si="12">W190+Y190+AA190+AC190+AE190</f>
        <v>526</v>
      </c>
      <c r="AH190" s="1">
        <f t="shared" si="12"/>
        <v>2964.6461540000005</v>
      </c>
      <c r="AI190" s="1">
        <v>5585</v>
      </c>
      <c r="AJ190" s="1">
        <v>14539.91</v>
      </c>
      <c r="AK190" s="1">
        <v>735</v>
      </c>
      <c r="AL190" s="1">
        <v>862.16805799999997</v>
      </c>
      <c r="AM190" s="1">
        <v>243</v>
      </c>
      <c r="AN190" s="1">
        <v>1179.4092900000001</v>
      </c>
      <c r="AO190" s="1">
        <v>543</v>
      </c>
      <c r="AP190" s="1">
        <v>2700</v>
      </c>
      <c r="AQ190" s="1">
        <v>451</v>
      </c>
      <c r="AR190" s="1">
        <v>1354.0898970000001</v>
      </c>
      <c r="AS190" s="1">
        <f t="shared" ref="AS190:AT205" si="13">AI190+AK190+AM190+AO190+AQ190</f>
        <v>7557</v>
      </c>
      <c r="AT190" s="1">
        <f t="shared" si="13"/>
        <v>20635.577245</v>
      </c>
      <c r="AU190" s="1">
        <f t="shared" ref="AU190:AV197" si="14">AG190+AS190</f>
        <v>8083</v>
      </c>
      <c r="AV190" s="1">
        <f t="shared" si="14"/>
        <v>23600.223399000002</v>
      </c>
    </row>
    <row r="191" spans="1:48">
      <c r="A191" s="3">
        <v>38626</v>
      </c>
      <c r="B191" s="1">
        <v>15399.870117</v>
      </c>
      <c r="C191" s="1">
        <v>15493</v>
      </c>
      <c r="D191" s="1">
        <v>14189.469727</v>
      </c>
      <c r="E191" s="1">
        <v>14386.370117</v>
      </c>
      <c r="F191" s="1">
        <v>14386.370117</v>
      </c>
      <c r="G191" s="1">
        <v>7444342200</v>
      </c>
      <c r="I191" s="6" t="s">
        <v>7</v>
      </c>
      <c r="J191" s="4">
        <v>5.25</v>
      </c>
      <c r="K191" s="10">
        <v>3.78</v>
      </c>
      <c r="L191" s="9">
        <v>4.2068300000000001</v>
      </c>
      <c r="M191" s="4">
        <v>5.25</v>
      </c>
      <c r="O191" s="1">
        <v>66.599999999999994</v>
      </c>
      <c r="P191" s="1">
        <v>0.2</v>
      </c>
      <c r="R191" s="1">
        <v>54.69</v>
      </c>
      <c r="T191" s="1">
        <v>9861</v>
      </c>
      <c r="U191" s="1">
        <v>35763</v>
      </c>
      <c r="W191" s="1">
        <v>2749</v>
      </c>
      <c r="X191" s="1">
        <v>16059.98259</v>
      </c>
      <c r="Y191" s="1">
        <v>0</v>
      </c>
      <c r="Z191" s="1">
        <v>0</v>
      </c>
      <c r="AA191" s="1">
        <v>8</v>
      </c>
      <c r="AB191" s="1">
        <v>302.05714399999999</v>
      </c>
      <c r="AC191" s="1">
        <v>3</v>
      </c>
      <c r="AD191" s="1">
        <v>63.62</v>
      </c>
      <c r="AE191" s="1">
        <v>5</v>
      </c>
      <c r="AF191" s="1">
        <v>10.006550000000001</v>
      </c>
      <c r="AG191" s="1">
        <f>W191+Y191+AA191+AC191+AE191</f>
        <v>2765</v>
      </c>
      <c r="AH191" s="1">
        <f>X191+Z191+AB191+AD191+AF191</f>
        <v>16435.666283999999</v>
      </c>
      <c r="AI191" s="1">
        <v>4967</v>
      </c>
      <c r="AJ191" s="1">
        <v>12995.021024</v>
      </c>
      <c r="AK191" s="1">
        <v>631</v>
      </c>
      <c r="AL191" s="1">
        <v>751.72170800000004</v>
      </c>
      <c r="AM191" s="1">
        <v>203</v>
      </c>
      <c r="AN191" s="1">
        <v>1495.5328400000001</v>
      </c>
      <c r="AO191" s="1">
        <v>315</v>
      </c>
      <c r="AP191" s="1">
        <v>2130.62941</v>
      </c>
      <c r="AQ191" s="1">
        <v>402</v>
      </c>
      <c r="AR191" s="1">
        <v>1419.2192500000001</v>
      </c>
      <c r="AS191" s="1">
        <f t="shared" si="13"/>
        <v>6518</v>
      </c>
      <c r="AT191" s="1">
        <f t="shared" si="13"/>
        <v>18792.124232000002</v>
      </c>
      <c r="AU191" s="1">
        <f>AG191+AS191</f>
        <v>9283</v>
      </c>
      <c r="AV191" s="1">
        <f>AH191+AT191</f>
        <v>35227.790516000001</v>
      </c>
    </row>
    <row r="192" spans="1:48">
      <c r="A192" s="3">
        <v>38657</v>
      </c>
      <c r="B192" s="1">
        <v>14485.349609000001</v>
      </c>
      <c r="C192" s="1">
        <v>15133.879883</v>
      </c>
      <c r="D192" s="1">
        <v>14317.509765999999</v>
      </c>
      <c r="E192" s="1">
        <v>14937.139648</v>
      </c>
      <c r="F192" s="1">
        <v>14937.139648</v>
      </c>
      <c r="G192" s="1">
        <v>6158254000</v>
      </c>
      <c r="I192" s="6" t="s">
        <v>7</v>
      </c>
      <c r="J192" s="4">
        <v>5.5</v>
      </c>
      <c r="K192" s="10">
        <v>3.91</v>
      </c>
      <c r="L192" s="9">
        <v>4.0599999999999996</v>
      </c>
      <c r="M192" s="4">
        <v>5.5</v>
      </c>
      <c r="O192" s="1">
        <v>66.7</v>
      </c>
      <c r="P192" s="1">
        <v>0.1</v>
      </c>
      <c r="R192" s="1">
        <v>53.06</v>
      </c>
      <c r="T192" s="1">
        <v>8058</v>
      </c>
      <c r="U192" s="1">
        <v>28436</v>
      </c>
      <c r="W192" s="1">
        <v>1206</v>
      </c>
      <c r="X192" s="1">
        <v>8333.1390229999997</v>
      </c>
      <c r="Y192" s="1">
        <v>0</v>
      </c>
      <c r="Z192" s="1">
        <v>0</v>
      </c>
      <c r="AA192" s="1">
        <v>5</v>
      </c>
      <c r="AB192" s="1">
        <v>118.5598</v>
      </c>
      <c r="AC192" s="1">
        <v>11</v>
      </c>
      <c r="AD192" s="1">
        <v>89.8613</v>
      </c>
      <c r="AE192" s="1">
        <v>8</v>
      </c>
      <c r="AF192" s="1">
        <v>14.107581</v>
      </c>
      <c r="AG192" s="1">
        <f>W192+Y192+AA192+AC192+AE192</f>
        <v>1230</v>
      </c>
      <c r="AH192" s="1">
        <f>X192+Z192+AB192+AD192+AF192</f>
        <v>8555.6677039999995</v>
      </c>
      <c r="AI192" s="1">
        <v>4211</v>
      </c>
      <c r="AJ192" s="1">
        <v>10218.389905</v>
      </c>
      <c r="AK192" s="1">
        <v>622</v>
      </c>
      <c r="AL192" s="1">
        <v>729.70244600000001</v>
      </c>
      <c r="AM192" s="1">
        <v>188</v>
      </c>
      <c r="AN192" s="1">
        <v>1307.8763240000001</v>
      </c>
      <c r="AO192" s="1">
        <v>263</v>
      </c>
      <c r="AP192" s="1">
        <v>1406.0044949999999</v>
      </c>
      <c r="AQ192" s="1">
        <v>432</v>
      </c>
      <c r="AR192" s="1">
        <v>984.76539700000001</v>
      </c>
      <c r="AS192" s="1">
        <f t="shared" si="13"/>
        <v>5716</v>
      </c>
      <c r="AT192" s="1">
        <f t="shared" si="13"/>
        <v>14646.738566999999</v>
      </c>
      <c r="AU192" s="1">
        <f>AG192+AS192</f>
        <v>6946</v>
      </c>
      <c r="AV192" s="1">
        <f>AH192+AT192</f>
        <v>23202.406271</v>
      </c>
    </row>
    <row r="193" spans="1:48">
      <c r="A193" s="3">
        <v>38687</v>
      </c>
      <c r="B193" s="1">
        <v>14881.219727</v>
      </c>
      <c r="C193" s="1">
        <v>15272.719727</v>
      </c>
      <c r="D193" s="1">
        <v>14811.639648</v>
      </c>
      <c r="E193" s="1">
        <v>14876.429688</v>
      </c>
      <c r="F193" s="1">
        <v>14876.429688</v>
      </c>
      <c r="G193" s="1">
        <v>5882210800</v>
      </c>
      <c r="I193" s="6" t="s">
        <v>7</v>
      </c>
      <c r="J193" s="4">
        <v>5.75</v>
      </c>
      <c r="K193" s="10">
        <v>4.32</v>
      </c>
      <c r="L193" s="9">
        <v>4.09598</v>
      </c>
      <c r="M193" s="4">
        <v>5.75</v>
      </c>
      <c r="O193" s="1">
        <v>66.8</v>
      </c>
      <c r="P193" s="1">
        <v>0.2</v>
      </c>
      <c r="R193" s="1">
        <v>51.81</v>
      </c>
      <c r="T193" s="1">
        <v>5456</v>
      </c>
      <c r="U193" s="1">
        <v>14545</v>
      </c>
      <c r="W193" s="1">
        <v>175</v>
      </c>
      <c r="X193" s="1">
        <v>1038.263762</v>
      </c>
      <c r="Y193" s="1">
        <v>0</v>
      </c>
      <c r="Z193" s="1">
        <v>0</v>
      </c>
      <c r="AA193" s="1">
        <v>4</v>
      </c>
      <c r="AB193" s="1">
        <v>36.769255999999999</v>
      </c>
      <c r="AC193" s="1">
        <v>1</v>
      </c>
      <c r="AD193" s="1">
        <v>2.66</v>
      </c>
      <c r="AE193" s="1">
        <v>10</v>
      </c>
      <c r="AF193" s="1">
        <v>14.083565999999999</v>
      </c>
      <c r="AG193" s="1">
        <f t="shared" si="12"/>
        <v>190</v>
      </c>
      <c r="AH193" s="1">
        <f t="shared" si="12"/>
        <v>1091.7765840000002</v>
      </c>
      <c r="AI193" s="1">
        <v>3474</v>
      </c>
      <c r="AJ193" s="1">
        <v>8266.3778660000007</v>
      </c>
      <c r="AK193" s="1">
        <v>525</v>
      </c>
      <c r="AL193" s="1">
        <v>593.95527100000004</v>
      </c>
      <c r="AM193" s="1">
        <v>131</v>
      </c>
      <c r="AN193" s="1">
        <v>443.31268999999998</v>
      </c>
      <c r="AO193" s="1">
        <v>204</v>
      </c>
      <c r="AP193" s="1">
        <v>1199.961714</v>
      </c>
      <c r="AQ193" s="1">
        <v>336</v>
      </c>
      <c r="AR193" s="1">
        <v>770.71890800000006</v>
      </c>
      <c r="AS193" s="1">
        <f t="shared" si="13"/>
        <v>4670</v>
      </c>
      <c r="AT193" s="1">
        <f t="shared" si="13"/>
        <v>11274.326449000002</v>
      </c>
      <c r="AU193" s="1">
        <f t="shared" si="14"/>
        <v>4860</v>
      </c>
      <c r="AV193" s="1">
        <f t="shared" si="14"/>
        <v>12366.103033000003</v>
      </c>
    </row>
    <row r="194" spans="1:48">
      <c r="A194" s="3">
        <v>38718</v>
      </c>
      <c r="B194" s="1">
        <v>14843.969727</v>
      </c>
      <c r="C194" s="1">
        <v>15816.540039</v>
      </c>
      <c r="D194" s="1">
        <v>14843.969727</v>
      </c>
      <c r="E194" s="1">
        <v>15753.139648</v>
      </c>
      <c r="F194" s="1">
        <v>15753.139648</v>
      </c>
      <c r="G194" s="1">
        <v>9148894400</v>
      </c>
      <c r="I194" s="6" t="s">
        <v>7</v>
      </c>
      <c r="J194" s="4">
        <v>5.75</v>
      </c>
      <c r="K194" s="10">
        <v>3.83</v>
      </c>
      <c r="L194" s="9">
        <v>3.7261600000000001</v>
      </c>
      <c r="M194" s="4">
        <v>5.75</v>
      </c>
      <c r="O194" s="1">
        <v>66.900000000000006</v>
      </c>
      <c r="P194" s="1">
        <v>0.2</v>
      </c>
      <c r="R194" s="1">
        <v>52.42</v>
      </c>
      <c r="T194" s="1">
        <v>5855</v>
      </c>
      <c r="U194" s="1">
        <v>14377</v>
      </c>
      <c r="W194" s="1">
        <v>119</v>
      </c>
      <c r="X194" s="1">
        <v>533.15928499999995</v>
      </c>
      <c r="Y194" s="1">
        <v>0</v>
      </c>
      <c r="Z194" s="1">
        <v>0</v>
      </c>
      <c r="AA194" s="1">
        <v>1</v>
      </c>
      <c r="AB194" s="1">
        <v>81</v>
      </c>
      <c r="AC194" s="1">
        <v>3</v>
      </c>
      <c r="AD194" s="1">
        <v>197.68199999999999</v>
      </c>
      <c r="AE194" s="1">
        <v>4</v>
      </c>
      <c r="AF194" s="1">
        <v>9.23</v>
      </c>
      <c r="AG194" s="1">
        <f t="shared" si="12"/>
        <v>127</v>
      </c>
      <c r="AH194" s="1">
        <f t="shared" si="12"/>
        <v>821.07128499999999</v>
      </c>
      <c r="AI194" s="1">
        <v>4055</v>
      </c>
      <c r="AJ194" s="1">
        <v>10542.650793999999</v>
      </c>
      <c r="AK194" s="1">
        <v>509</v>
      </c>
      <c r="AL194" s="1">
        <v>593.89972</v>
      </c>
      <c r="AM194" s="1">
        <v>130</v>
      </c>
      <c r="AN194" s="1">
        <v>656.79346999999996</v>
      </c>
      <c r="AO194" s="1">
        <v>163</v>
      </c>
      <c r="AP194" s="1">
        <v>768.34528</v>
      </c>
      <c r="AQ194" s="1">
        <v>378</v>
      </c>
      <c r="AR194" s="1">
        <v>1292.94175</v>
      </c>
      <c r="AS194" s="1">
        <f t="shared" si="13"/>
        <v>5235</v>
      </c>
      <c r="AT194" s="1">
        <f t="shared" si="13"/>
        <v>13854.631013999999</v>
      </c>
      <c r="AU194" s="1">
        <f t="shared" si="14"/>
        <v>5362</v>
      </c>
      <c r="AV194" s="1">
        <f t="shared" si="14"/>
        <v>14675.702298999999</v>
      </c>
    </row>
    <row r="195" spans="1:48">
      <c r="A195" s="3">
        <v>38749</v>
      </c>
      <c r="B195" s="1">
        <v>15798.440430000001</v>
      </c>
      <c r="C195" s="1">
        <v>15999.309569999999</v>
      </c>
      <c r="D195" s="1">
        <v>15240.950194999999</v>
      </c>
      <c r="E195" s="1">
        <v>15918.480469</v>
      </c>
      <c r="F195" s="1">
        <v>15918.480469</v>
      </c>
      <c r="G195" s="1">
        <v>8650434200</v>
      </c>
      <c r="I195" s="6" t="s">
        <v>7</v>
      </c>
      <c r="J195" s="4">
        <v>6</v>
      </c>
      <c r="K195" s="10">
        <v>4.63</v>
      </c>
      <c r="L195" s="9">
        <v>4.0677199999999996</v>
      </c>
      <c r="M195" s="4">
        <v>6</v>
      </c>
      <c r="O195" s="1">
        <v>66.7</v>
      </c>
      <c r="P195" s="1">
        <v>-0.3</v>
      </c>
      <c r="R195" s="1">
        <v>52.94</v>
      </c>
      <c r="T195" s="1">
        <v>6413</v>
      </c>
      <c r="U195" s="1">
        <v>16547</v>
      </c>
      <c r="W195" s="1">
        <v>227</v>
      </c>
      <c r="X195" s="1">
        <v>772.29847400000006</v>
      </c>
      <c r="Y195" s="1">
        <v>0</v>
      </c>
      <c r="Z195" s="1">
        <v>0</v>
      </c>
      <c r="AA195" s="1">
        <v>0</v>
      </c>
      <c r="AB195" s="1">
        <v>0</v>
      </c>
      <c r="AC195" s="1">
        <v>3</v>
      </c>
      <c r="AD195" s="1">
        <v>39.094999999999999</v>
      </c>
      <c r="AE195" s="1">
        <v>6</v>
      </c>
      <c r="AF195" s="1">
        <v>11.223000000000001</v>
      </c>
      <c r="AG195" s="1">
        <f t="shared" si="12"/>
        <v>236</v>
      </c>
      <c r="AH195" s="1">
        <f t="shared" si="12"/>
        <v>822.61647400000004</v>
      </c>
      <c r="AI195" s="1">
        <v>4373</v>
      </c>
      <c r="AJ195" s="1">
        <v>11758.12492</v>
      </c>
      <c r="AK195" s="1">
        <v>547</v>
      </c>
      <c r="AL195" s="1">
        <v>616.57655499999998</v>
      </c>
      <c r="AM195" s="1">
        <v>153</v>
      </c>
      <c r="AN195" s="1">
        <v>1230.467181</v>
      </c>
      <c r="AO195" s="1">
        <v>253</v>
      </c>
      <c r="AP195" s="1">
        <v>1149.8834979999999</v>
      </c>
      <c r="AQ195" s="1">
        <v>381</v>
      </c>
      <c r="AR195" s="1">
        <v>661.69186100000002</v>
      </c>
      <c r="AS195" s="1">
        <f>AI195+AK195+AM195+AO195+AQ195</f>
        <v>5707</v>
      </c>
      <c r="AT195" s="1">
        <f>AJ195+AL195+AN195+AP195+AR195</f>
        <v>15416.744014999998</v>
      </c>
      <c r="AU195" s="1">
        <f t="shared" si="14"/>
        <v>5943</v>
      </c>
      <c r="AV195" s="1">
        <f t="shared" si="14"/>
        <v>16239.360488999999</v>
      </c>
    </row>
    <row r="196" spans="1:48">
      <c r="A196" s="3">
        <v>38777</v>
      </c>
      <c r="B196" s="1">
        <v>15768.209961</v>
      </c>
      <c r="C196" s="1">
        <v>15973.009765999999</v>
      </c>
      <c r="D196" s="1">
        <v>15348.219727</v>
      </c>
      <c r="E196" s="1">
        <v>15805.040039</v>
      </c>
      <c r="F196" s="1">
        <v>15805.040039</v>
      </c>
      <c r="G196" s="1">
        <v>8222028600</v>
      </c>
      <c r="I196" s="6" t="s">
        <v>7</v>
      </c>
      <c r="J196" s="4">
        <v>6.25</v>
      </c>
      <c r="K196" s="10">
        <v>3.96</v>
      </c>
      <c r="L196" s="9">
        <v>4.1450899999999997</v>
      </c>
      <c r="M196" s="4">
        <v>6.25</v>
      </c>
      <c r="O196" s="1">
        <v>67</v>
      </c>
      <c r="P196" s="1">
        <v>0.4</v>
      </c>
      <c r="R196" s="1">
        <v>53.07</v>
      </c>
      <c r="T196" s="1">
        <v>9208</v>
      </c>
      <c r="U196" s="1">
        <v>25346</v>
      </c>
      <c r="W196" s="1">
        <v>881</v>
      </c>
      <c r="X196" s="1">
        <v>3624.2234189999999</v>
      </c>
      <c r="Y196" s="1">
        <v>0</v>
      </c>
      <c r="Z196" s="1">
        <v>0</v>
      </c>
      <c r="AA196" s="1">
        <v>2</v>
      </c>
      <c r="AB196" s="1">
        <v>19.89</v>
      </c>
      <c r="AC196" s="1">
        <v>5</v>
      </c>
      <c r="AD196" s="1">
        <v>13.42</v>
      </c>
      <c r="AE196" s="1">
        <v>13</v>
      </c>
      <c r="AF196" s="1">
        <v>51.350059999999999</v>
      </c>
      <c r="AG196" s="1">
        <f t="shared" si="12"/>
        <v>901</v>
      </c>
      <c r="AH196" s="1">
        <f t="shared" si="12"/>
        <v>3708.8834790000001</v>
      </c>
      <c r="AI196" s="1">
        <v>5589</v>
      </c>
      <c r="AJ196" s="1">
        <v>14630.979703999999</v>
      </c>
      <c r="AK196" s="1">
        <v>714</v>
      </c>
      <c r="AL196" s="1">
        <v>838.60455999999999</v>
      </c>
      <c r="AM196" s="1">
        <v>245</v>
      </c>
      <c r="AN196" s="1">
        <v>1036.6760859999999</v>
      </c>
      <c r="AO196" s="1">
        <v>360</v>
      </c>
      <c r="AP196" s="1">
        <v>1998.6938</v>
      </c>
      <c r="AQ196" s="1">
        <v>603</v>
      </c>
      <c r="AR196" s="1">
        <v>1355.1853120000001</v>
      </c>
      <c r="AS196" s="1">
        <f>AI196+AK196+AM196+AO196+AQ196</f>
        <v>7511</v>
      </c>
      <c r="AT196" s="1">
        <f>AJ196+AL196+AN196+AP196+AR196</f>
        <v>19860.139462000003</v>
      </c>
      <c r="AU196" s="1">
        <f t="shared" si="14"/>
        <v>8412</v>
      </c>
      <c r="AV196" s="1">
        <f t="shared" si="14"/>
        <v>23569.022941000003</v>
      </c>
    </row>
    <row r="197" spans="1:48">
      <c r="A197" s="3">
        <v>38808</v>
      </c>
      <c r="B197" s="1">
        <v>15904.969727</v>
      </c>
      <c r="C197" s="1">
        <v>16991.519531000002</v>
      </c>
      <c r="D197" s="1">
        <v>15877.440430000001</v>
      </c>
      <c r="E197" s="1">
        <v>16661.300781000002</v>
      </c>
      <c r="F197" s="1">
        <v>16661.300781000002</v>
      </c>
      <c r="G197" s="1">
        <v>7029060800</v>
      </c>
      <c r="I197" s="6" t="s">
        <v>7</v>
      </c>
      <c r="J197" s="4">
        <v>6.25</v>
      </c>
      <c r="K197" s="10">
        <v>4.3499999999999996</v>
      </c>
      <c r="L197" s="9">
        <v>4.6048200000000001</v>
      </c>
      <c r="M197" s="4">
        <v>6.25</v>
      </c>
      <c r="O197" s="1">
        <v>67.3</v>
      </c>
      <c r="P197" s="1">
        <v>0.5</v>
      </c>
      <c r="R197" s="1">
        <v>53.34</v>
      </c>
      <c r="T197" s="1">
        <v>8598</v>
      </c>
      <c r="U197" s="1">
        <v>48480</v>
      </c>
      <c r="W197" s="1">
        <v>760</v>
      </c>
      <c r="X197" s="1">
        <v>4591.4907519999997</v>
      </c>
      <c r="Y197" s="1">
        <v>0</v>
      </c>
      <c r="Z197" s="1">
        <v>0</v>
      </c>
      <c r="AA197" s="1">
        <v>7</v>
      </c>
      <c r="AB197" s="1">
        <v>22674.668000000001</v>
      </c>
      <c r="AC197" s="1">
        <v>3</v>
      </c>
      <c r="AD197" s="1">
        <v>30.054500000000001</v>
      </c>
      <c r="AE197" s="1">
        <v>16</v>
      </c>
      <c r="AF197" s="1">
        <v>26.807507000000001</v>
      </c>
      <c r="AG197" s="1">
        <f t="shared" si="12"/>
        <v>786</v>
      </c>
      <c r="AH197" s="1">
        <f t="shared" si="12"/>
        <v>27323.020759000003</v>
      </c>
      <c r="AI197" s="1">
        <v>5235</v>
      </c>
      <c r="AJ197" s="1">
        <v>15486.657571</v>
      </c>
      <c r="AK197" s="1">
        <v>635</v>
      </c>
      <c r="AL197" s="1">
        <v>751.50857599999995</v>
      </c>
      <c r="AM197" s="1">
        <v>263</v>
      </c>
      <c r="AN197" s="1">
        <v>2065.56212</v>
      </c>
      <c r="AO197" s="1">
        <v>314</v>
      </c>
      <c r="AP197" s="1">
        <v>2273.2078000000001</v>
      </c>
      <c r="AQ197" s="1">
        <v>606</v>
      </c>
      <c r="AR197" s="1">
        <v>1400.350447</v>
      </c>
      <c r="AS197" s="1">
        <f t="shared" si="13"/>
        <v>7053</v>
      </c>
      <c r="AT197" s="1">
        <f t="shared" si="13"/>
        <v>21977.286513999999</v>
      </c>
      <c r="AU197" s="1">
        <f t="shared" si="14"/>
        <v>7839</v>
      </c>
      <c r="AV197" s="1">
        <f t="shared" si="14"/>
        <v>49300.307272999999</v>
      </c>
    </row>
    <row r="198" spans="1:48">
      <c r="A198" s="3">
        <v>38838</v>
      </c>
      <c r="B198" s="1">
        <v>16764.589843999998</v>
      </c>
      <c r="C198" s="1">
        <v>17328.429688</v>
      </c>
      <c r="D198" s="1">
        <v>15626.950194999999</v>
      </c>
      <c r="E198" s="1">
        <v>15857.889648</v>
      </c>
      <c r="F198" s="1">
        <v>15857.889648</v>
      </c>
      <c r="G198" s="1">
        <v>9279529600</v>
      </c>
      <c r="I198" s="6" t="s">
        <v>7</v>
      </c>
      <c r="J198" s="4">
        <v>6.5</v>
      </c>
      <c r="K198" s="10">
        <v>4.96</v>
      </c>
      <c r="L198" s="9">
        <v>4.5042899999999992</v>
      </c>
      <c r="M198" s="4">
        <v>6.5</v>
      </c>
      <c r="O198" s="1">
        <v>67.400000000000006</v>
      </c>
      <c r="P198" s="1">
        <v>0.1</v>
      </c>
      <c r="R198" s="1">
        <v>53.26</v>
      </c>
      <c r="T198" s="1">
        <v>9332</v>
      </c>
      <c r="U198" s="1">
        <v>33199</v>
      </c>
      <c r="W198" s="1">
        <v>1140</v>
      </c>
      <c r="X198" s="1">
        <v>6154.7561599999999</v>
      </c>
      <c r="Y198" s="1">
        <v>0</v>
      </c>
      <c r="Z198" s="1">
        <v>0</v>
      </c>
      <c r="AA198" s="1">
        <v>3</v>
      </c>
      <c r="AB198" s="1">
        <v>215.68</v>
      </c>
      <c r="AC198" s="1">
        <v>10</v>
      </c>
      <c r="AD198" s="1">
        <v>70.418300000000002</v>
      </c>
      <c r="AE198" s="1">
        <v>15</v>
      </c>
      <c r="AF198" s="1">
        <v>42.834558000000001</v>
      </c>
      <c r="AG198" s="1">
        <f>W198+Y198+AA198+AC198+AE198</f>
        <v>1168</v>
      </c>
      <c r="AH198" s="1">
        <f>X198+Z198+AB198+AD198+AF198</f>
        <v>6483.689018</v>
      </c>
      <c r="AI198" s="1">
        <v>5712</v>
      </c>
      <c r="AJ198" s="1">
        <v>16200.896564000001</v>
      </c>
      <c r="AK198" s="1">
        <v>713</v>
      </c>
      <c r="AL198" s="1">
        <v>834.32916699999998</v>
      </c>
      <c r="AM198" s="1">
        <v>238</v>
      </c>
      <c r="AN198" s="1">
        <v>1909.09709</v>
      </c>
      <c r="AO198" s="1">
        <v>287</v>
      </c>
      <c r="AP198" s="1">
        <v>1910.041913</v>
      </c>
      <c r="AQ198" s="1">
        <v>563</v>
      </c>
      <c r="AR198" s="1">
        <v>1304.7063330000001</v>
      </c>
      <c r="AS198" s="1">
        <f t="shared" si="13"/>
        <v>7513</v>
      </c>
      <c r="AT198" s="1">
        <f t="shared" si="13"/>
        <v>22159.071067000004</v>
      </c>
      <c r="AU198" s="1">
        <f>AG198+AS198</f>
        <v>8681</v>
      </c>
      <c r="AV198" s="1">
        <f>AH198+AT198</f>
        <v>28642.760085000005</v>
      </c>
    </row>
    <row r="199" spans="1:48">
      <c r="A199" s="3">
        <v>38869</v>
      </c>
      <c r="B199" s="1">
        <v>15817.820313</v>
      </c>
      <c r="C199" s="1">
        <v>16273.740234000001</v>
      </c>
      <c r="D199" s="1">
        <v>15204.860352</v>
      </c>
      <c r="E199" s="1">
        <v>16267.620117</v>
      </c>
      <c r="F199" s="1">
        <v>16267.620117</v>
      </c>
      <c r="G199" s="1">
        <v>8503301100</v>
      </c>
      <c r="I199" s="6" t="s">
        <v>7</v>
      </c>
      <c r="J199" s="4">
        <v>6.75</v>
      </c>
      <c r="K199" s="10">
        <v>4.01</v>
      </c>
      <c r="L199" s="9">
        <v>4.1871400000000003</v>
      </c>
      <c r="M199" s="4">
        <v>6.75</v>
      </c>
      <c r="O199" s="1">
        <v>67.599999999999994</v>
      </c>
      <c r="P199" s="1">
        <v>0.3</v>
      </c>
      <c r="R199" s="1">
        <v>52.71</v>
      </c>
      <c r="T199" s="1">
        <v>8508</v>
      </c>
      <c r="U199" s="1">
        <v>24568</v>
      </c>
      <c r="W199" s="1">
        <v>1104</v>
      </c>
      <c r="X199" s="1">
        <v>4429.6956129999999</v>
      </c>
      <c r="Y199" s="1">
        <v>0</v>
      </c>
      <c r="Z199" s="1">
        <v>0</v>
      </c>
      <c r="AA199" s="1">
        <v>7</v>
      </c>
      <c r="AB199" s="1">
        <v>25.269449999999999</v>
      </c>
      <c r="AC199" s="1">
        <v>2</v>
      </c>
      <c r="AD199" s="1">
        <v>1.849</v>
      </c>
      <c r="AE199" s="1">
        <v>8</v>
      </c>
      <c r="AF199" s="1">
        <v>16.546700000000001</v>
      </c>
      <c r="AG199" s="1">
        <f>W199+Y199+AA199+AC199+AE199</f>
        <v>1121</v>
      </c>
      <c r="AH199" s="1">
        <f>X199+Z199+AB199+AD199+AF199</f>
        <v>4473.3607629999997</v>
      </c>
      <c r="AI199" s="1">
        <v>5069</v>
      </c>
      <c r="AJ199" s="1">
        <v>14324.622616000001</v>
      </c>
      <c r="AK199" s="1">
        <v>684</v>
      </c>
      <c r="AL199" s="1">
        <v>787.60240399999998</v>
      </c>
      <c r="AM199" s="1">
        <v>221</v>
      </c>
      <c r="AN199" s="1">
        <v>1954.648238</v>
      </c>
      <c r="AO199" s="1">
        <v>274</v>
      </c>
      <c r="AP199" s="1">
        <v>1716.3409899999999</v>
      </c>
      <c r="AQ199" s="1">
        <v>572</v>
      </c>
      <c r="AR199" s="1">
        <v>1464.684254</v>
      </c>
      <c r="AS199" s="1">
        <f t="shared" si="13"/>
        <v>6820</v>
      </c>
      <c r="AT199" s="1">
        <f t="shared" si="13"/>
        <v>20247.898502</v>
      </c>
      <c r="AU199" s="1">
        <f>AG199+AS199</f>
        <v>7941</v>
      </c>
      <c r="AV199" s="1">
        <f>AH199+AT199</f>
        <v>24721.259265000001</v>
      </c>
    </row>
    <row r="200" spans="1:48">
      <c r="A200" s="3">
        <v>38899</v>
      </c>
      <c r="B200" s="1">
        <v>16288.589844</v>
      </c>
      <c r="C200" s="1">
        <v>17114.199218999998</v>
      </c>
      <c r="D200" s="1">
        <v>15948.759765999999</v>
      </c>
      <c r="E200" s="1">
        <v>16971.339843999998</v>
      </c>
      <c r="F200" s="1">
        <v>16971.339843999998</v>
      </c>
      <c r="G200" s="1">
        <v>5808082600</v>
      </c>
      <c r="I200" s="6" t="s">
        <v>7</v>
      </c>
      <c r="J200" s="4">
        <v>6.75</v>
      </c>
      <c r="K200" s="10">
        <v>3.69</v>
      </c>
      <c r="L200" s="9">
        <v>3.8968799999999999</v>
      </c>
      <c r="M200" s="4">
        <v>6.75</v>
      </c>
      <c r="O200" s="1">
        <v>67.8</v>
      </c>
      <c r="P200" s="1">
        <v>0.3</v>
      </c>
      <c r="R200" s="1">
        <v>52.37</v>
      </c>
      <c r="T200" s="1">
        <v>6661</v>
      </c>
      <c r="U200" s="1">
        <v>17369</v>
      </c>
      <c r="W200" s="1">
        <v>547</v>
      </c>
      <c r="X200" s="1">
        <v>2287.8137280000001</v>
      </c>
      <c r="Y200" s="1">
        <v>0</v>
      </c>
      <c r="Z200" s="1">
        <v>0</v>
      </c>
      <c r="AA200" s="1">
        <v>1</v>
      </c>
      <c r="AB200" s="1">
        <v>13.581913</v>
      </c>
      <c r="AC200" s="1">
        <v>4</v>
      </c>
      <c r="AD200" s="1">
        <v>27.693999999999999</v>
      </c>
      <c r="AE200" s="1">
        <v>9</v>
      </c>
      <c r="AF200" s="1">
        <v>17.323499999999999</v>
      </c>
      <c r="AG200" s="1">
        <f t="shared" ref="AG200:AH215" si="15">W200+Y200+AA200+AC200+AE200</f>
        <v>561</v>
      </c>
      <c r="AH200" s="1">
        <f t="shared" si="15"/>
        <v>2346.413141</v>
      </c>
      <c r="AI200" s="1">
        <v>4036</v>
      </c>
      <c r="AJ200" s="1">
        <v>11109.534065</v>
      </c>
      <c r="AK200" s="1">
        <v>562</v>
      </c>
      <c r="AL200" s="1">
        <v>621.08398399999999</v>
      </c>
      <c r="AM200" s="1">
        <v>185</v>
      </c>
      <c r="AN200" s="1">
        <v>1183.108381</v>
      </c>
      <c r="AO200" s="1">
        <v>212</v>
      </c>
      <c r="AP200" s="1">
        <v>1163.50225</v>
      </c>
      <c r="AQ200" s="1">
        <v>468</v>
      </c>
      <c r="AR200" s="1">
        <v>1183.7655199999999</v>
      </c>
      <c r="AS200" s="1">
        <f t="shared" si="13"/>
        <v>5463</v>
      </c>
      <c r="AT200" s="1">
        <f t="shared" si="13"/>
        <v>15260.994200000001</v>
      </c>
      <c r="AU200" s="1">
        <f t="shared" ref="AU200:AV215" si="16">AG200+AS200</f>
        <v>6024</v>
      </c>
      <c r="AV200" s="1">
        <f t="shared" si="16"/>
        <v>17607.407341000002</v>
      </c>
    </row>
    <row r="201" spans="1:48">
      <c r="A201" s="3">
        <v>38930</v>
      </c>
      <c r="B201" s="1">
        <v>16990.220702999999</v>
      </c>
      <c r="C201" s="1">
        <v>17506.210938</v>
      </c>
      <c r="D201" s="1">
        <v>16811.419922000001</v>
      </c>
      <c r="E201" s="1">
        <v>17392.269531000002</v>
      </c>
      <c r="F201" s="1">
        <v>17392.269531000002</v>
      </c>
      <c r="G201" s="1">
        <v>6567567200</v>
      </c>
      <c r="I201" s="6" t="s">
        <v>7</v>
      </c>
      <c r="J201" s="4">
        <v>6.75</v>
      </c>
      <c r="K201" s="10">
        <v>3.75</v>
      </c>
      <c r="L201" s="9">
        <v>4.1174999999999997</v>
      </c>
      <c r="M201" s="4">
        <v>6.75</v>
      </c>
      <c r="O201" s="1">
        <v>67.8</v>
      </c>
      <c r="P201" s="1" t="s">
        <v>13</v>
      </c>
      <c r="R201" s="1">
        <v>52.35</v>
      </c>
      <c r="T201" s="1">
        <v>8634</v>
      </c>
      <c r="U201" s="1">
        <v>25064</v>
      </c>
      <c r="W201" s="1">
        <v>1384</v>
      </c>
      <c r="X201" s="1">
        <v>6003.1927720000003</v>
      </c>
      <c r="Y201" s="1">
        <v>0</v>
      </c>
      <c r="Z201" s="1">
        <v>0</v>
      </c>
      <c r="AA201" s="1">
        <v>5</v>
      </c>
      <c r="AB201" s="1">
        <v>45.191099999999999</v>
      </c>
      <c r="AC201" s="1">
        <v>10</v>
      </c>
      <c r="AD201" s="1">
        <v>46.713999999999999</v>
      </c>
      <c r="AE201" s="1">
        <v>9</v>
      </c>
      <c r="AF201" s="1">
        <v>17.767440000000001</v>
      </c>
      <c r="AG201" s="1">
        <f t="shared" si="15"/>
        <v>1408</v>
      </c>
      <c r="AH201" s="1">
        <f t="shared" si="15"/>
        <v>6112.8653119999999</v>
      </c>
      <c r="AI201" s="1">
        <v>4701</v>
      </c>
      <c r="AJ201" s="1">
        <v>13329.951277</v>
      </c>
      <c r="AK201" s="1">
        <v>640</v>
      </c>
      <c r="AL201" s="1">
        <v>705.68356500000004</v>
      </c>
      <c r="AM201" s="1">
        <v>186</v>
      </c>
      <c r="AN201" s="1">
        <v>1116.2844749999999</v>
      </c>
      <c r="AO201" s="1">
        <v>219</v>
      </c>
      <c r="AP201" s="1">
        <v>1237.2407000000001</v>
      </c>
      <c r="AQ201" s="1">
        <v>510</v>
      </c>
      <c r="AR201" s="1">
        <v>1195.9615220000001</v>
      </c>
      <c r="AS201" s="1">
        <f t="shared" si="13"/>
        <v>6256</v>
      </c>
      <c r="AT201" s="1">
        <f t="shared" si="13"/>
        <v>17585.121539</v>
      </c>
      <c r="AU201" s="1">
        <f t="shared" si="16"/>
        <v>7664</v>
      </c>
      <c r="AV201" s="1">
        <f t="shared" si="16"/>
        <v>23697.986851000001</v>
      </c>
    </row>
    <row r="202" spans="1:48">
      <c r="A202" s="3">
        <v>38961</v>
      </c>
      <c r="B202" s="1">
        <v>17373.169922000001</v>
      </c>
      <c r="C202" s="1">
        <v>17683.449218999998</v>
      </c>
      <c r="D202" s="1">
        <v>16921.529297000001</v>
      </c>
      <c r="E202" s="1">
        <v>17543.050781000002</v>
      </c>
      <c r="F202" s="1">
        <v>17543.050781000002</v>
      </c>
      <c r="G202" s="1">
        <v>12179515200</v>
      </c>
      <c r="I202" s="6" t="s">
        <v>7</v>
      </c>
      <c r="J202" s="4">
        <v>6.75</v>
      </c>
      <c r="K202" s="10">
        <v>4.03</v>
      </c>
      <c r="L202" s="9">
        <v>4.2542900000000001</v>
      </c>
      <c r="M202" s="4">
        <v>6.75</v>
      </c>
      <c r="O202" s="1">
        <v>67.900000000000006</v>
      </c>
      <c r="P202" s="1">
        <v>0.1</v>
      </c>
      <c r="R202" s="1">
        <v>52.21</v>
      </c>
      <c r="T202" s="1">
        <v>11206</v>
      </c>
      <c r="U202" s="1">
        <v>34137</v>
      </c>
      <c r="W202" s="1">
        <v>3924</v>
      </c>
      <c r="X202" s="1">
        <v>13885.70023</v>
      </c>
      <c r="Y202" s="1">
        <v>0</v>
      </c>
      <c r="Z202" s="1">
        <v>0</v>
      </c>
      <c r="AA202" s="1">
        <v>8</v>
      </c>
      <c r="AB202" s="1">
        <v>111.59524999999999</v>
      </c>
      <c r="AC202" s="1">
        <v>4</v>
      </c>
      <c r="AD202" s="1">
        <v>193.41</v>
      </c>
      <c r="AE202" s="1">
        <v>3</v>
      </c>
      <c r="AF202" s="1">
        <v>11.726000000000001</v>
      </c>
      <c r="AG202" s="1">
        <f t="shared" si="15"/>
        <v>3939</v>
      </c>
      <c r="AH202" s="1">
        <f t="shared" si="15"/>
        <v>14202.431480000001</v>
      </c>
      <c r="AI202" s="1">
        <v>4973</v>
      </c>
      <c r="AJ202" s="1">
        <v>14128.914583</v>
      </c>
      <c r="AK202" s="1">
        <v>629</v>
      </c>
      <c r="AL202" s="1">
        <v>745.726675</v>
      </c>
      <c r="AM202" s="1">
        <v>213</v>
      </c>
      <c r="AN202" s="1">
        <v>1844.38563</v>
      </c>
      <c r="AO202" s="1">
        <v>248</v>
      </c>
      <c r="AP202" s="1">
        <v>1674.8405680000001</v>
      </c>
      <c r="AQ202" s="1">
        <v>543</v>
      </c>
      <c r="AR202" s="1">
        <v>1340.3926329999999</v>
      </c>
      <c r="AS202" s="1">
        <f t="shared" si="13"/>
        <v>6606</v>
      </c>
      <c r="AT202" s="1">
        <f t="shared" si="13"/>
        <v>19734.260088999999</v>
      </c>
      <c r="AU202" s="1">
        <f t="shared" si="16"/>
        <v>10545</v>
      </c>
      <c r="AV202" s="1">
        <f t="shared" si="16"/>
        <v>33936.691569000002</v>
      </c>
    </row>
    <row r="203" spans="1:48">
      <c r="A203" s="3">
        <v>38991</v>
      </c>
      <c r="B203" s="1">
        <v>17490.509765999999</v>
      </c>
      <c r="C203" s="1">
        <v>18465.539063</v>
      </c>
      <c r="D203" s="1">
        <v>17428.099609000001</v>
      </c>
      <c r="E203" s="1">
        <v>18324.349609000001</v>
      </c>
      <c r="F203" s="1">
        <v>18324.349609000001</v>
      </c>
      <c r="G203" s="1">
        <v>15583298000</v>
      </c>
      <c r="I203" s="6" t="s">
        <v>7</v>
      </c>
      <c r="J203" s="4">
        <v>6.75</v>
      </c>
      <c r="K203" s="10">
        <v>4.01</v>
      </c>
      <c r="L203" s="9">
        <v>3.9685699999999997</v>
      </c>
      <c r="M203" s="4">
        <v>6.75</v>
      </c>
      <c r="O203" s="1">
        <v>68</v>
      </c>
      <c r="P203" s="1">
        <v>0.1</v>
      </c>
      <c r="R203" s="1">
        <v>52.29</v>
      </c>
      <c r="T203" s="1">
        <v>7554</v>
      </c>
      <c r="U203" s="1">
        <v>21734</v>
      </c>
      <c r="W203" s="1">
        <v>1159</v>
      </c>
      <c r="X203" s="1">
        <v>4857.8273950000003</v>
      </c>
      <c r="Y203" s="1">
        <v>0</v>
      </c>
      <c r="Z203" s="1">
        <v>0</v>
      </c>
      <c r="AA203" s="1">
        <v>4</v>
      </c>
      <c r="AB203" s="1">
        <v>33.677500000000002</v>
      </c>
      <c r="AC203" s="1">
        <v>4</v>
      </c>
      <c r="AD203" s="1">
        <v>5.0860000000000003</v>
      </c>
      <c r="AE203" s="1">
        <v>8</v>
      </c>
      <c r="AF203" s="1">
        <v>18.102779999999999</v>
      </c>
      <c r="AG203" s="1">
        <f t="shared" si="15"/>
        <v>1175</v>
      </c>
      <c r="AH203" s="1">
        <f t="shared" si="15"/>
        <v>4914.6936750000004</v>
      </c>
      <c r="AI203" s="1">
        <v>4421</v>
      </c>
      <c r="AJ203" s="1">
        <v>12191.403802000001</v>
      </c>
      <c r="AK203" s="1">
        <v>524</v>
      </c>
      <c r="AL203" s="1">
        <v>596.38390800000002</v>
      </c>
      <c r="AM203" s="1">
        <v>177</v>
      </c>
      <c r="AN203" s="1">
        <v>2014.1366519999999</v>
      </c>
      <c r="AO203" s="1">
        <v>274</v>
      </c>
      <c r="AP203" s="1">
        <v>1323.6859999999999</v>
      </c>
      <c r="AQ203" s="1">
        <v>474</v>
      </c>
      <c r="AR203" s="1">
        <v>1310.7364540000001</v>
      </c>
      <c r="AS203" s="1">
        <f t="shared" si="13"/>
        <v>5870</v>
      </c>
      <c r="AT203" s="1">
        <f t="shared" si="13"/>
        <v>17436.346816000001</v>
      </c>
      <c r="AU203" s="1">
        <f t="shared" si="16"/>
        <v>7045</v>
      </c>
      <c r="AV203" s="1">
        <f t="shared" si="16"/>
        <v>22351.040491</v>
      </c>
    </row>
    <row r="204" spans="1:48">
      <c r="A204" s="3">
        <v>39022</v>
      </c>
      <c r="B204" s="1">
        <v>18376.390625</v>
      </c>
      <c r="C204" s="1">
        <v>19404.009765999999</v>
      </c>
      <c r="D204" s="1">
        <v>18376.390625</v>
      </c>
      <c r="E204" s="1">
        <v>18960.480468999998</v>
      </c>
      <c r="F204" s="1">
        <v>18960.480468999998</v>
      </c>
      <c r="G204" s="1">
        <v>20601601000</v>
      </c>
      <c r="I204" s="6" t="s">
        <v>7</v>
      </c>
      <c r="J204" s="4">
        <v>6.75</v>
      </c>
      <c r="K204" s="10">
        <v>4.8099999999999996</v>
      </c>
      <c r="L204" s="9">
        <v>4.2521399999999998</v>
      </c>
      <c r="M204" s="4">
        <v>6.75</v>
      </c>
      <c r="O204" s="1">
        <v>68.099999999999994</v>
      </c>
      <c r="P204" s="1">
        <v>0.3</v>
      </c>
      <c r="R204" s="1">
        <v>52.34</v>
      </c>
      <c r="T204" s="1">
        <v>8539</v>
      </c>
      <c r="U204" s="1">
        <v>25938</v>
      </c>
      <c r="W204" s="1">
        <v>939</v>
      </c>
      <c r="X204" s="1">
        <v>4354.0610290000004</v>
      </c>
      <c r="Y204" s="1">
        <v>0</v>
      </c>
      <c r="Z204" s="1">
        <v>0</v>
      </c>
      <c r="AA204" s="1">
        <v>5</v>
      </c>
      <c r="AB204" s="1">
        <v>1241.187216</v>
      </c>
      <c r="AC204" s="1">
        <v>10</v>
      </c>
      <c r="AD204" s="1">
        <v>59.482199999999999</v>
      </c>
      <c r="AE204" s="1">
        <v>13</v>
      </c>
      <c r="AF204" s="1">
        <v>19.049289999999999</v>
      </c>
      <c r="AG204" s="1">
        <f t="shared" si="15"/>
        <v>967</v>
      </c>
      <c r="AH204" s="1">
        <f t="shared" si="15"/>
        <v>5673.779735000001</v>
      </c>
      <c r="AI204" s="1">
        <v>5209</v>
      </c>
      <c r="AJ204" s="1">
        <v>13901.514659</v>
      </c>
      <c r="AK204" s="1">
        <v>674</v>
      </c>
      <c r="AL204" s="1">
        <v>766.762294</v>
      </c>
      <c r="AM204" s="1">
        <v>234</v>
      </c>
      <c r="AN204" s="1">
        <v>1912.297356</v>
      </c>
      <c r="AO204" s="1">
        <v>279</v>
      </c>
      <c r="AP204" s="1">
        <v>1608.676465</v>
      </c>
      <c r="AQ204" s="1">
        <v>591</v>
      </c>
      <c r="AR204" s="1">
        <v>1422.5045009999999</v>
      </c>
      <c r="AS204" s="1">
        <f t="shared" si="13"/>
        <v>6987</v>
      </c>
      <c r="AT204" s="1">
        <f t="shared" si="13"/>
        <v>19611.755275</v>
      </c>
      <c r="AU204" s="1">
        <f t="shared" si="16"/>
        <v>7954</v>
      </c>
      <c r="AV204" s="1">
        <f t="shared" si="16"/>
        <v>25285.53501</v>
      </c>
    </row>
    <row r="205" spans="1:48">
      <c r="A205" s="3">
        <v>39052</v>
      </c>
      <c r="B205" s="1">
        <v>18922.529297000001</v>
      </c>
      <c r="C205" s="1">
        <v>20049.029297000001</v>
      </c>
      <c r="D205" s="1">
        <v>18587.720702999999</v>
      </c>
      <c r="E205" s="1">
        <v>19964.720702999999</v>
      </c>
      <c r="F205" s="1">
        <v>19964.720702999999</v>
      </c>
      <c r="G205" s="1">
        <v>19621042300</v>
      </c>
      <c r="I205" s="6" t="s">
        <v>7</v>
      </c>
      <c r="J205" s="4">
        <v>6.75</v>
      </c>
      <c r="K205" s="10">
        <v>4.09</v>
      </c>
      <c r="L205" s="9">
        <v>3.9061600000000003</v>
      </c>
      <c r="M205" s="4">
        <v>6.75</v>
      </c>
      <c r="O205" s="1">
        <v>68.3</v>
      </c>
      <c r="P205" s="1">
        <v>0.3</v>
      </c>
      <c r="R205" s="1">
        <v>52.43</v>
      </c>
      <c r="T205" s="1">
        <v>8579</v>
      </c>
      <c r="U205" s="1">
        <v>28436</v>
      </c>
      <c r="W205" s="1">
        <v>1640</v>
      </c>
      <c r="X205" s="1">
        <v>8457.4391269999996</v>
      </c>
      <c r="Y205" s="1">
        <v>0</v>
      </c>
      <c r="Z205" s="1">
        <v>0</v>
      </c>
      <c r="AA205" s="1">
        <v>4</v>
      </c>
      <c r="AB205" s="1">
        <v>108.37479999999999</v>
      </c>
      <c r="AC205" s="1">
        <v>7</v>
      </c>
      <c r="AD205" s="1">
        <v>1042.26</v>
      </c>
      <c r="AE205" s="1">
        <v>8</v>
      </c>
      <c r="AF205" s="1">
        <v>71.463207999999995</v>
      </c>
      <c r="AG205" s="1">
        <f t="shared" si="15"/>
        <v>1659</v>
      </c>
      <c r="AH205" s="1">
        <f t="shared" si="15"/>
        <v>9679.5371349999987</v>
      </c>
      <c r="AI205" s="1">
        <v>4753</v>
      </c>
      <c r="AJ205" s="1">
        <v>12914.772623000001</v>
      </c>
      <c r="AK205" s="1">
        <v>591</v>
      </c>
      <c r="AL205" s="1">
        <v>697.58284800000001</v>
      </c>
      <c r="AM205" s="1">
        <v>238</v>
      </c>
      <c r="AN205" s="1">
        <v>2073.6057970000002</v>
      </c>
      <c r="AO205" s="1">
        <v>210</v>
      </c>
      <c r="AP205" s="1">
        <v>1257.9566279999999</v>
      </c>
      <c r="AQ205" s="1">
        <v>493</v>
      </c>
      <c r="AR205" s="1">
        <v>992.02038300000004</v>
      </c>
      <c r="AS205" s="1">
        <f t="shared" si="13"/>
        <v>6285</v>
      </c>
      <c r="AT205" s="1">
        <f t="shared" si="13"/>
        <v>17935.938278999998</v>
      </c>
      <c r="AU205" s="1">
        <f t="shared" si="16"/>
        <v>7944</v>
      </c>
      <c r="AV205" s="1">
        <f t="shared" si="16"/>
        <v>27615.475413999997</v>
      </c>
    </row>
    <row r="206" spans="1:48">
      <c r="A206" s="3">
        <v>39083</v>
      </c>
      <c r="B206" s="1">
        <v>20004.839843999998</v>
      </c>
      <c r="C206" s="1">
        <v>20971.460938</v>
      </c>
      <c r="D206" s="1">
        <v>19350.5</v>
      </c>
      <c r="E206" s="1">
        <v>20106.419922000001</v>
      </c>
      <c r="F206" s="1">
        <v>20106.419922000001</v>
      </c>
      <c r="G206" s="1">
        <v>28618638600</v>
      </c>
      <c r="I206" s="6" t="s">
        <v>7</v>
      </c>
      <c r="J206" s="4">
        <v>6.75</v>
      </c>
      <c r="K206" s="10">
        <v>4.0599999999999996</v>
      </c>
      <c r="L206" s="9">
        <v>3.9992899999999998</v>
      </c>
      <c r="M206" s="4">
        <v>6.75</v>
      </c>
      <c r="O206" s="1">
        <v>68.2</v>
      </c>
      <c r="P206" s="1">
        <v>-0.1</v>
      </c>
      <c r="R206" s="1">
        <v>52.77</v>
      </c>
      <c r="T206" s="1">
        <v>8807</v>
      </c>
      <c r="U206" s="1">
        <v>27183</v>
      </c>
      <c r="W206" s="1">
        <v>949</v>
      </c>
      <c r="X206" s="1">
        <v>4954.4490139999998</v>
      </c>
      <c r="Y206" s="1">
        <v>0</v>
      </c>
      <c r="Z206" s="1">
        <v>0</v>
      </c>
      <c r="AA206" s="1">
        <v>4</v>
      </c>
      <c r="AB206" s="1">
        <v>12.2948</v>
      </c>
      <c r="AC206" s="1">
        <v>7</v>
      </c>
      <c r="AD206" s="1">
        <v>25.416</v>
      </c>
      <c r="AE206" s="1">
        <v>13</v>
      </c>
      <c r="AF206" s="1">
        <v>10.0693</v>
      </c>
      <c r="AG206" s="1">
        <f t="shared" si="15"/>
        <v>973</v>
      </c>
      <c r="AH206" s="1">
        <f t="shared" si="15"/>
        <v>5002.2291139999998</v>
      </c>
      <c r="AI206" s="1">
        <v>5496</v>
      </c>
      <c r="AJ206" s="1">
        <v>15647.805041</v>
      </c>
      <c r="AK206" s="1">
        <v>694</v>
      </c>
      <c r="AL206" s="1">
        <v>805.18932900000004</v>
      </c>
      <c r="AM206" s="1">
        <v>199</v>
      </c>
      <c r="AN206" s="1">
        <v>1004.203121</v>
      </c>
      <c r="AO206" s="1">
        <v>244</v>
      </c>
      <c r="AP206" s="1">
        <v>2136.6348870000002</v>
      </c>
      <c r="AQ206" s="1">
        <v>513</v>
      </c>
      <c r="AR206" s="1">
        <v>1466.1202740000001</v>
      </c>
      <c r="AS206" s="1">
        <f t="shared" ref="AS206:AT221" si="17">AI206+AK206+AM206+AO206+AQ206</f>
        <v>7146</v>
      </c>
      <c r="AT206" s="1">
        <f t="shared" si="17"/>
        <v>21059.952652</v>
      </c>
      <c r="AU206" s="1">
        <f t="shared" si="16"/>
        <v>8119</v>
      </c>
      <c r="AV206" s="1">
        <f t="shared" si="16"/>
        <v>26062.181766000002</v>
      </c>
    </row>
    <row r="207" spans="1:48">
      <c r="A207" s="3">
        <v>39114</v>
      </c>
      <c r="B207" s="1">
        <v>20251.570313</v>
      </c>
      <c r="C207" s="1">
        <v>20844.25</v>
      </c>
      <c r="D207" s="1">
        <v>19381.880859000001</v>
      </c>
      <c r="E207" s="1">
        <v>19651.509765999999</v>
      </c>
      <c r="F207" s="1">
        <v>19651.509765999999</v>
      </c>
      <c r="G207" s="1">
        <v>17732310200</v>
      </c>
      <c r="I207" s="6" t="s">
        <v>7</v>
      </c>
      <c r="J207" s="4">
        <v>6.75</v>
      </c>
      <c r="K207" s="10">
        <v>4.1500000000000004</v>
      </c>
      <c r="L207" s="9">
        <v>4.15259</v>
      </c>
      <c r="M207" s="4">
        <v>6.75</v>
      </c>
      <c r="O207" s="1">
        <v>67.3</v>
      </c>
      <c r="P207" s="1">
        <v>-1.4</v>
      </c>
      <c r="R207" s="1">
        <v>53.31</v>
      </c>
      <c r="T207" s="1">
        <v>9188</v>
      </c>
      <c r="U207" s="1">
        <v>26613</v>
      </c>
      <c r="W207" s="1">
        <v>1251</v>
      </c>
      <c r="X207" s="1">
        <v>5024.9550449999997</v>
      </c>
      <c r="Y207" s="1">
        <v>0</v>
      </c>
      <c r="Z207" s="1">
        <v>0</v>
      </c>
      <c r="AA207" s="1">
        <v>6</v>
      </c>
      <c r="AB207" s="1">
        <v>13.778218000000001</v>
      </c>
      <c r="AC207" s="1">
        <v>2</v>
      </c>
      <c r="AD207" s="1">
        <v>3.73</v>
      </c>
      <c r="AE207" s="1">
        <v>7</v>
      </c>
      <c r="AF207" s="1">
        <v>9.7778799999999997</v>
      </c>
      <c r="AG207" s="1">
        <f t="shared" si="15"/>
        <v>1266</v>
      </c>
      <c r="AH207" s="1">
        <f t="shared" si="15"/>
        <v>5052.2411429999993</v>
      </c>
      <c r="AI207" s="1">
        <v>5639</v>
      </c>
      <c r="AJ207" s="1">
        <v>17268.646412999999</v>
      </c>
      <c r="AK207" s="1">
        <v>680</v>
      </c>
      <c r="AL207" s="1">
        <v>800.08695699999998</v>
      </c>
      <c r="AM207" s="1">
        <v>167</v>
      </c>
      <c r="AN207" s="1">
        <v>827.08513200000004</v>
      </c>
      <c r="AO207" s="1">
        <v>273</v>
      </c>
      <c r="AP207" s="1">
        <v>1357.3012000000001</v>
      </c>
      <c r="AQ207" s="1">
        <v>490</v>
      </c>
      <c r="AR207" s="1">
        <v>1038.5755939999999</v>
      </c>
      <c r="AS207" s="1">
        <f t="shared" si="17"/>
        <v>7249</v>
      </c>
      <c r="AT207" s="1">
        <f t="shared" si="17"/>
        <v>21291.695295999998</v>
      </c>
      <c r="AU207" s="1">
        <f t="shared" si="16"/>
        <v>8515</v>
      </c>
      <c r="AV207" s="1">
        <f t="shared" si="16"/>
        <v>26343.936438999997</v>
      </c>
    </row>
    <row r="208" spans="1:48">
      <c r="A208" s="3">
        <v>39142</v>
      </c>
      <c r="B208" s="1">
        <v>19581.859375</v>
      </c>
      <c r="C208" s="1">
        <v>19880.259765999999</v>
      </c>
      <c r="D208" s="1">
        <v>18659.230468999998</v>
      </c>
      <c r="E208" s="1">
        <v>19800.929688</v>
      </c>
      <c r="F208" s="1">
        <v>19800.929688</v>
      </c>
      <c r="G208" s="1">
        <v>28437455500</v>
      </c>
      <c r="I208" s="6" t="s">
        <v>7</v>
      </c>
      <c r="J208" s="4">
        <v>6.75</v>
      </c>
      <c r="K208" s="10">
        <v>4.91</v>
      </c>
      <c r="L208" s="9">
        <v>4.2249999999999996</v>
      </c>
      <c r="M208" s="4">
        <v>6.75</v>
      </c>
      <c r="O208" s="1">
        <v>68.599999999999994</v>
      </c>
      <c r="P208" s="1">
        <v>2</v>
      </c>
      <c r="R208" s="1">
        <v>53.82</v>
      </c>
      <c r="T208" s="1">
        <v>9470</v>
      </c>
      <c r="U208" s="1">
        <v>32035</v>
      </c>
      <c r="W208" s="1">
        <v>832</v>
      </c>
      <c r="X208" s="1">
        <v>4802.296566</v>
      </c>
      <c r="Y208" s="1">
        <v>0</v>
      </c>
      <c r="Z208" s="1">
        <v>0</v>
      </c>
      <c r="AA208" s="1">
        <v>4</v>
      </c>
      <c r="AB208" s="1">
        <v>103.52844</v>
      </c>
      <c r="AC208" s="1">
        <v>4</v>
      </c>
      <c r="AD208" s="1">
        <v>47.585000000000001</v>
      </c>
      <c r="AE208" s="1">
        <v>7</v>
      </c>
      <c r="AF208" s="1">
        <v>22.076519999999999</v>
      </c>
      <c r="AG208" s="1">
        <f t="shared" si="15"/>
        <v>847</v>
      </c>
      <c r="AH208" s="1">
        <f t="shared" si="15"/>
        <v>4975.4865259999997</v>
      </c>
      <c r="AI208" s="1">
        <v>6148</v>
      </c>
      <c r="AJ208" s="1">
        <v>19233.881829999998</v>
      </c>
      <c r="AK208" s="1">
        <v>786</v>
      </c>
      <c r="AL208" s="1">
        <v>922.353251</v>
      </c>
      <c r="AM208" s="1">
        <v>223</v>
      </c>
      <c r="AN208" s="1">
        <v>3536.2846949999998</v>
      </c>
      <c r="AO208" s="1">
        <v>259</v>
      </c>
      <c r="AP208" s="1">
        <v>2626.8213000000001</v>
      </c>
      <c r="AQ208" s="1">
        <v>470</v>
      </c>
      <c r="AR208" s="1">
        <v>1571.3459949999999</v>
      </c>
      <c r="AS208" s="1">
        <f t="shared" si="17"/>
        <v>7886</v>
      </c>
      <c r="AT208" s="1">
        <f t="shared" si="17"/>
        <v>27890.687070999997</v>
      </c>
      <c r="AU208" s="1">
        <f t="shared" si="16"/>
        <v>8733</v>
      </c>
      <c r="AV208" s="1">
        <f t="shared" si="16"/>
        <v>32866.173596999994</v>
      </c>
    </row>
    <row r="209" spans="1:48">
      <c r="A209" s="3">
        <v>39173</v>
      </c>
      <c r="B209" s="1">
        <v>19900.009765999999</v>
      </c>
      <c r="C209" s="1">
        <v>20868.070313</v>
      </c>
      <c r="D209" s="1">
        <v>19672.939452999999</v>
      </c>
      <c r="E209" s="1">
        <v>20318.980468999998</v>
      </c>
      <c r="F209" s="1">
        <v>20318.980468999998</v>
      </c>
      <c r="G209" s="1">
        <v>26213376400</v>
      </c>
      <c r="I209" s="6" t="s">
        <v>7</v>
      </c>
      <c r="J209" s="4">
        <v>6.75</v>
      </c>
      <c r="K209" s="10">
        <v>4.4000000000000004</v>
      </c>
      <c r="L209" s="9">
        <v>4.2521399999999998</v>
      </c>
      <c r="M209" s="4">
        <v>6.75</v>
      </c>
      <c r="O209" s="1">
        <v>68.2</v>
      </c>
      <c r="P209" s="1">
        <v>-0.6</v>
      </c>
      <c r="R209" s="1">
        <v>54.27</v>
      </c>
      <c r="T209" s="1">
        <v>10973</v>
      </c>
      <c r="U209" s="1">
        <v>43557</v>
      </c>
      <c r="W209" s="1">
        <v>2211</v>
      </c>
      <c r="X209" s="1">
        <v>19194.552761999999</v>
      </c>
      <c r="Y209" s="1">
        <v>172</v>
      </c>
      <c r="Z209" s="1">
        <v>205.2912</v>
      </c>
      <c r="AA209" s="1">
        <v>3</v>
      </c>
      <c r="AB209" s="1">
        <v>4.0667999999999997</v>
      </c>
      <c r="AC209" s="1">
        <v>3</v>
      </c>
      <c r="AD209" s="1">
        <v>24.361699999999999</v>
      </c>
      <c r="AE209" s="1">
        <v>9</v>
      </c>
      <c r="AF209" s="1">
        <v>6.2949979999999996</v>
      </c>
      <c r="AG209" s="1">
        <f t="shared" si="15"/>
        <v>2398</v>
      </c>
      <c r="AH209" s="1">
        <f t="shared" si="15"/>
        <v>19434.567460000002</v>
      </c>
      <c r="AI209" s="1">
        <v>6095</v>
      </c>
      <c r="AJ209" s="1">
        <v>17984.667576</v>
      </c>
      <c r="AK209" s="1">
        <v>795</v>
      </c>
      <c r="AL209" s="1">
        <v>939.40782200000001</v>
      </c>
      <c r="AM209" s="1">
        <v>212</v>
      </c>
      <c r="AN209" s="1">
        <v>1227.5379680000001</v>
      </c>
      <c r="AO209" s="1">
        <v>247</v>
      </c>
      <c r="AP209" s="1">
        <v>1579.8004679999999</v>
      </c>
      <c r="AQ209" s="1">
        <v>582</v>
      </c>
      <c r="AR209" s="1">
        <v>1483.6250560000001</v>
      </c>
      <c r="AS209" s="1">
        <f t="shared" si="17"/>
        <v>7931</v>
      </c>
      <c r="AT209" s="1">
        <f t="shared" si="17"/>
        <v>23215.038890000003</v>
      </c>
      <c r="AU209" s="1">
        <f t="shared" si="16"/>
        <v>10329</v>
      </c>
      <c r="AV209" s="1">
        <f t="shared" si="16"/>
        <v>42649.606350000002</v>
      </c>
    </row>
    <row r="210" spans="1:48">
      <c r="A210" s="3">
        <v>39203</v>
      </c>
      <c r="B210" s="1">
        <v>20384.029297000001</v>
      </c>
      <c r="C210" s="1">
        <v>21088.859375</v>
      </c>
      <c r="D210" s="1">
        <v>20184.480468999998</v>
      </c>
      <c r="E210" s="1">
        <v>20634.470702999999</v>
      </c>
      <c r="F210" s="1">
        <v>20634.470702999999</v>
      </c>
      <c r="G210" s="1">
        <v>27641676100</v>
      </c>
      <c r="I210" s="6" t="s">
        <v>7</v>
      </c>
      <c r="J210" s="4">
        <v>6.75</v>
      </c>
      <c r="K210" s="10">
        <v>4.37</v>
      </c>
      <c r="L210" s="9">
        <v>4.6128599999999995</v>
      </c>
      <c r="M210" s="4">
        <v>6.75</v>
      </c>
      <c r="O210" s="1">
        <v>68.2</v>
      </c>
      <c r="P210" s="1">
        <v>0.1</v>
      </c>
      <c r="R210" s="1">
        <v>54.81</v>
      </c>
      <c r="T210" s="1">
        <v>13120</v>
      </c>
      <c r="U210" s="1">
        <v>44911</v>
      </c>
      <c r="W210" s="1">
        <v>1893</v>
      </c>
      <c r="X210" s="1">
        <v>13590.228999999999</v>
      </c>
      <c r="Y210" s="1">
        <v>391</v>
      </c>
      <c r="Z210" s="1">
        <v>382.72030000000001</v>
      </c>
      <c r="AA210" s="1">
        <v>8</v>
      </c>
      <c r="AB210" s="1">
        <v>375.25775099999998</v>
      </c>
      <c r="AC210" s="1">
        <v>1</v>
      </c>
      <c r="AD210" s="1">
        <v>12.003830000000001</v>
      </c>
      <c r="AE210" s="1">
        <v>36</v>
      </c>
      <c r="AF210" s="1">
        <v>785.98324000000002</v>
      </c>
      <c r="AG210" s="1">
        <f t="shared" si="15"/>
        <v>2329</v>
      </c>
      <c r="AH210" s="1">
        <f t="shared" si="15"/>
        <v>15146.194120999999</v>
      </c>
      <c r="AI210" s="1">
        <v>7651</v>
      </c>
      <c r="AJ210" s="1">
        <v>21762.471472000001</v>
      </c>
      <c r="AK210" s="1">
        <v>967</v>
      </c>
      <c r="AL210" s="1">
        <v>1189.9161819999999</v>
      </c>
      <c r="AM210" s="1">
        <v>257</v>
      </c>
      <c r="AN210" s="1">
        <v>1500.502688</v>
      </c>
      <c r="AO210" s="1">
        <v>396</v>
      </c>
      <c r="AP210" s="1">
        <v>2231.0230999999999</v>
      </c>
      <c r="AQ210" s="1">
        <v>705</v>
      </c>
      <c r="AR210" s="1">
        <v>1600.7053040000001</v>
      </c>
      <c r="AS210" s="1">
        <f t="shared" si="17"/>
        <v>9976</v>
      </c>
      <c r="AT210" s="1">
        <f t="shared" si="17"/>
        <v>28284.618746</v>
      </c>
      <c r="AU210" s="1">
        <f t="shared" si="16"/>
        <v>12305</v>
      </c>
      <c r="AV210" s="1">
        <f t="shared" si="16"/>
        <v>43430.812867000001</v>
      </c>
    </row>
    <row r="211" spans="1:48">
      <c r="A211" s="3">
        <v>39234</v>
      </c>
      <c r="B211" s="1">
        <v>20717.269531000002</v>
      </c>
      <c r="C211" s="1">
        <v>22085.589843999998</v>
      </c>
      <c r="D211" s="1">
        <v>20433.519531000002</v>
      </c>
      <c r="E211" s="1">
        <v>21772.730468999998</v>
      </c>
      <c r="F211" s="1">
        <v>21772.730468999998</v>
      </c>
      <c r="G211" s="1">
        <v>38593727800</v>
      </c>
      <c r="I211" s="6" t="s">
        <v>7</v>
      </c>
      <c r="J211" s="4">
        <v>6.75</v>
      </c>
      <c r="K211" s="10">
        <v>4.34</v>
      </c>
      <c r="L211" s="9">
        <v>4.4807100000000002</v>
      </c>
      <c r="M211" s="4">
        <v>6.75</v>
      </c>
      <c r="O211" s="1">
        <v>68.5</v>
      </c>
      <c r="P211" s="1">
        <v>0.4</v>
      </c>
      <c r="R211" s="1">
        <v>55.66</v>
      </c>
      <c r="T211" s="1">
        <v>11979</v>
      </c>
      <c r="U211" s="1">
        <v>39363</v>
      </c>
      <c r="W211" s="1">
        <v>1129</v>
      </c>
      <c r="X211" s="1">
        <v>6992.1170810000003</v>
      </c>
      <c r="Y211" s="1">
        <v>33</v>
      </c>
      <c r="Z211" s="1">
        <v>29.6022</v>
      </c>
      <c r="AA211" s="1">
        <v>18</v>
      </c>
      <c r="AB211" s="1">
        <v>134.49664000000001</v>
      </c>
      <c r="AC211" s="1">
        <v>10</v>
      </c>
      <c r="AD211" s="1">
        <v>144.69</v>
      </c>
      <c r="AE211" s="1">
        <v>41</v>
      </c>
      <c r="AF211" s="1">
        <v>72.028319999999994</v>
      </c>
      <c r="AG211" s="1">
        <f t="shared" si="15"/>
        <v>1231</v>
      </c>
      <c r="AH211" s="1">
        <f t="shared" si="15"/>
        <v>7372.9342410000008</v>
      </c>
      <c r="AI211" s="1">
        <v>7432</v>
      </c>
      <c r="AJ211" s="1">
        <v>23349.189897</v>
      </c>
      <c r="AK211" s="1">
        <v>1017</v>
      </c>
      <c r="AL211" s="1">
        <v>1207.0708059999999</v>
      </c>
      <c r="AM211" s="1">
        <v>274</v>
      </c>
      <c r="AN211" s="1">
        <v>2689.2660139999998</v>
      </c>
      <c r="AO211" s="1">
        <v>340</v>
      </c>
      <c r="AP211" s="1">
        <v>2410.260252</v>
      </c>
      <c r="AQ211" s="1">
        <v>693</v>
      </c>
      <c r="AR211" s="1">
        <v>1870.5987700000001</v>
      </c>
      <c r="AS211" s="1">
        <f t="shared" si="17"/>
        <v>9756</v>
      </c>
      <c r="AT211" s="1">
        <f t="shared" si="17"/>
        <v>31526.385739000001</v>
      </c>
      <c r="AU211" s="1">
        <f t="shared" si="16"/>
        <v>10987</v>
      </c>
      <c r="AV211" s="1">
        <f t="shared" si="16"/>
        <v>38899.31998</v>
      </c>
    </row>
    <row r="212" spans="1:48">
      <c r="A212" s="3">
        <v>39264</v>
      </c>
      <c r="B212" s="1">
        <v>22004.140625</v>
      </c>
      <c r="C212" s="1">
        <v>23557.740234000001</v>
      </c>
      <c r="D212" s="1">
        <v>21960.759765999999</v>
      </c>
      <c r="E212" s="1">
        <v>23184.939452999999</v>
      </c>
      <c r="F212" s="1">
        <v>23184.939452999999</v>
      </c>
      <c r="G212" s="1">
        <v>44370266200</v>
      </c>
      <c r="I212" s="6" t="s">
        <v>7</v>
      </c>
      <c r="J212" s="4">
        <v>6.75</v>
      </c>
      <c r="K212" s="10">
        <v>4.01</v>
      </c>
      <c r="L212" s="9">
        <v>4.24071</v>
      </c>
      <c r="M212" s="4">
        <v>6.75</v>
      </c>
      <c r="O212" s="1">
        <v>68.900000000000006</v>
      </c>
      <c r="P212" s="1">
        <v>0.5</v>
      </c>
      <c r="R212" s="1">
        <v>55.9</v>
      </c>
      <c r="T212" s="1">
        <v>11121</v>
      </c>
      <c r="U212" s="1">
        <v>38009</v>
      </c>
      <c r="W212" s="1">
        <v>1400</v>
      </c>
      <c r="X212" s="1">
        <v>7688.6544190000004</v>
      </c>
      <c r="Y212" s="1">
        <v>0</v>
      </c>
      <c r="Z212" s="1">
        <v>0</v>
      </c>
      <c r="AA212" s="1">
        <v>9</v>
      </c>
      <c r="AB212" s="1">
        <v>42.230122000000001</v>
      </c>
      <c r="AC212" s="1">
        <v>6</v>
      </c>
      <c r="AD212" s="1">
        <v>24.9</v>
      </c>
      <c r="AE212" s="1">
        <v>21</v>
      </c>
      <c r="AF212" s="1">
        <v>25.490749999999998</v>
      </c>
      <c r="AG212" s="1">
        <f t="shared" si="15"/>
        <v>1436</v>
      </c>
      <c r="AH212" s="1">
        <f t="shared" si="15"/>
        <v>7781.2752909999999</v>
      </c>
      <c r="AI212" s="1">
        <v>6829</v>
      </c>
      <c r="AJ212" s="1">
        <v>20925.391127999999</v>
      </c>
      <c r="AK212" s="1">
        <v>908</v>
      </c>
      <c r="AL212" s="1">
        <v>1117.356657</v>
      </c>
      <c r="AM212" s="1">
        <v>254</v>
      </c>
      <c r="AN212" s="1">
        <v>1904.5679359999999</v>
      </c>
      <c r="AO212" s="1">
        <v>343</v>
      </c>
      <c r="AP212" s="1">
        <v>2835.3562510000002</v>
      </c>
      <c r="AQ212" s="1">
        <v>631</v>
      </c>
      <c r="AR212" s="1">
        <v>3348.6072049999998</v>
      </c>
      <c r="AS212" s="1">
        <f t="shared" si="17"/>
        <v>8965</v>
      </c>
      <c r="AT212" s="1">
        <f t="shared" si="17"/>
        <v>30131.279177</v>
      </c>
      <c r="AU212" s="1">
        <f t="shared" si="16"/>
        <v>10401</v>
      </c>
      <c r="AV212" s="1">
        <f t="shared" si="16"/>
        <v>37912.554468000002</v>
      </c>
    </row>
    <row r="213" spans="1:48">
      <c r="A213" s="3">
        <v>39295</v>
      </c>
      <c r="B213" s="1">
        <v>23018.199218999998</v>
      </c>
      <c r="C213" s="1">
        <v>24089</v>
      </c>
      <c r="D213" s="1">
        <v>19386.720702999999</v>
      </c>
      <c r="E213" s="1">
        <v>23984.140625</v>
      </c>
      <c r="F213" s="1">
        <v>23984.140625</v>
      </c>
      <c r="G213" s="1">
        <v>60417891400</v>
      </c>
      <c r="I213" s="6" t="s">
        <v>7</v>
      </c>
      <c r="J213" s="4">
        <v>6.75</v>
      </c>
      <c r="K213" s="10">
        <v>4.2300000000000004</v>
      </c>
      <c r="L213" s="9">
        <v>4.8971400000000003</v>
      </c>
      <c r="M213" s="4">
        <v>6.75</v>
      </c>
      <c r="O213" s="1">
        <v>68.900000000000006</v>
      </c>
      <c r="P213" s="1">
        <v>0.1</v>
      </c>
      <c r="R213" s="1">
        <v>56.64</v>
      </c>
      <c r="T213" s="1">
        <v>13664</v>
      </c>
      <c r="U213" s="1">
        <v>44196</v>
      </c>
      <c r="W213" s="1">
        <v>1514</v>
      </c>
      <c r="X213" s="1">
        <v>8688.8585910000002</v>
      </c>
      <c r="Y213" s="1">
        <v>370</v>
      </c>
      <c r="Z213" s="1">
        <v>678.60699999999997</v>
      </c>
      <c r="AA213" s="1">
        <v>42</v>
      </c>
      <c r="AB213" s="1">
        <v>620.28895</v>
      </c>
      <c r="AC213" s="1">
        <v>22</v>
      </c>
      <c r="AD213" s="1">
        <v>199.24590000000001</v>
      </c>
      <c r="AE213" s="1">
        <v>17</v>
      </c>
      <c r="AF213" s="1">
        <v>47.319985000000003</v>
      </c>
      <c r="AG213" s="1">
        <f t="shared" si="15"/>
        <v>1965</v>
      </c>
      <c r="AH213" s="1">
        <f t="shared" si="15"/>
        <v>10234.320426</v>
      </c>
      <c r="AI213" s="1">
        <v>8550</v>
      </c>
      <c r="AJ213" s="1">
        <v>26598.647725999999</v>
      </c>
      <c r="AK213" s="1">
        <v>957</v>
      </c>
      <c r="AL213" s="1">
        <v>1170.2839899999999</v>
      </c>
      <c r="AM213" s="1">
        <v>272</v>
      </c>
      <c r="AN213" s="1">
        <v>1574.979474</v>
      </c>
      <c r="AO213" s="1">
        <v>334</v>
      </c>
      <c r="AP213" s="1">
        <v>2240.2910419999998</v>
      </c>
      <c r="AQ213" s="1">
        <v>765</v>
      </c>
      <c r="AR213" s="1">
        <v>2356.1805920000002</v>
      </c>
      <c r="AS213" s="1">
        <f t="shared" si="17"/>
        <v>10878</v>
      </c>
      <c r="AT213" s="1">
        <f t="shared" si="17"/>
        <v>33940.382824</v>
      </c>
      <c r="AU213" s="1">
        <f t="shared" si="16"/>
        <v>12843</v>
      </c>
      <c r="AV213" s="1">
        <f t="shared" si="16"/>
        <v>44174.703249999999</v>
      </c>
    </row>
    <row r="214" spans="1:48">
      <c r="A214" s="3">
        <v>39326</v>
      </c>
      <c r="B214" s="1">
        <v>23611.019531000002</v>
      </c>
      <c r="C214" s="1">
        <v>27254.970702999999</v>
      </c>
      <c r="D214" s="1">
        <v>23578.109375</v>
      </c>
      <c r="E214" s="1">
        <v>27142.470702999999</v>
      </c>
      <c r="F214" s="1">
        <v>27142.470702999999</v>
      </c>
      <c r="G214" s="1">
        <v>42634679700</v>
      </c>
      <c r="I214" s="6" t="s">
        <v>7</v>
      </c>
      <c r="J214" s="4">
        <v>6.25</v>
      </c>
      <c r="K214" s="10">
        <v>5.5</v>
      </c>
      <c r="L214" s="9">
        <v>5.4664299999999999</v>
      </c>
      <c r="M214" s="4">
        <v>6.25</v>
      </c>
      <c r="O214" s="1">
        <v>69</v>
      </c>
      <c r="P214" s="1">
        <v>0.1</v>
      </c>
      <c r="R214" s="1">
        <v>57.32</v>
      </c>
      <c r="T214" s="1">
        <v>10475</v>
      </c>
      <c r="U214" s="1">
        <v>33238</v>
      </c>
      <c r="W214" s="1">
        <v>2325</v>
      </c>
      <c r="X214" s="1">
        <v>7073.5891810000003</v>
      </c>
      <c r="Y214" s="1">
        <v>105</v>
      </c>
      <c r="Z214" s="1">
        <v>174.96870000000001</v>
      </c>
      <c r="AA214" s="1">
        <v>25</v>
      </c>
      <c r="AB214" s="1">
        <v>3508.5106780000001</v>
      </c>
      <c r="AC214" s="1">
        <v>1</v>
      </c>
      <c r="AD214" s="1">
        <v>1.58</v>
      </c>
      <c r="AE214" s="1">
        <v>38</v>
      </c>
      <c r="AF214" s="1">
        <v>199.28832</v>
      </c>
      <c r="AG214" s="1">
        <f t="shared" si="15"/>
        <v>2494</v>
      </c>
      <c r="AH214" s="1">
        <f t="shared" si="15"/>
        <v>10957.936879000001</v>
      </c>
      <c r="AI214" s="1">
        <v>5524</v>
      </c>
      <c r="AJ214" s="1">
        <v>15948.703202999999</v>
      </c>
      <c r="AK214" s="1">
        <v>752</v>
      </c>
      <c r="AL214" s="1">
        <v>939.92245000000003</v>
      </c>
      <c r="AM214" s="1">
        <v>228</v>
      </c>
      <c r="AN214" s="1">
        <v>1762.01117</v>
      </c>
      <c r="AO214" s="1">
        <v>255</v>
      </c>
      <c r="AP214" s="1">
        <v>2217.5046259999999</v>
      </c>
      <c r="AQ214" s="1">
        <v>491</v>
      </c>
      <c r="AR214" s="1">
        <v>1691.2901429999999</v>
      </c>
      <c r="AS214" s="1">
        <f t="shared" si="17"/>
        <v>7250</v>
      </c>
      <c r="AT214" s="1">
        <f t="shared" si="17"/>
        <v>22559.431592000001</v>
      </c>
      <c r="AU214" s="1">
        <f t="shared" si="16"/>
        <v>9744</v>
      </c>
      <c r="AV214" s="1">
        <f t="shared" si="16"/>
        <v>33517.368471000002</v>
      </c>
    </row>
    <row r="215" spans="1:48">
      <c r="A215" s="3">
        <v>39356</v>
      </c>
      <c r="B215" s="1">
        <v>27816.919922000001</v>
      </c>
      <c r="C215" s="1">
        <v>31958.410156000002</v>
      </c>
      <c r="D215" s="1">
        <v>26746.630859000001</v>
      </c>
      <c r="E215" s="1">
        <v>31352.580077999999</v>
      </c>
      <c r="F215" s="1">
        <v>31352.580077999999</v>
      </c>
      <c r="G215" s="1">
        <v>70738275600</v>
      </c>
      <c r="I215" s="6" t="s">
        <v>7</v>
      </c>
      <c r="J215" s="4">
        <v>6.25</v>
      </c>
      <c r="K215" s="10">
        <v>4.6399999999999997</v>
      </c>
      <c r="L215" s="9">
        <v>4.6900000000000004</v>
      </c>
      <c r="M215" s="4">
        <v>6.25</v>
      </c>
      <c r="O215" s="1">
        <v>70.099999999999994</v>
      </c>
      <c r="P215" s="1">
        <v>1.6</v>
      </c>
      <c r="R215" s="1">
        <v>58.42</v>
      </c>
      <c r="T215" s="1">
        <v>13227</v>
      </c>
      <c r="U215" s="1">
        <v>50678</v>
      </c>
      <c r="W215" s="1">
        <v>1879</v>
      </c>
      <c r="X215" s="1">
        <v>15241.322913</v>
      </c>
      <c r="Y215" s="1">
        <v>10</v>
      </c>
      <c r="Z215" s="1">
        <v>12.861499999999999</v>
      </c>
      <c r="AA215" s="1">
        <v>8</v>
      </c>
      <c r="AB215" s="1">
        <v>130.991343</v>
      </c>
      <c r="AC215" s="1">
        <v>6</v>
      </c>
      <c r="AD215" s="1">
        <v>29.012</v>
      </c>
      <c r="AE215" s="1">
        <v>27</v>
      </c>
      <c r="AF215" s="1">
        <v>159.83511999999999</v>
      </c>
      <c r="AG215" s="1">
        <f t="shared" si="15"/>
        <v>1930</v>
      </c>
      <c r="AH215" s="1">
        <f t="shared" si="15"/>
        <v>15574.022876000001</v>
      </c>
      <c r="AI215" s="1">
        <v>8398</v>
      </c>
      <c r="AJ215" s="1">
        <v>27920.39517</v>
      </c>
      <c r="AK215" s="1">
        <v>901</v>
      </c>
      <c r="AL215" s="1">
        <v>1141.656675</v>
      </c>
      <c r="AM215" s="1">
        <v>316</v>
      </c>
      <c r="AN215" s="1">
        <v>2326.3006300000002</v>
      </c>
      <c r="AO215" s="1">
        <v>276</v>
      </c>
      <c r="AP215" s="1">
        <v>1855.6196010000001</v>
      </c>
      <c r="AQ215" s="1">
        <v>523</v>
      </c>
      <c r="AR215" s="1">
        <v>1993.2374809999999</v>
      </c>
      <c r="AS215" s="1">
        <f t="shared" si="17"/>
        <v>10414</v>
      </c>
      <c r="AT215" s="1">
        <f t="shared" si="17"/>
        <v>35237.209556999995</v>
      </c>
      <c r="AU215" s="1">
        <f t="shared" si="16"/>
        <v>12344</v>
      </c>
      <c r="AV215" s="1">
        <f t="shared" si="16"/>
        <v>50811.232432999997</v>
      </c>
    </row>
    <row r="216" spans="1:48">
      <c r="A216" s="3">
        <v>39387</v>
      </c>
      <c r="B216" s="1">
        <v>31783.470702999999</v>
      </c>
      <c r="C216" s="1">
        <v>31897.490234000001</v>
      </c>
      <c r="D216" s="1">
        <v>25861.730468999998</v>
      </c>
      <c r="E216" s="1">
        <v>28643.609375</v>
      </c>
      <c r="F216" s="1">
        <v>28643.609375</v>
      </c>
      <c r="G216" s="1">
        <v>58226884000</v>
      </c>
      <c r="I216" s="6" t="s">
        <v>7</v>
      </c>
      <c r="J216" s="4">
        <v>6</v>
      </c>
      <c r="K216" s="10">
        <v>3.46</v>
      </c>
      <c r="L216" s="9">
        <v>3.7507100000000002</v>
      </c>
      <c r="M216" s="4">
        <v>6</v>
      </c>
      <c r="O216" s="1">
        <v>70.5</v>
      </c>
      <c r="P216" s="1">
        <v>0.5</v>
      </c>
      <c r="R216" s="1">
        <v>61.59</v>
      </c>
      <c r="T216" s="1">
        <v>18105</v>
      </c>
      <c r="U216" s="1">
        <v>81393</v>
      </c>
      <c r="W216" s="1">
        <v>2575</v>
      </c>
      <c r="X216" s="1">
        <v>21585.400581000002</v>
      </c>
      <c r="Y216" s="1">
        <v>30</v>
      </c>
      <c r="Z216" s="1">
        <v>40.4968</v>
      </c>
      <c r="AA216" s="1">
        <v>11</v>
      </c>
      <c r="AB216" s="1">
        <v>68.227329999999995</v>
      </c>
      <c r="AC216" s="1">
        <v>3</v>
      </c>
      <c r="AD216" s="1">
        <v>9.5259999999999998</v>
      </c>
      <c r="AE216" s="1">
        <v>41</v>
      </c>
      <c r="AF216" s="1">
        <v>287.50639999999999</v>
      </c>
      <c r="AG216" s="1">
        <f t="shared" ref="AG216:AH231" si="18">W216+Y216+AA216+AC216+AE216</f>
        <v>2660</v>
      </c>
      <c r="AH216" s="1">
        <f t="shared" si="18"/>
        <v>21991.157111000004</v>
      </c>
      <c r="AI216" s="1">
        <v>12013</v>
      </c>
      <c r="AJ216" s="1">
        <v>46774.996322999999</v>
      </c>
      <c r="AK216" s="1">
        <v>1039</v>
      </c>
      <c r="AL216" s="1">
        <v>1375.641668</v>
      </c>
      <c r="AM216" s="1">
        <v>443</v>
      </c>
      <c r="AN216" s="1">
        <v>5750.126319</v>
      </c>
      <c r="AO216" s="1">
        <v>371</v>
      </c>
      <c r="AP216" s="1">
        <v>2553.4026760000002</v>
      </c>
      <c r="AQ216" s="1">
        <v>622</v>
      </c>
      <c r="AR216" s="1">
        <v>1875.047885</v>
      </c>
      <c r="AS216" s="1">
        <f t="shared" si="17"/>
        <v>14488</v>
      </c>
      <c r="AT216" s="1">
        <f t="shared" si="17"/>
        <v>58329.214870999996</v>
      </c>
      <c r="AU216" s="1">
        <f t="shared" ref="AU216:AV231" si="19">AG216+AS216</f>
        <v>17148</v>
      </c>
      <c r="AV216" s="1">
        <f t="shared" si="19"/>
        <v>80320.371981999997</v>
      </c>
    </row>
    <row r="217" spans="1:48">
      <c r="A217" s="3">
        <v>39417</v>
      </c>
      <c r="B217" s="1">
        <v>28825.029297000001</v>
      </c>
      <c r="C217" s="1">
        <v>29962.929688</v>
      </c>
      <c r="D217" s="1">
        <v>26093.960938</v>
      </c>
      <c r="E217" s="1">
        <v>27812.650390999999</v>
      </c>
      <c r="F217" s="1">
        <v>27812.650390999999</v>
      </c>
      <c r="G217" s="1">
        <v>37276186700</v>
      </c>
      <c r="I217" s="6" t="s">
        <v>7</v>
      </c>
      <c r="J217" s="4">
        <v>5.75</v>
      </c>
      <c r="K217" s="10">
        <v>2.83</v>
      </c>
      <c r="L217" s="9">
        <v>3.2528599999999996</v>
      </c>
      <c r="M217" s="4">
        <v>5.75</v>
      </c>
      <c r="O217" s="1">
        <v>70.900000000000006</v>
      </c>
      <c r="P217" s="1">
        <v>0.6</v>
      </c>
      <c r="R217" s="1">
        <v>65.34</v>
      </c>
      <c r="T217" s="1">
        <v>15592</v>
      </c>
      <c r="U217" s="1">
        <v>64449</v>
      </c>
      <c r="W217" s="1">
        <v>985</v>
      </c>
      <c r="X217" s="1">
        <v>8655.0785899999992</v>
      </c>
      <c r="Y217" s="1">
        <v>6</v>
      </c>
      <c r="Z217" s="1">
        <v>9.2850000000000001</v>
      </c>
      <c r="AA217" s="1">
        <v>12</v>
      </c>
      <c r="AB217" s="1">
        <v>76.847099999999998</v>
      </c>
      <c r="AC217" s="1">
        <v>8</v>
      </c>
      <c r="AD217" s="1">
        <v>52.975999999999999</v>
      </c>
      <c r="AE217" s="1">
        <v>14</v>
      </c>
      <c r="AF217" s="1">
        <v>48.054673000000001</v>
      </c>
      <c r="AG217" s="1">
        <f t="shared" si="18"/>
        <v>1025</v>
      </c>
      <c r="AH217" s="1">
        <f t="shared" si="18"/>
        <v>8842.241363000001</v>
      </c>
      <c r="AI217" s="1">
        <v>11533</v>
      </c>
      <c r="AJ217" s="1">
        <v>42564.804414999999</v>
      </c>
      <c r="AK217" s="1">
        <v>931</v>
      </c>
      <c r="AL217" s="1">
        <v>1254.2072900000001</v>
      </c>
      <c r="AM217" s="1">
        <v>425</v>
      </c>
      <c r="AN217" s="1">
        <v>4951.3219499999996</v>
      </c>
      <c r="AO217" s="1">
        <v>370</v>
      </c>
      <c r="AP217" s="1">
        <v>3779.5419999999999</v>
      </c>
      <c r="AQ217" s="1">
        <v>637</v>
      </c>
      <c r="AR217" s="1">
        <v>2296.9025510000001</v>
      </c>
      <c r="AS217" s="1">
        <f t="shared" si="17"/>
        <v>13896</v>
      </c>
      <c r="AT217" s="1">
        <f t="shared" si="17"/>
        <v>54846.778205999995</v>
      </c>
      <c r="AU217" s="1">
        <f t="shared" si="19"/>
        <v>14921</v>
      </c>
      <c r="AV217" s="1">
        <f t="shared" si="19"/>
        <v>63689.019568999996</v>
      </c>
    </row>
    <row r="218" spans="1:48">
      <c r="A218" s="3">
        <v>39448</v>
      </c>
      <c r="B218" s="1">
        <v>27632.199218999998</v>
      </c>
      <c r="C218" s="1">
        <v>27853.599609000001</v>
      </c>
      <c r="D218" s="1">
        <v>21709.630859000001</v>
      </c>
      <c r="E218" s="1">
        <v>23455.740234000001</v>
      </c>
      <c r="F218" s="1">
        <v>23455.740234000001</v>
      </c>
      <c r="G218" s="1">
        <v>67551142900</v>
      </c>
      <c r="I218" s="6" t="s">
        <v>7</v>
      </c>
      <c r="J218" s="4">
        <v>4.5</v>
      </c>
      <c r="K218" s="10">
        <v>1.75</v>
      </c>
      <c r="L218" s="9">
        <v>2.20357</v>
      </c>
      <c r="M218" s="4">
        <v>4.5</v>
      </c>
      <c r="O218" s="1">
        <v>70.400000000000006</v>
      </c>
      <c r="P218" s="1">
        <v>-0.6</v>
      </c>
      <c r="R218" s="1">
        <v>68.87</v>
      </c>
      <c r="T218" s="1">
        <v>16984</v>
      </c>
      <c r="U218" s="1">
        <v>67774</v>
      </c>
      <c r="W218" s="1">
        <v>1690</v>
      </c>
      <c r="X218" s="1">
        <v>9301.4923670000007</v>
      </c>
      <c r="Y218" s="1">
        <v>4</v>
      </c>
      <c r="Z218" s="1">
        <v>3.5055000000000001</v>
      </c>
      <c r="AA218" s="1">
        <v>23</v>
      </c>
      <c r="AB218" s="1">
        <v>146.04630599999999</v>
      </c>
      <c r="AC218" s="1">
        <v>12</v>
      </c>
      <c r="AD218" s="1">
        <v>54.423000000000002</v>
      </c>
      <c r="AE218" s="1">
        <v>15</v>
      </c>
      <c r="AF218" s="1">
        <v>46.047665000000002</v>
      </c>
      <c r="AG218" s="1">
        <f t="shared" si="18"/>
        <v>1744</v>
      </c>
      <c r="AH218" s="1">
        <f t="shared" si="18"/>
        <v>9551.514838000001</v>
      </c>
      <c r="AI218" s="1">
        <v>11982</v>
      </c>
      <c r="AJ218" s="1">
        <v>45831.110802000003</v>
      </c>
      <c r="AK218" s="1">
        <v>1047</v>
      </c>
      <c r="AL218" s="1">
        <v>1454.577884</v>
      </c>
      <c r="AM218" s="1">
        <v>420</v>
      </c>
      <c r="AN218" s="1">
        <v>4619.8919660000001</v>
      </c>
      <c r="AO218" s="1">
        <v>336</v>
      </c>
      <c r="AP218" s="1">
        <v>3165.1808999999998</v>
      </c>
      <c r="AQ218" s="1">
        <v>666</v>
      </c>
      <c r="AR218" s="1">
        <v>2148.3463999999999</v>
      </c>
      <c r="AS218" s="1">
        <f t="shared" si="17"/>
        <v>14451</v>
      </c>
      <c r="AT218" s="1">
        <f t="shared" si="17"/>
        <v>57219.107952000006</v>
      </c>
      <c r="AU218" s="1">
        <f t="shared" si="19"/>
        <v>16195</v>
      </c>
      <c r="AV218" s="1">
        <f t="shared" si="19"/>
        <v>66770.622790000009</v>
      </c>
    </row>
    <row r="219" spans="1:48">
      <c r="A219" s="3">
        <v>39479</v>
      </c>
      <c r="B219" s="1">
        <v>23791.919922000001</v>
      </c>
      <c r="C219" s="1">
        <v>25101.410156000002</v>
      </c>
      <c r="D219" s="1">
        <v>22569.529297000001</v>
      </c>
      <c r="E219" s="1">
        <v>24331.669922000001</v>
      </c>
      <c r="F219" s="1">
        <v>24331.669922000001</v>
      </c>
      <c r="G219" s="1">
        <v>42277898300</v>
      </c>
      <c r="I219" s="6" t="s">
        <v>7</v>
      </c>
      <c r="J219" s="4">
        <v>4.5</v>
      </c>
      <c r="K219" s="10">
        <v>2.61</v>
      </c>
      <c r="L219" s="9">
        <v>2.6949999999999998</v>
      </c>
      <c r="M219" s="4">
        <v>4.5</v>
      </c>
      <c r="O219" s="1">
        <v>71.5</v>
      </c>
      <c r="P219" s="1">
        <v>1.5</v>
      </c>
      <c r="R219" s="1">
        <v>71.78</v>
      </c>
      <c r="T219" s="1">
        <v>14384</v>
      </c>
      <c r="U219" s="1">
        <v>51974</v>
      </c>
      <c r="W219" s="1">
        <v>670</v>
      </c>
      <c r="X219" s="1">
        <v>3866.31621</v>
      </c>
      <c r="Y219" s="1">
        <v>0</v>
      </c>
      <c r="Z219" s="1">
        <v>0</v>
      </c>
      <c r="AA219" s="1">
        <v>8</v>
      </c>
      <c r="AB219" s="1">
        <v>177.649967</v>
      </c>
      <c r="AC219" s="1">
        <v>16</v>
      </c>
      <c r="AD219" s="1">
        <v>54.508499999999998</v>
      </c>
      <c r="AE219" s="1">
        <v>7</v>
      </c>
      <c r="AF219" s="1">
        <v>7.835375</v>
      </c>
      <c r="AG219" s="1">
        <f t="shared" si="18"/>
        <v>701</v>
      </c>
      <c r="AH219" s="1">
        <f t="shared" si="18"/>
        <v>4106.3100519999998</v>
      </c>
      <c r="AI219" s="1">
        <v>10829</v>
      </c>
      <c r="AJ219" s="1">
        <v>37234.616015</v>
      </c>
      <c r="AK219" s="1">
        <v>950</v>
      </c>
      <c r="AL219" s="1">
        <v>1367.450325</v>
      </c>
      <c r="AM219" s="1">
        <v>315</v>
      </c>
      <c r="AN219" s="1">
        <v>3631.7443470000003</v>
      </c>
      <c r="AO219" s="1">
        <v>277</v>
      </c>
      <c r="AP219" s="1">
        <v>2283.1158519999999</v>
      </c>
      <c r="AQ219" s="1">
        <v>561</v>
      </c>
      <c r="AR219" s="1">
        <v>2043.23341</v>
      </c>
      <c r="AS219" s="1">
        <f t="shared" si="17"/>
        <v>12932</v>
      </c>
      <c r="AT219" s="1">
        <f t="shared" si="17"/>
        <v>46560.159949000001</v>
      </c>
      <c r="AU219" s="1">
        <f t="shared" si="19"/>
        <v>13633</v>
      </c>
      <c r="AV219" s="1">
        <f t="shared" si="19"/>
        <v>50666.470001000002</v>
      </c>
    </row>
    <row r="220" spans="1:48">
      <c r="A220" s="3">
        <v>39508</v>
      </c>
      <c r="B220" s="1">
        <v>23491.570313</v>
      </c>
      <c r="C220" s="1">
        <v>23923.199218999998</v>
      </c>
      <c r="D220" s="1">
        <v>20572.919922000001</v>
      </c>
      <c r="E220" s="1">
        <v>22849.199218999998</v>
      </c>
      <c r="F220" s="1">
        <v>22849.199218999998</v>
      </c>
      <c r="G220" s="1">
        <v>49431243000</v>
      </c>
      <c r="I220" s="6" t="s">
        <v>7</v>
      </c>
      <c r="J220" s="4">
        <v>3.75</v>
      </c>
      <c r="K220" s="10">
        <v>1.45</v>
      </c>
      <c r="L220" s="9">
        <v>1.6842900000000001</v>
      </c>
      <c r="M220" s="4">
        <v>3.75</v>
      </c>
      <c r="O220" s="1">
        <v>71.5</v>
      </c>
      <c r="P220" s="1" t="s">
        <v>13</v>
      </c>
      <c r="R220" s="1">
        <v>72.78</v>
      </c>
      <c r="T220" s="1">
        <v>10993</v>
      </c>
      <c r="U220" s="1">
        <v>44017</v>
      </c>
      <c r="W220" s="1">
        <v>2365</v>
      </c>
      <c r="X220" s="1">
        <v>11565.250695999999</v>
      </c>
      <c r="Y220" s="1">
        <v>0</v>
      </c>
      <c r="Z220" s="1">
        <v>0</v>
      </c>
      <c r="AA220" s="1">
        <v>5</v>
      </c>
      <c r="AB220" s="1">
        <v>18.315480000000001</v>
      </c>
      <c r="AC220" s="1">
        <v>9</v>
      </c>
      <c r="AD220" s="1">
        <v>72.888999999999996</v>
      </c>
      <c r="AE220" s="1">
        <v>5</v>
      </c>
      <c r="AF220" s="1">
        <v>37.532299999999999</v>
      </c>
      <c r="AG220" s="1">
        <f t="shared" si="18"/>
        <v>2384</v>
      </c>
      <c r="AH220" s="1">
        <f t="shared" si="18"/>
        <v>11693.987475999998</v>
      </c>
      <c r="AI220" s="1">
        <v>6372</v>
      </c>
      <c r="AJ220" s="1">
        <v>22280.966823999999</v>
      </c>
      <c r="AK220" s="1">
        <v>680</v>
      </c>
      <c r="AL220" s="1">
        <v>961.94423700000004</v>
      </c>
      <c r="AM220" s="1">
        <v>274</v>
      </c>
      <c r="AN220" s="1">
        <v>3054.61663</v>
      </c>
      <c r="AO220" s="1">
        <v>207</v>
      </c>
      <c r="AP220" s="1">
        <v>2241.172</v>
      </c>
      <c r="AQ220" s="1">
        <v>419</v>
      </c>
      <c r="AR220" s="1">
        <v>1974.630165</v>
      </c>
      <c r="AS220" s="1">
        <f t="shared" si="17"/>
        <v>7952</v>
      </c>
      <c r="AT220" s="1">
        <f t="shared" si="17"/>
        <v>30513.329855999997</v>
      </c>
      <c r="AU220" s="1">
        <f t="shared" si="19"/>
        <v>10336</v>
      </c>
      <c r="AV220" s="1">
        <f t="shared" si="19"/>
        <v>42207.317331999991</v>
      </c>
    </row>
    <row r="221" spans="1:48">
      <c r="A221" s="3">
        <v>39539</v>
      </c>
      <c r="B221" s="1">
        <v>23084.929688</v>
      </c>
      <c r="C221" s="1">
        <v>26066.5</v>
      </c>
      <c r="D221" s="1">
        <v>22700.5</v>
      </c>
      <c r="E221" s="1">
        <v>25755.349609000001</v>
      </c>
      <c r="F221" s="1">
        <v>25755.349609000001</v>
      </c>
      <c r="G221" s="1">
        <v>49570719500</v>
      </c>
      <c r="I221" s="6" t="s">
        <v>7</v>
      </c>
      <c r="J221" s="4">
        <v>3.75</v>
      </c>
      <c r="K221" s="10">
        <v>1.2</v>
      </c>
      <c r="L221" s="9">
        <v>1.66357</v>
      </c>
      <c r="M221" s="4">
        <v>3.75</v>
      </c>
      <c r="O221" s="1">
        <v>71.900000000000006</v>
      </c>
      <c r="P221" s="1">
        <v>0.6</v>
      </c>
      <c r="R221" s="1">
        <v>71.3</v>
      </c>
      <c r="T221" s="1">
        <v>10945</v>
      </c>
      <c r="U221" s="1">
        <v>33509</v>
      </c>
      <c r="W221" s="1">
        <v>492</v>
      </c>
      <c r="X221" s="1">
        <v>2641.247922</v>
      </c>
      <c r="Y221" s="1">
        <v>23</v>
      </c>
      <c r="Z221" s="1">
        <v>31.850300000000001</v>
      </c>
      <c r="AA221" s="1">
        <v>14</v>
      </c>
      <c r="AB221" s="1">
        <v>1702.350868</v>
      </c>
      <c r="AC221" s="1">
        <v>5</v>
      </c>
      <c r="AD221" s="1">
        <v>58.97</v>
      </c>
      <c r="AE221" s="1">
        <v>6</v>
      </c>
      <c r="AF221" s="1">
        <v>32.402999999999999</v>
      </c>
      <c r="AG221" s="1">
        <f t="shared" si="18"/>
        <v>540</v>
      </c>
      <c r="AH221" s="1">
        <f t="shared" si="18"/>
        <v>4466.8220900000006</v>
      </c>
      <c r="AI221" s="1">
        <v>7437</v>
      </c>
      <c r="AJ221" s="1">
        <v>23903.740094000001</v>
      </c>
      <c r="AK221" s="1">
        <v>927</v>
      </c>
      <c r="AL221" s="1">
        <v>1326.2389020000001</v>
      </c>
      <c r="AM221" s="1">
        <v>282</v>
      </c>
      <c r="AN221" s="1">
        <v>1500.8525669999999</v>
      </c>
      <c r="AO221" s="1">
        <v>299</v>
      </c>
      <c r="AP221" s="1">
        <v>2323.5779900000002</v>
      </c>
      <c r="AQ221" s="1">
        <v>566</v>
      </c>
      <c r="AR221" s="1">
        <v>1390.193033</v>
      </c>
      <c r="AS221" s="1">
        <f t="shared" si="17"/>
        <v>9511</v>
      </c>
      <c r="AT221" s="1">
        <f t="shared" si="17"/>
        <v>30444.602586000001</v>
      </c>
      <c r="AU221" s="1">
        <f t="shared" si="19"/>
        <v>10051</v>
      </c>
      <c r="AV221" s="1">
        <f t="shared" si="19"/>
        <v>34911.424676000002</v>
      </c>
    </row>
    <row r="222" spans="1:48">
      <c r="A222" s="3">
        <v>39569</v>
      </c>
      <c r="B222" s="1">
        <v>26324.970702999999</v>
      </c>
      <c r="C222" s="1">
        <v>26387.369140999999</v>
      </c>
      <c r="D222" s="1">
        <v>24100.310547000001</v>
      </c>
      <c r="E222" s="1">
        <v>24533.119140999999</v>
      </c>
      <c r="F222" s="1">
        <v>24533.119140999999</v>
      </c>
      <c r="G222" s="1">
        <v>39377318100</v>
      </c>
      <c r="I222" s="6" t="s">
        <v>7</v>
      </c>
      <c r="J222" s="4">
        <v>3.5</v>
      </c>
      <c r="K222" s="10">
        <v>1.64</v>
      </c>
      <c r="L222" s="9">
        <v>1.6664300000000001</v>
      </c>
      <c r="M222" s="4">
        <v>3.5</v>
      </c>
      <c r="O222" s="1">
        <v>72.099999999999994</v>
      </c>
      <c r="P222" s="1">
        <v>0.4</v>
      </c>
      <c r="R222" s="1">
        <v>71.28</v>
      </c>
      <c r="T222" s="1">
        <v>10138</v>
      </c>
      <c r="U222" s="1">
        <v>33972</v>
      </c>
      <c r="W222" s="1">
        <v>409</v>
      </c>
      <c r="X222" s="1">
        <v>3670.4579610000001</v>
      </c>
      <c r="Y222" s="1">
        <v>232</v>
      </c>
      <c r="Z222" s="1">
        <v>308.20510000000002</v>
      </c>
      <c r="AA222" s="1">
        <v>13</v>
      </c>
      <c r="AB222" s="1">
        <v>50.927849999999999</v>
      </c>
      <c r="AC222" s="1">
        <v>5</v>
      </c>
      <c r="AD222" s="1">
        <v>76.400000000000006</v>
      </c>
      <c r="AE222" s="1">
        <v>11</v>
      </c>
      <c r="AF222" s="1">
        <v>253.37191000000001</v>
      </c>
      <c r="AG222" s="1">
        <f t="shared" si="18"/>
        <v>670</v>
      </c>
      <c r="AH222" s="1">
        <f t="shared" si="18"/>
        <v>4359.3628209999997</v>
      </c>
      <c r="AI222" s="1">
        <v>6657</v>
      </c>
      <c r="AJ222" s="1">
        <v>21142.187615999999</v>
      </c>
      <c r="AK222" s="1">
        <v>893</v>
      </c>
      <c r="AL222" s="1">
        <v>1294.4506200000001</v>
      </c>
      <c r="AM222" s="1">
        <v>217</v>
      </c>
      <c r="AN222" s="1">
        <v>2190.0897199999999</v>
      </c>
      <c r="AO222" s="1">
        <v>295</v>
      </c>
      <c r="AP222" s="1">
        <v>2866.1484329999998</v>
      </c>
      <c r="AQ222" s="1">
        <v>487</v>
      </c>
      <c r="AR222" s="1">
        <v>1484.9341710000001</v>
      </c>
      <c r="AS222" s="1">
        <f t="shared" ref="AS222:AT237" si="20">AI222+AK222+AM222+AO222+AQ222</f>
        <v>8549</v>
      </c>
      <c r="AT222" s="1">
        <f t="shared" si="20"/>
        <v>28977.810559999998</v>
      </c>
      <c r="AU222" s="1">
        <f t="shared" si="19"/>
        <v>9219</v>
      </c>
      <c r="AV222" s="1">
        <f t="shared" si="19"/>
        <v>33337.173381000001</v>
      </c>
    </row>
    <row r="223" spans="1:48">
      <c r="A223" s="3">
        <v>39600</v>
      </c>
      <c r="B223" s="1">
        <v>24542.289063</v>
      </c>
      <c r="C223" s="1">
        <v>24923.279297000001</v>
      </c>
      <c r="D223" s="1">
        <v>21773.669922000001</v>
      </c>
      <c r="E223" s="1">
        <v>22102.009765999999</v>
      </c>
      <c r="F223" s="1">
        <v>22102.009765999999</v>
      </c>
      <c r="G223" s="1">
        <v>37367240700</v>
      </c>
      <c r="I223" s="6" t="s">
        <v>7</v>
      </c>
      <c r="J223" s="4">
        <v>3.5</v>
      </c>
      <c r="K223" s="10">
        <v>2.15</v>
      </c>
      <c r="L223" s="9">
        <v>1.9014300000000002</v>
      </c>
      <c r="M223" s="4">
        <v>3.5</v>
      </c>
      <c r="O223" s="1">
        <v>72.7</v>
      </c>
      <c r="P223" s="1">
        <v>0.8</v>
      </c>
      <c r="R223" s="1">
        <v>71.989999999999995</v>
      </c>
      <c r="T223" s="1">
        <v>11876</v>
      </c>
      <c r="U223" s="1">
        <v>57479</v>
      </c>
      <c r="W223" s="1">
        <v>1712</v>
      </c>
      <c r="X223" s="1">
        <v>23273.593205000001</v>
      </c>
      <c r="Y223" s="1">
        <v>336</v>
      </c>
      <c r="Z223" s="1">
        <v>377.89159999999998</v>
      </c>
      <c r="AA223" s="1">
        <v>9</v>
      </c>
      <c r="AB223" s="1">
        <v>22.511150000000001</v>
      </c>
      <c r="AC223" s="1">
        <v>9</v>
      </c>
      <c r="AD223" s="1">
        <v>122.85</v>
      </c>
      <c r="AE223" s="1">
        <v>23</v>
      </c>
      <c r="AF223" s="1">
        <v>397.13674500000002</v>
      </c>
      <c r="AG223" s="1">
        <f t="shared" si="18"/>
        <v>2089</v>
      </c>
      <c r="AH223" s="1">
        <f t="shared" si="18"/>
        <v>24193.982699999997</v>
      </c>
      <c r="AI223" s="1">
        <v>7167</v>
      </c>
      <c r="AJ223" s="1">
        <v>24109.462617000001</v>
      </c>
      <c r="AK223" s="1">
        <v>888</v>
      </c>
      <c r="AL223" s="1">
        <v>1298.4382420000002</v>
      </c>
      <c r="AM223" s="1">
        <v>229</v>
      </c>
      <c r="AN223" s="1">
        <v>1808.008028</v>
      </c>
      <c r="AO223" s="1">
        <v>298</v>
      </c>
      <c r="AP223" s="1">
        <v>2919.3698159999994</v>
      </c>
      <c r="AQ223" s="1">
        <v>427</v>
      </c>
      <c r="AR223" s="1">
        <v>1366.3269319999999</v>
      </c>
      <c r="AS223" s="1">
        <f t="shared" si="20"/>
        <v>9009</v>
      </c>
      <c r="AT223" s="1">
        <f t="shared" si="20"/>
        <v>31501.605635</v>
      </c>
      <c r="AU223" s="1">
        <f t="shared" si="19"/>
        <v>11098</v>
      </c>
      <c r="AV223" s="1">
        <f t="shared" si="19"/>
        <v>55695.588334999993</v>
      </c>
    </row>
    <row r="224" spans="1:48">
      <c r="A224" s="3">
        <v>39630</v>
      </c>
      <c r="B224" s="1">
        <v>21785.390625</v>
      </c>
      <c r="C224" s="1">
        <v>23369.050781000002</v>
      </c>
      <c r="D224" s="1">
        <v>20988.740234000001</v>
      </c>
      <c r="E224" s="1">
        <v>22731.099609000001</v>
      </c>
      <c r="F224" s="1">
        <v>22731.099609000001</v>
      </c>
      <c r="G224" s="1">
        <v>45166203800</v>
      </c>
      <c r="I224" s="6" t="s">
        <v>7</v>
      </c>
      <c r="J224" s="4">
        <v>3.5</v>
      </c>
      <c r="K224" s="10">
        <v>1.6</v>
      </c>
      <c r="L224" s="9">
        <v>1.94</v>
      </c>
      <c r="M224" s="4">
        <v>3.5</v>
      </c>
      <c r="O224" s="1">
        <v>73.2</v>
      </c>
      <c r="P224" s="1">
        <v>0.8</v>
      </c>
      <c r="R224" s="1">
        <v>71.08</v>
      </c>
      <c r="T224" s="1">
        <v>8930</v>
      </c>
      <c r="U224" s="1">
        <v>32697</v>
      </c>
      <c r="W224" s="1">
        <v>395</v>
      </c>
      <c r="X224" s="1">
        <v>5648.4731929999998</v>
      </c>
      <c r="Y224" s="1">
        <v>34</v>
      </c>
      <c r="Z224" s="1">
        <v>33.761200000000002</v>
      </c>
      <c r="AA224" s="1">
        <v>9</v>
      </c>
      <c r="AB224" s="1">
        <v>235.416</v>
      </c>
      <c r="AC224" s="1">
        <v>6</v>
      </c>
      <c r="AD224" s="1">
        <v>232.470482</v>
      </c>
      <c r="AE224" s="1">
        <v>16</v>
      </c>
      <c r="AF224" s="1">
        <v>163.74278000000001</v>
      </c>
      <c r="AG224" s="1">
        <f t="shared" si="18"/>
        <v>460</v>
      </c>
      <c r="AH224" s="1">
        <f t="shared" si="18"/>
        <v>6313.8636549999992</v>
      </c>
      <c r="AI224" s="1">
        <v>6063</v>
      </c>
      <c r="AJ224" s="1">
        <v>18590.263355999999</v>
      </c>
      <c r="AK224" s="1">
        <v>844</v>
      </c>
      <c r="AL224" s="1">
        <v>1263.805791</v>
      </c>
      <c r="AM224" s="1">
        <v>200</v>
      </c>
      <c r="AN224" s="1">
        <v>3077.6359360000001</v>
      </c>
      <c r="AO224" s="1">
        <v>259</v>
      </c>
      <c r="AP224" s="1">
        <v>2181.2918</v>
      </c>
      <c r="AQ224" s="1">
        <v>442</v>
      </c>
      <c r="AR224" s="1">
        <v>2036.7920999999999</v>
      </c>
      <c r="AS224" s="1">
        <f t="shared" si="20"/>
        <v>7808</v>
      </c>
      <c r="AT224" s="1">
        <f t="shared" si="20"/>
        <v>27149.788982999995</v>
      </c>
      <c r="AU224" s="1">
        <f t="shared" si="19"/>
        <v>8268</v>
      </c>
      <c r="AV224" s="1">
        <f t="shared" si="19"/>
        <v>33463.652637999992</v>
      </c>
    </row>
    <row r="225" spans="1:48">
      <c r="A225" s="3">
        <v>39661</v>
      </c>
      <c r="B225" s="1">
        <v>22497.900390999999</v>
      </c>
      <c r="C225" s="1">
        <v>22881.269531000002</v>
      </c>
      <c r="D225" s="1">
        <v>20350.480468999998</v>
      </c>
      <c r="E225" s="1">
        <v>21261.890625</v>
      </c>
      <c r="F225" s="1">
        <v>21261.890625</v>
      </c>
      <c r="G225" s="1">
        <v>34887932400</v>
      </c>
      <c r="I225" s="6" t="s">
        <v>7</v>
      </c>
      <c r="J225" s="4">
        <v>3.5</v>
      </c>
      <c r="K225" s="10">
        <v>1.61</v>
      </c>
      <c r="L225" s="9">
        <v>1.8785699999999999</v>
      </c>
      <c r="M225" s="4">
        <v>3.5</v>
      </c>
      <c r="O225" s="1">
        <v>72.099999999999994</v>
      </c>
      <c r="P225" s="1">
        <v>-1.6</v>
      </c>
      <c r="R225" s="1">
        <v>68.650000000000006</v>
      </c>
      <c r="T225" s="1">
        <v>6402</v>
      </c>
      <c r="U225" s="1">
        <v>18030</v>
      </c>
      <c r="W225" s="1">
        <v>187</v>
      </c>
      <c r="X225" s="1">
        <v>1150.5719879999999</v>
      </c>
      <c r="Y225" s="1">
        <v>2</v>
      </c>
      <c r="Z225" s="1">
        <v>2.0019999999999998</v>
      </c>
      <c r="AA225" s="1">
        <v>4</v>
      </c>
      <c r="AB225" s="1">
        <v>24.071999999999999</v>
      </c>
      <c r="AC225" s="1">
        <v>1</v>
      </c>
      <c r="AD225" s="1">
        <v>2.75</v>
      </c>
      <c r="AE225" s="1">
        <v>10</v>
      </c>
      <c r="AF225" s="1">
        <v>65.372280000000003</v>
      </c>
      <c r="AG225" s="1">
        <f t="shared" si="18"/>
        <v>204</v>
      </c>
      <c r="AH225" s="1">
        <f t="shared" si="18"/>
        <v>1244.7682679999998</v>
      </c>
      <c r="AI225" s="1">
        <v>4330</v>
      </c>
      <c r="AJ225" s="1">
        <v>12234.27205</v>
      </c>
      <c r="AK225" s="1">
        <v>651</v>
      </c>
      <c r="AL225" s="1">
        <v>935.18625099999997</v>
      </c>
      <c r="AM225" s="1">
        <v>128</v>
      </c>
      <c r="AN225" s="1">
        <v>671.47799999999995</v>
      </c>
      <c r="AO225" s="1">
        <v>181</v>
      </c>
      <c r="AP225" s="1">
        <v>1204.7588740000001</v>
      </c>
      <c r="AQ225" s="1">
        <v>306</v>
      </c>
      <c r="AR225" s="1">
        <v>985.59731399999998</v>
      </c>
      <c r="AS225" s="1">
        <f t="shared" si="20"/>
        <v>5596</v>
      </c>
      <c r="AT225" s="1">
        <f t="shared" si="20"/>
        <v>16031.292488999998</v>
      </c>
      <c r="AU225" s="1">
        <f t="shared" si="19"/>
        <v>5800</v>
      </c>
      <c r="AV225" s="1">
        <f t="shared" si="19"/>
        <v>17276.060756999999</v>
      </c>
    </row>
    <row r="226" spans="1:48">
      <c r="A226" s="3">
        <v>39692</v>
      </c>
      <c r="B226" s="1">
        <v>20999.320313</v>
      </c>
      <c r="C226" s="1">
        <v>21066.580077999999</v>
      </c>
      <c r="D226" s="1">
        <v>16283.719727</v>
      </c>
      <c r="E226" s="1">
        <v>18016.210938</v>
      </c>
      <c r="F226" s="1">
        <v>18016.210938</v>
      </c>
      <c r="G226" s="1">
        <v>61954082600</v>
      </c>
      <c r="I226" s="6" t="s">
        <v>7</v>
      </c>
      <c r="J226" s="4">
        <v>3.5</v>
      </c>
      <c r="K226" s="10">
        <v>2.69</v>
      </c>
      <c r="L226" s="9">
        <v>4.3571400000000002</v>
      </c>
      <c r="M226" s="4">
        <v>3.5</v>
      </c>
      <c r="O226" s="1">
        <v>71.099999999999994</v>
      </c>
      <c r="P226" s="1">
        <v>-1.4</v>
      </c>
      <c r="R226" s="1">
        <v>67.239999999999995</v>
      </c>
      <c r="T226" s="1">
        <v>7369</v>
      </c>
      <c r="U226" s="1">
        <v>23559</v>
      </c>
      <c r="W226" s="1">
        <v>649</v>
      </c>
      <c r="X226" s="1">
        <v>2963.5898000000002</v>
      </c>
      <c r="Y226" s="1">
        <v>239</v>
      </c>
      <c r="Z226" s="1">
        <v>551.21579999999994</v>
      </c>
      <c r="AA226" s="1">
        <v>1</v>
      </c>
      <c r="AB226" s="1">
        <v>1.35917</v>
      </c>
      <c r="AC226" s="1">
        <v>2</v>
      </c>
      <c r="AD226" s="1">
        <v>207.7</v>
      </c>
      <c r="AE226" s="1">
        <v>2</v>
      </c>
      <c r="AF226" s="1">
        <v>11.81</v>
      </c>
      <c r="AG226" s="1">
        <f t="shared" si="18"/>
        <v>893</v>
      </c>
      <c r="AH226" s="1">
        <f t="shared" si="18"/>
        <v>3735.6747700000001</v>
      </c>
      <c r="AI226" s="1">
        <v>4466</v>
      </c>
      <c r="AJ226" s="1">
        <v>14089.272908000001</v>
      </c>
      <c r="AK226" s="1">
        <v>606</v>
      </c>
      <c r="AL226" s="1">
        <v>853.15064700000005</v>
      </c>
      <c r="AM226" s="1">
        <v>126</v>
      </c>
      <c r="AN226" s="1">
        <v>873.32039999999995</v>
      </c>
      <c r="AO226" s="1">
        <v>154</v>
      </c>
      <c r="AP226" s="1">
        <v>1253.925788</v>
      </c>
      <c r="AQ226" s="1">
        <v>250</v>
      </c>
      <c r="AR226" s="1">
        <v>1008.291079</v>
      </c>
      <c r="AS226" s="1">
        <f t="shared" si="20"/>
        <v>5602</v>
      </c>
      <c r="AT226" s="1">
        <f t="shared" si="20"/>
        <v>18077.960822000001</v>
      </c>
      <c r="AU226" s="1">
        <f t="shared" si="19"/>
        <v>6495</v>
      </c>
      <c r="AV226" s="1">
        <f t="shared" si="19"/>
        <v>21813.635592000002</v>
      </c>
    </row>
    <row r="227" spans="1:48">
      <c r="A227" s="3">
        <v>39722</v>
      </c>
      <c r="B227" s="1">
        <v>17870.429688</v>
      </c>
      <c r="C227" s="1">
        <v>18285.679688</v>
      </c>
      <c r="D227" s="1">
        <v>10676.290039</v>
      </c>
      <c r="E227" s="1">
        <v>13968.669921999999</v>
      </c>
      <c r="F227" s="1">
        <v>13968.669921999999</v>
      </c>
      <c r="G227" s="1">
        <v>78306657800</v>
      </c>
      <c r="I227" s="6" t="s">
        <v>7</v>
      </c>
      <c r="J227" s="4">
        <v>1.5</v>
      </c>
      <c r="K227" s="10">
        <v>0.42</v>
      </c>
      <c r="L227" s="9">
        <v>2.105</v>
      </c>
      <c r="M227" s="4">
        <v>1.5</v>
      </c>
      <c r="O227" s="1">
        <v>71.400000000000006</v>
      </c>
      <c r="P227" s="1">
        <v>0.4</v>
      </c>
      <c r="R227" s="1">
        <v>62.09</v>
      </c>
      <c r="T227" s="1">
        <v>6054</v>
      </c>
      <c r="U227" s="1">
        <v>18937</v>
      </c>
      <c r="W227" s="1">
        <v>379</v>
      </c>
      <c r="X227" s="1">
        <v>5066.8856169999999</v>
      </c>
      <c r="Y227" s="1">
        <v>9</v>
      </c>
      <c r="Z227" s="1">
        <v>20.780999999999999</v>
      </c>
      <c r="AA227" s="1">
        <v>1</v>
      </c>
      <c r="AB227" s="1">
        <v>7.6105</v>
      </c>
      <c r="AC227" s="1">
        <v>2</v>
      </c>
      <c r="AD227" s="1">
        <v>103.73</v>
      </c>
      <c r="AE227" s="1">
        <v>2</v>
      </c>
      <c r="AF227" s="1">
        <v>2.1960000000000002</v>
      </c>
      <c r="AG227" s="1">
        <f t="shared" si="18"/>
        <v>393</v>
      </c>
      <c r="AH227" s="1">
        <f t="shared" si="18"/>
        <v>5201.2031169999991</v>
      </c>
      <c r="AI227" s="1">
        <v>3697</v>
      </c>
      <c r="AJ227" s="1">
        <v>10322.908971999999</v>
      </c>
      <c r="AK227" s="1">
        <v>525</v>
      </c>
      <c r="AL227" s="1">
        <v>738.598705</v>
      </c>
      <c r="AM227" s="1">
        <v>100</v>
      </c>
      <c r="AN227" s="1">
        <v>1150.2801480000001</v>
      </c>
      <c r="AO227" s="1">
        <v>115</v>
      </c>
      <c r="AP227" s="1">
        <v>799.29579999999999</v>
      </c>
      <c r="AQ227" s="1">
        <v>180</v>
      </c>
      <c r="AR227" s="1">
        <v>437.10266999999999</v>
      </c>
      <c r="AS227" s="1">
        <f t="shared" si="20"/>
        <v>4617</v>
      </c>
      <c r="AT227" s="1">
        <f t="shared" si="20"/>
        <v>13448.186295</v>
      </c>
      <c r="AU227" s="1">
        <f t="shared" si="19"/>
        <v>5010</v>
      </c>
      <c r="AV227" s="1">
        <f t="shared" si="19"/>
        <v>18649.389411999997</v>
      </c>
    </row>
    <row r="228" spans="1:48">
      <c r="A228" s="3">
        <v>39753</v>
      </c>
      <c r="B228" s="1">
        <v>14436.030273</v>
      </c>
      <c r="C228" s="1">
        <v>15317.830078000001</v>
      </c>
      <c r="D228" s="1">
        <v>11814.809569999999</v>
      </c>
      <c r="E228" s="1">
        <v>13888.240234000001</v>
      </c>
      <c r="F228" s="1">
        <v>13888.240234000001</v>
      </c>
      <c r="G228" s="1">
        <v>50543207200</v>
      </c>
      <c r="I228" s="6" t="s">
        <v>7</v>
      </c>
      <c r="J228" s="4">
        <v>1.5</v>
      </c>
      <c r="K228" s="10">
        <v>0.38</v>
      </c>
      <c r="L228" s="9">
        <v>1.1007100000000001</v>
      </c>
      <c r="M228" s="4">
        <v>1.5</v>
      </c>
      <c r="O228" s="1">
        <v>72.599999999999994</v>
      </c>
      <c r="P228" s="1">
        <v>1.8</v>
      </c>
      <c r="R228" s="1">
        <v>55.51</v>
      </c>
      <c r="T228" s="1">
        <v>3786</v>
      </c>
      <c r="U228" s="1">
        <v>10648</v>
      </c>
      <c r="W228" s="1">
        <v>122</v>
      </c>
      <c r="X228" s="1">
        <v>800.09580000000005</v>
      </c>
      <c r="Y228" s="1">
        <v>7</v>
      </c>
      <c r="Z228" s="1">
        <v>15.187900000000001</v>
      </c>
      <c r="AA228" s="1">
        <v>1</v>
      </c>
      <c r="AB228" s="1">
        <v>43.172199999999997</v>
      </c>
      <c r="AC228" s="1">
        <v>0</v>
      </c>
      <c r="AD228" s="1">
        <v>0</v>
      </c>
      <c r="AE228" s="1">
        <v>0</v>
      </c>
      <c r="AF228" s="1">
        <v>0</v>
      </c>
      <c r="AG228" s="1">
        <f t="shared" si="18"/>
        <v>130</v>
      </c>
      <c r="AH228" s="1">
        <f t="shared" si="18"/>
        <v>858.45590000000004</v>
      </c>
      <c r="AI228" s="1">
        <v>2656</v>
      </c>
      <c r="AJ228" s="1">
        <v>7598.4065710000004</v>
      </c>
      <c r="AK228" s="1">
        <v>341</v>
      </c>
      <c r="AL228" s="1">
        <v>426.17033400000003</v>
      </c>
      <c r="AM228" s="1">
        <v>54</v>
      </c>
      <c r="AN228" s="1">
        <v>337.92694999999998</v>
      </c>
      <c r="AO228" s="1">
        <v>65</v>
      </c>
      <c r="AP228" s="1">
        <v>733.09799999999996</v>
      </c>
      <c r="AQ228" s="1">
        <v>114</v>
      </c>
      <c r="AR228" s="1">
        <v>231.87572</v>
      </c>
      <c r="AS228" s="1">
        <f t="shared" si="20"/>
        <v>3230</v>
      </c>
      <c r="AT228" s="1">
        <f t="shared" si="20"/>
        <v>9327.4775750000008</v>
      </c>
      <c r="AU228" s="1">
        <f t="shared" si="19"/>
        <v>3360</v>
      </c>
      <c r="AV228" s="1">
        <f t="shared" si="19"/>
        <v>10185.933475000002</v>
      </c>
    </row>
    <row r="229" spans="1:48">
      <c r="A229" s="3">
        <v>39783</v>
      </c>
      <c r="B229" s="1">
        <v>13775.280273</v>
      </c>
      <c r="C229" s="1">
        <v>15781.049805000001</v>
      </c>
      <c r="D229" s="1">
        <v>13344.599609000001</v>
      </c>
      <c r="E229" s="1">
        <v>14387.480469</v>
      </c>
      <c r="F229" s="1">
        <v>14387.480469</v>
      </c>
      <c r="G229" s="1">
        <v>41205046800</v>
      </c>
      <c r="I229" s="6" t="s">
        <v>7</v>
      </c>
      <c r="J229" s="4">
        <v>0.5</v>
      </c>
      <c r="K229" s="10">
        <v>0.22</v>
      </c>
      <c r="L229" s="9">
        <v>0.29929</v>
      </c>
      <c r="M229" s="4">
        <v>0.5</v>
      </c>
      <c r="O229" s="1">
        <v>72.400000000000006</v>
      </c>
      <c r="P229" s="1">
        <v>-0.3</v>
      </c>
      <c r="R229" s="1">
        <v>55.46</v>
      </c>
      <c r="T229" s="1">
        <v>5437</v>
      </c>
      <c r="U229" s="1">
        <v>20516</v>
      </c>
      <c r="W229" s="1">
        <v>885</v>
      </c>
      <c r="X229" s="1">
        <v>7016.1733000000004</v>
      </c>
      <c r="Y229" s="1">
        <v>25</v>
      </c>
      <c r="Z229" s="1">
        <v>47.456400000000002</v>
      </c>
      <c r="AA229" s="1">
        <v>3</v>
      </c>
      <c r="AB229" s="1">
        <v>290.57524000000001</v>
      </c>
      <c r="AC229" s="1">
        <v>3</v>
      </c>
      <c r="AD229" s="1">
        <v>56.621960000000001</v>
      </c>
      <c r="AE229" s="1">
        <v>1</v>
      </c>
      <c r="AF229" s="1">
        <v>0.95</v>
      </c>
      <c r="AG229" s="1">
        <f t="shared" si="18"/>
        <v>917</v>
      </c>
      <c r="AH229" s="1">
        <f t="shared" si="18"/>
        <v>7411.7769000000008</v>
      </c>
      <c r="AI229" s="1">
        <v>3276</v>
      </c>
      <c r="AJ229" s="1">
        <v>9582.719411</v>
      </c>
      <c r="AK229" s="1">
        <v>363</v>
      </c>
      <c r="AL229" s="1">
        <v>459.4599</v>
      </c>
      <c r="AM229" s="1">
        <v>70</v>
      </c>
      <c r="AN229" s="1">
        <v>603.76930000000004</v>
      </c>
      <c r="AO229" s="1">
        <v>99</v>
      </c>
      <c r="AP229" s="1">
        <v>862.91788799999995</v>
      </c>
      <c r="AQ229" s="1">
        <v>115</v>
      </c>
      <c r="AR229" s="1">
        <v>814.73600099999999</v>
      </c>
      <c r="AS229" s="1">
        <f t="shared" si="20"/>
        <v>3923</v>
      </c>
      <c r="AT229" s="1">
        <f t="shared" si="20"/>
        <v>12323.602499999999</v>
      </c>
      <c r="AU229" s="1">
        <f t="shared" si="19"/>
        <v>4840</v>
      </c>
      <c r="AV229" s="1">
        <f t="shared" si="19"/>
        <v>19735.379399999998</v>
      </c>
    </row>
    <row r="230" spans="1:48">
      <c r="A230" s="3">
        <v>39814</v>
      </c>
      <c r="B230" s="1">
        <v>14448.219727</v>
      </c>
      <c r="C230" s="1">
        <v>15763.549805000001</v>
      </c>
      <c r="D230" s="1">
        <v>12439.129883</v>
      </c>
      <c r="E230" s="1">
        <v>13278.209961</v>
      </c>
      <c r="F230" s="1">
        <v>13278.209961</v>
      </c>
      <c r="G230" s="1">
        <v>59107008200</v>
      </c>
      <c r="I230" s="6" t="s">
        <v>7</v>
      </c>
      <c r="J230" s="4">
        <v>0.5</v>
      </c>
      <c r="K230" s="11">
        <v>0.23</v>
      </c>
      <c r="L230" s="9">
        <v>0.39143</v>
      </c>
      <c r="M230" s="4">
        <v>0.5</v>
      </c>
      <c r="O230" s="1">
        <v>72.599999999999994</v>
      </c>
      <c r="P230" s="1">
        <v>0.3</v>
      </c>
      <c r="R230" s="1">
        <v>56.81</v>
      </c>
      <c r="T230" s="1">
        <v>5759</v>
      </c>
      <c r="U230" s="1">
        <v>18684</v>
      </c>
      <c r="W230" s="1">
        <v>489</v>
      </c>
      <c r="X230" s="1">
        <v>4250.2948900000001</v>
      </c>
      <c r="Y230" s="1">
        <v>5</v>
      </c>
      <c r="Z230" s="1">
        <v>9.7207000000000008</v>
      </c>
      <c r="AA230" s="1">
        <v>2</v>
      </c>
      <c r="AB230" s="1">
        <v>101.75064999999999</v>
      </c>
      <c r="AC230" s="1">
        <v>0</v>
      </c>
      <c r="AD230" s="1">
        <v>0</v>
      </c>
      <c r="AE230" s="1">
        <v>2</v>
      </c>
      <c r="AF230" s="1">
        <v>15.35</v>
      </c>
      <c r="AG230" s="1">
        <f t="shared" si="18"/>
        <v>498</v>
      </c>
      <c r="AH230" s="1">
        <f t="shared" si="18"/>
        <v>4377.1162400000003</v>
      </c>
      <c r="AI230" s="1">
        <v>3868</v>
      </c>
      <c r="AJ230" s="1">
        <v>11315.076509</v>
      </c>
      <c r="AK230" s="1">
        <v>417</v>
      </c>
      <c r="AL230" s="1">
        <v>524.51491499999997</v>
      </c>
      <c r="AM230" s="1">
        <v>66</v>
      </c>
      <c r="AN230" s="1">
        <v>961.62135000000001</v>
      </c>
      <c r="AO230" s="1">
        <v>82</v>
      </c>
      <c r="AP230" s="1">
        <v>657.61199999999997</v>
      </c>
      <c r="AQ230" s="1">
        <v>145</v>
      </c>
      <c r="AR230" s="1">
        <v>355.06205999999997</v>
      </c>
      <c r="AS230" s="1">
        <f t="shared" si="20"/>
        <v>4578</v>
      </c>
      <c r="AT230" s="1">
        <f t="shared" si="20"/>
        <v>13813.886833999999</v>
      </c>
      <c r="AU230" s="1">
        <f t="shared" si="19"/>
        <v>5076</v>
      </c>
      <c r="AV230" s="1">
        <f t="shared" si="19"/>
        <v>18191.003074</v>
      </c>
    </row>
    <row r="231" spans="1:48">
      <c r="A231" s="3">
        <v>39845</v>
      </c>
      <c r="B231" s="1">
        <v>13194</v>
      </c>
      <c r="C231" s="1">
        <v>13976.309569999999</v>
      </c>
      <c r="D231" s="1">
        <v>12634.839844</v>
      </c>
      <c r="E231" s="1">
        <v>12811.570313</v>
      </c>
      <c r="F231" s="1">
        <v>12811.570313</v>
      </c>
      <c r="G231" s="1">
        <v>41357422900</v>
      </c>
      <c r="I231" s="6" t="s">
        <v>7</v>
      </c>
      <c r="J231" s="4">
        <v>0.5</v>
      </c>
      <c r="K231" s="11">
        <v>0.04</v>
      </c>
      <c r="L231" s="9">
        <v>0.24856999999999999</v>
      </c>
      <c r="M231" s="4">
        <v>0.5</v>
      </c>
      <c r="O231" s="1">
        <v>72.099999999999994</v>
      </c>
      <c r="P231" s="1">
        <v>-0.7</v>
      </c>
      <c r="R231" s="1">
        <v>57.46</v>
      </c>
      <c r="T231" s="1">
        <v>5043</v>
      </c>
      <c r="U231" s="1">
        <v>15874</v>
      </c>
      <c r="W231" s="1">
        <v>214</v>
      </c>
      <c r="X231" s="1">
        <v>1714.7060080000001</v>
      </c>
      <c r="Y231" s="1">
        <v>0</v>
      </c>
      <c r="Z231" s="1">
        <v>0</v>
      </c>
      <c r="AA231" s="1">
        <v>0</v>
      </c>
      <c r="AB231" s="1">
        <v>0</v>
      </c>
      <c r="AC231" s="1">
        <v>0</v>
      </c>
      <c r="AD231" s="1">
        <v>0</v>
      </c>
      <c r="AE231" s="1">
        <v>1</v>
      </c>
      <c r="AF231" s="1">
        <v>6.2441000000000004</v>
      </c>
      <c r="AG231" s="1">
        <f t="shared" si="18"/>
        <v>215</v>
      </c>
      <c r="AH231" s="1">
        <f t="shared" si="18"/>
        <v>1720.950108</v>
      </c>
      <c r="AI231" s="1">
        <v>3793</v>
      </c>
      <c r="AJ231" s="1">
        <v>11713.334863</v>
      </c>
      <c r="AK231" s="1">
        <v>398</v>
      </c>
      <c r="AL231" s="1">
        <v>526.61368000000004</v>
      </c>
      <c r="AM231" s="1">
        <v>66</v>
      </c>
      <c r="AN231" s="1">
        <v>585.74559999999997</v>
      </c>
      <c r="AO231" s="1">
        <v>105</v>
      </c>
      <c r="AP231" s="1">
        <v>865.89800000000002</v>
      </c>
      <c r="AQ231" s="1">
        <v>104</v>
      </c>
      <c r="AR231" s="1">
        <v>190.27889999999999</v>
      </c>
      <c r="AS231" s="1">
        <f t="shared" si="20"/>
        <v>4466</v>
      </c>
      <c r="AT231" s="1">
        <f t="shared" si="20"/>
        <v>13881.871042999999</v>
      </c>
      <c r="AU231" s="1">
        <f t="shared" si="19"/>
        <v>4681</v>
      </c>
      <c r="AV231" s="1">
        <f t="shared" si="19"/>
        <v>15602.821151</v>
      </c>
    </row>
    <row r="232" spans="1:48">
      <c r="A232" s="3">
        <v>39873</v>
      </c>
      <c r="B232" s="1">
        <v>12522.610352</v>
      </c>
      <c r="C232" s="1">
        <v>14257.559569999999</v>
      </c>
      <c r="D232" s="1">
        <v>11344.580078000001</v>
      </c>
      <c r="E232" s="1">
        <v>13576.019531</v>
      </c>
      <c r="F232" s="1">
        <v>13576.019531</v>
      </c>
      <c r="G232" s="1">
        <v>59481962700</v>
      </c>
      <c r="I232" s="6" t="s">
        <v>7</v>
      </c>
      <c r="J232" s="4">
        <v>0.5</v>
      </c>
      <c r="K232" s="11">
        <v>0.37</v>
      </c>
      <c r="L232" s="9">
        <v>0.31642999999999999</v>
      </c>
      <c r="M232" s="4">
        <v>0.5</v>
      </c>
      <c r="O232" s="1">
        <v>72.3</v>
      </c>
      <c r="P232" s="1">
        <v>0.3</v>
      </c>
      <c r="R232" s="1">
        <v>58.43</v>
      </c>
      <c r="T232" s="1">
        <v>8062</v>
      </c>
      <c r="U232" s="1">
        <v>28594</v>
      </c>
      <c r="W232" s="1">
        <v>839</v>
      </c>
      <c r="X232" s="1">
        <v>8742.7563329999994</v>
      </c>
      <c r="Y232" s="1">
        <v>0</v>
      </c>
      <c r="Z232" s="1">
        <v>0</v>
      </c>
      <c r="AA232" s="1">
        <v>2</v>
      </c>
      <c r="AB232" s="1">
        <v>77.450792000000007</v>
      </c>
      <c r="AC232" s="1">
        <v>0</v>
      </c>
      <c r="AD232" s="1">
        <v>0</v>
      </c>
      <c r="AE232" s="1">
        <v>11</v>
      </c>
      <c r="AF232" s="1">
        <v>164.40449799999999</v>
      </c>
      <c r="AG232" s="1">
        <f t="shared" ref="AG232:AH247" si="21">W232+Y232+AA232+AC232+AE232</f>
        <v>852</v>
      </c>
      <c r="AH232" s="1">
        <f t="shared" si="21"/>
        <v>8984.6116229999989</v>
      </c>
      <c r="AI232" s="1">
        <v>5499</v>
      </c>
      <c r="AJ232" s="1">
        <v>15301.355223</v>
      </c>
      <c r="AK232" s="1">
        <v>602</v>
      </c>
      <c r="AL232" s="1">
        <v>813.85549199999991</v>
      </c>
      <c r="AM232" s="1">
        <v>112</v>
      </c>
      <c r="AN232" s="1">
        <v>624.31813999999997</v>
      </c>
      <c r="AO232" s="1">
        <v>150</v>
      </c>
      <c r="AP232" s="1">
        <v>1249.0415</v>
      </c>
      <c r="AQ232" s="1">
        <v>207</v>
      </c>
      <c r="AR232" s="1">
        <v>699.64205000000004</v>
      </c>
      <c r="AS232" s="1">
        <f t="shared" si="20"/>
        <v>6570</v>
      </c>
      <c r="AT232" s="1">
        <f t="shared" si="20"/>
        <v>18688.212404999998</v>
      </c>
      <c r="AU232" s="1">
        <f t="shared" ref="AU232:AV247" si="22">AG232+AS232</f>
        <v>7422</v>
      </c>
      <c r="AV232" s="1">
        <f t="shared" si="22"/>
        <v>27672.824027999995</v>
      </c>
    </row>
    <row r="233" spans="1:48">
      <c r="A233" s="3">
        <v>39904</v>
      </c>
      <c r="B233" s="1">
        <v>13746.179688</v>
      </c>
      <c r="C233" s="1">
        <v>15977.129883</v>
      </c>
      <c r="D233" s="1">
        <v>13411.790039</v>
      </c>
      <c r="E233" s="1">
        <v>15520.990234000001</v>
      </c>
      <c r="F233" s="1">
        <v>15520.990234000001</v>
      </c>
      <c r="G233" s="1">
        <v>54216144800</v>
      </c>
      <c r="I233" s="6" t="s">
        <v>7</v>
      </c>
      <c r="J233" s="4">
        <v>0.5</v>
      </c>
      <c r="K233" s="11">
        <v>1E-3</v>
      </c>
      <c r="L233" s="7">
        <v>0.16356999999999999</v>
      </c>
      <c r="M233" s="4">
        <v>0.5</v>
      </c>
      <c r="O233" s="1">
        <v>72.3</v>
      </c>
      <c r="P233" s="1">
        <v>0.1</v>
      </c>
      <c r="R233" s="1">
        <v>60.92</v>
      </c>
      <c r="T233" s="1">
        <v>11148</v>
      </c>
      <c r="U233" s="1">
        <v>40315</v>
      </c>
      <c r="W233" s="1">
        <v>1567</v>
      </c>
      <c r="X233" s="1">
        <v>7837.0472410000002</v>
      </c>
      <c r="Y233" s="1">
        <v>0</v>
      </c>
      <c r="Z233" s="1">
        <v>0</v>
      </c>
      <c r="AA233" s="1">
        <v>5</v>
      </c>
      <c r="AB233" s="1">
        <v>100.0946</v>
      </c>
      <c r="AC233" s="1">
        <v>8</v>
      </c>
      <c r="AD233" s="1">
        <v>71.745999999999995</v>
      </c>
      <c r="AE233" s="1">
        <v>6</v>
      </c>
      <c r="AF233" s="1">
        <v>72.403540000000007</v>
      </c>
      <c r="AG233" s="1">
        <f t="shared" si="21"/>
        <v>1586</v>
      </c>
      <c r="AH233" s="1">
        <f t="shared" si="21"/>
        <v>8081.2913810000009</v>
      </c>
      <c r="AI233" s="1">
        <v>7434</v>
      </c>
      <c r="AJ233" s="1">
        <v>22164.161323</v>
      </c>
      <c r="AK233" s="1">
        <v>739</v>
      </c>
      <c r="AL233" s="1">
        <v>1034.1932979999999</v>
      </c>
      <c r="AM233" s="1">
        <v>145</v>
      </c>
      <c r="AN233" s="1">
        <v>552.12777000000006</v>
      </c>
      <c r="AO233" s="1">
        <v>185</v>
      </c>
      <c r="AP233" s="1">
        <v>1403.2190000000001</v>
      </c>
      <c r="AQ233" s="1">
        <v>265</v>
      </c>
      <c r="AR233" s="1">
        <v>522.49946</v>
      </c>
      <c r="AS233" s="1">
        <f t="shared" si="20"/>
        <v>8768</v>
      </c>
      <c r="AT233" s="1">
        <f t="shared" si="20"/>
        <v>25676.200850999998</v>
      </c>
      <c r="AU233" s="1">
        <f t="shared" si="22"/>
        <v>10354</v>
      </c>
      <c r="AV233" s="1">
        <f t="shared" si="22"/>
        <v>33757.492231999997</v>
      </c>
    </row>
    <row r="234" spans="1:48">
      <c r="A234" s="3">
        <v>39934</v>
      </c>
      <c r="B234" s="1">
        <v>15869.280273</v>
      </c>
      <c r="C234" s="1">
        <v>18227.789063</v>
      </c>
      <c r="D234" s="1">
        <v>15855.240234000001</v>
      </c>
      <c r="E234" s="1">
        <v>18171</v>
      </c>
      <c r="F234" s="1">
        <v>18171</v>
      </c>
      <c r="G234" s="1">
        <v>55849174000</v>
      </c>
      <c r="I234" s="6" t="s">
        <v>7</v>
      </c>
      <c r="J234" s="4">
        <v>0.5</v>
      </c>
      <c r="K234" s="11">
        <v>1E-3</v>
      </c>
      <c r="L234" s="7">
        <v>9.9289999999999989E-2</v>
      </c>
      <c r="M234" s="4">
        <v>0.5</v>
      </c>
      <c r="O234" s="1">
        <v>72.2</v>
      </c>
      <c r="P234" s="1">
        <v>-0.2</v>
      </c>
      <c r="R234" s="1">
        <v>63.29</v>
      </c>
      <c r="T234" s="1">
        <v>13067</v>
      </c>
      <c r="U234" s="1">
        <v>44000</v>
      </c>
      <c r="W234" s="1">
        <v>2504</v>
      </c>
      <c r="X234" s="1">
        <v>11364.750563</v>
      </c>
      <c r="Y234" s="1">
        <v>0</v>
      </c>
      <c r="Z234" s="1">
        <v>0</v>
      </c>
      <c r="AA234" s="1">
        <v>3</v>
      </c>
      <c r="AB234" s="1">
        <v>195.13983999999999</v>
      </c>
      <c r="AC234" s="1">
        <v>6</v>
      </c>
      <c r="AD234" s="1">
        <v>28.4633</v>
      </c>
      <c r="AE234" s="1">
        <v>3</v>
      </c>
      <c r="AF234" s="1">
        <v>11.661519999999999</v>
      </c>
      <c r="AG234" s="1">
        <f t="shared" si="21"/>
        <v>2516</v>
      </c>
      <c r="AH234" s="1">
        <f t="shared" si="21"/>
        <v>11600.015222999999</v>
      </c>
      <c r="AI234" s="1">
        <v>8316</v>
      </c>
      <c r="AJ234" s="1">
        <v>25955.226315</v>
      </c>
      <c r="AK234" s="1">
        <v>903</v>
      </c>
      <c r="AL234" s="1">
        <v>1278.2670459999999</v>
      </c>
      <c r="AM234" s="1">
        <v>165</v>
      </c>
      <c r="AN234" s="1">
        <v>850.64901999999995</v>
      </c>
      <c r="AO234" s="1">
        <v>250</v>
      </c>
      <c r="AP234" s="1">
        <v>2315.241102</v>
      </c>
      <c r="AQ234" s="1">
        <v>301</v>
      </c>
      <c r="AR234" s="1">
        <v>962.53249700000003</v>
      </c>
      <c r="AS234" s="1">
        <f t="shared" si="20"/>
        <v>9935</v>
      </c>
      <c r="AT234" s="1">
        <f t="shared" si="20"/>
        <v>31361.915980000002</v>
      </c>
      <c r="AU234" s="1">
        <f t="shared" si="22"/>
        <v>12451</v>
      </c>
      <c r="AV234" s="1">
        <f t="shared" si="22"/>
        <v>42961.931203</v>
      </c>
    </row>
    <row r="235" spans="1:48">
      <c r="A235" s="3">
        <v>39965</v>
      </c>
      <c r="B235" s="1">
        <v>18499.919922000001</v>
      </c>
      <c r="C235" s="1">
        <v>19161.970702999999</v>
      </c>
      <c r="D235" s="1">
        <v>17375.960938</v>
      </c>
      <c r="E235" s="1">
        <v>18378.730468999998</v>
      </c>
      <c r="F235" s="1">
        <v>18378.730468999998</v>
      </c>
      <c r="G235" s="1">
        <v>62118154500</v>
      </c>
      <c r="I235" s="6" t="s">
        <v>7</v>
      </c>
      <c r="J235" s="4">
        <v>0.5</v>
      </c>
      <c r="K235" s="11">
        <v>0.09</v>
      </c>
      <c r="L235" s="7">
        <v>0.10143000000000001</v>
      </c>
      <c r="M235" s="4">
        <v>0.5</v>
      </c>
      <c r="O235" s="1">
        <v>72.099999999999994</v>
      </c>
      <c r="P235" s="1">
        <v>-0.1</v>
      </c>
      <c r="R235" s="1">
        <v>66.13</v>
      </c>
      <c r="T235" s="1">
        <v>15747</v>
      </c>
      <c r="U235" s="1">
        <v>58187</v>
      </c>
      <c r="W235" s="1">
        <v>2696</v>
      </c>
      <c r="X235" s="1">
        <v>14957.331819999999</v>
      </c>
      <c r="Y235" s="1">
        <v>0</v>
      </c>
      <c r="Z235" s="1">
        <v>0</v>
      </c>
      <c r="AA235" s="1">
        <v>39</v>
      </c>
      <c r="AB235" s="1">
        <v>946.79068199999995</v>
      </c>
      <c r="AC235" s="1">
        <v>5</v>
      </c>
      <c r="AD235" s="1">
        <v>13.311</v>
      </c>
      <c r="AE235" s="1">
        <v>4</v>
      </c>
      <c r="AF235" s="1">
        <v>14.891999999999999</v>
      </c>
      <c r="AG235" s="1">
        <f t="shared" si="21"/>
        <v>2744</v>
      </c>
      <c r="AH235" s="1">
        <f t="shared" si="21"/>
        <v>15932.325502</v>
      </c>
      <c r="AI235" s="1">
        <v>9976</v>
      </c>
      <c r="AJ235" s="1">
        <v>32910.104743000004</v>
      </c>
      <c r="AK235" s="1">
        <v>1051</v>
      </c>
      <c r="AL235" s="1">
        <v>1527.225768</v>
      </c>
      <c r="AM235" s="1">
        <v>248</v>
      </c>
      <c r="AN235" s="1">
        <v>2674.4692879999998</v>
      </c>
      <c r="AO235" s="1">
        <v>412</v>
      </c>
      <c r="AP235" s="1">
        <v>4082.897426</v>
      </c>
      <c r="AQ235" s="1">
        <v>416</v>
      </c>
      <c r="AR235" s="1">
        <v>1095.8206740000001</v>
      </c>
      <c r="AS235" s="1">
        <f t="shared" si="20"/>
        <v>12103</v>
      </c>
      <c r="AT235" s="1">
        <f t="shared" si="20"/>
        <v>42290.517899000006</v>
      </c>
      <c r="AU235" s="1">
        <f t="shared" si="22"/>
        <v>14847</v>
      </c>
      <c r="AV235" s="1">
        <f t="shared" si="22"/>
        <v>58222.843401000006</v>
      </c>
    </row>
    <row r="236" spans="1:48">
      <c r="A236" s="3">
        <v>39995</v>
      </c>
      <c r="B236" s="1">
        <v>18780.960938</v>
      </c>
      <c r="C236" s="1">
        <v>20712.660156000002</v>
      </c>
      <c r="D236" s="1">
        <v>17185.960938</v>
      </c>
      <c r="E236" s="1">
        <v>20573.330077999999</v>
      </c>
      <c r="F236" s="1">
        <v>20573.330077999999</v>
      </c>
      <c r="G236" s="1">
        <v>44833145700</v>
      </c>
      <c r="I236" s="6" t="s">
        <v>7</v>
      </c>
      <c r="J236" s="4">
        <v>0.5</v>
      </c>
      <c r="K236" s="11">
        <v>9.9999999999999991E-5</v>
      </c>
      <c r="L236" s="7">
        <v>7.0709999999999995E-2</v>
      </c>
      <c r="M236" s="4">
        <v>0.5</v>
      </c>
      <c r="O236" s="1">
        <v>72.099999999999994</v>
      </c>
      <c r="P236" s="1">
        <v>0.1</v>
      </c>
      <c r="R236" s="1">
        <v>68.13</v>
      </c>
      <c r="T236" s="1">
        <v>14039</v>
      </c>
      <c r="U236" s="1">
        <v>53591</v>
      </c>
      <c r="W236" s="1">
        <v>1300</v>
      </c>
      <c r="X236" s="1">
        <v>9003.0720280000005</v>
      </c>
      <c r="Y236" s="1">
        <v>0</v>
      </c>
      <c r="Z236" s="1">
        <v>0</v>
      </c>
      <c r="AA236" s="1">
        <v>10</v>
      </c>
      <c r="AB236" s="1">
        <v>232.15617</v>
      </c>
      <c r="AC236" s="1">
        <v>4</v>
      </c>
      <c r="AD236" s="1">
        <v>31.046849999999999</v>
      </c>
      <c r="AE236" s="1">
        <v>10</v>
      </c>
      <c r="AF236" s="1">
        <v>54.170544999999997</v>
      </c>
      <c r="AG236" s="1">
        <f t="shared" si="21"/>
        <v>1324</v>
      </c>
      <c r="AH236" s="1">
        <f t="shared" si="21"/>
        <v>9320.4455930000022</v>
      </c>
      <c r="AI236" s="1">
        <v>9631</v>
      </c>
      <c r="AJ236" s="1">
        <v>33028.005632</v>
      </c>
      <c r="AK236" s="1">
        <v>1056</v>
      </c>
      <c r="AL236" s="1">
        <v>1595.7733929999999</v>
      </c>
      <c r="AM236" s="1">
        <v>240</v>
      </c>
      <c r="AN236" s="1">
        <v>3507.80008</v>
      </c>
      <c r="AO236" s="1">
        <v>448</v>
      </c>
      <c r="AP236" s="1">
        <v>4889.0993959999996</v>
      </c>
      <c r="AQ236" s="1">
        <v>497</v>
      </c>
      <c r="AR236" s="1">
        <v>1397.771268</v>
      </c>
      <c r="AS236" s="1">
        <f t="shared" si="20"/>
        <v>11872</v>
      </c>
      <c r="AT236" s="1">
        <f t="shared" si="20"/>
        <v>44418.449768999999</v>
      </c>
      <c r="AU236" s="1">
        <f t="shared" si="22"/>
        <v>13196</v>
      </c>
      <c r="AV236" s="1">
        <f t="shared" si="22"/>
        <v>53738.895362000003</v>
      </c>
    </row>
    <row r="237" spans="1:48">
      <c r="A237" s="3">
        <v>40026</v>
      </c>
      <c r="B237" s="1">
        <v>20582.679688</v>
      </c>
      <c r="C237" s="1">
        <v>21196.75</v>
      </c>
      <c r="D237" s="1">
        <v>19592.070313</v>
      </c>
      <c r="E237" s="1">
        <v>19724.189452999999</v>
      </c>
      <c r="F237" s="1">
        <v>19724.189452999999</v>
      </c>
      <c r="G237" s="1">
        <v>42499845500</v>
      </c>
      <c r="I237" s="6" t="s">
        <v>7</v>
      </c>
      <c r="J237" s="4">
        <v>0.5</v>
      </c>
      <c r="K237" s="11">
        <v>2E-3</v>
      </c>
      <c r="L237" s="7">
        <v>7.9289999999999999E-2</v>
      </c>
      <c r="M237" s="4">
        <v>0.5</v>
      </c>
      <c r="O237" s="1">
        <v>70.900000000000006</v>
      </c>
      <c r="P237" s="1">
        <v>-1.7</v>
      </c>
      <c r="R237" s="1">
        <v>70.05</v>
      </c>
      <c r="T237" s="1">
        <v>13245</v>
      </c>
      <c r="U237" s="1">
        <v>53189</v>
      </c>
      <c r="W237" s="1">
        <v>2263</v>
      </c>
      <c r="X237" s="1">
        <v>12480.587938999999</v>
      </c>
      <c r="Y237" s="1">
        <v>0</v>
      </c>
      <c r="Z237" s="1">
        <v>0</v>
      </c>
      <c r="AA237" s="1">
        <v>68</v>
      </c>
      <c r="AB237" s="1">
        <v>1302.436831</v>
      </c>
      <c r="AC237" s="1">
        <v>16</v>
      </c>
      <c r="AD237" s="1">
        <v>1342.6794</v>
      </c>
      <c r="AE237" s="1">
        <v>1</v>
      </c>
      <c r="AF237" s="1">
        <v>7.98</v>
      </c>
      <c r="AG237" s="1">
        <f t="shared" si="21"/>
        <v>2348</v>
      </c>
      <c r="AH237" s="1">
        <f t="shared" si="21"/>
        <v>15133.68417</v>
      </c>
      <c r="AI237" s="1">
        <v>8100</v>
      </c>
      <c r="AJ237" s="1">
        <v>27282.359722000001</v>
      </c>
      <c r="AK237" s="1">
        <v>904</v>
      </c>
      <c r="AL237" s="1">
        <v>1363.4637929999999</v>
      </c>
      <c r="AM237" s="1">
        <v>226</v>
      </c>
      <c r="AN237" s="1">
        <v>2751.5631699999999</v>
      </c>
      <c r="AO237" s="1">
        <v>437</v>
      </c>
      <c r="AP237" s="1">
        <v>4670.5087130000002</v>
      </c>
      <c r="AQ237" s="1">
        <v>473</v>
      </c>
      <c r="AR237" s="1">
        <v>1691.9007489999999</v>
      </c>
      <c r="AS237" s="1">
        <f t="shared" si="20"/>
        <v>10140</v>
      </c>
      <c r="AT237" s="1">
        <f t="shared" si="20"/>
        <v>37759.796147000001</v>
      </c>
      <c r="AU237" s="1">
        <f t="shared" si="22"/>
        <v>12488</v>
      </c>
      <c r="AV237" s="1">
        <f t="shared" si="22"/>
        <v>52893.480317000001</v>
      </c>
    </row>
    <row r="238" spans="1:48">
      <c r="A238" s="3">
        <v>40057</v>
      </c>
      <c r="B238" s="1">
        <v>19961.740234000001</v>
      </c>
      <c r="C238" s="1">
        <v>21929.789063</v>
      </c>
      <c r="D238" s="1">
        <v>19425.859375</v>
      </c>
      <c r="E238" s="1">
        <v>20955.25</v>
      </c>
      <c r="F238" s="1">
        <v>20955.25</v>
      </c>
      <c r="G238" s="1">
        <v>37954352000</v>
      </c>
      <c r="I238" s="6" t="s">
        <v>7</v>
      </c>
      <c r="J238" s="4">
        <v>0.5</v>
      </c>
      <c r="K238" s="11">
        <v>0.01</v>
      </c>
      <c r="L238" s="7">
        <v>0.13893</v>
      </c>
      <c r="M238" s="4">
        <v>0.5</v>
      </c>
      <c r="O238" s="1">
        <v>71.400000000000006</v>
      </c>
      <c r="P238" s="1">
        <v>0.8</v>
      </c>
      <c r="R238" s="1">
        <v>71.989999999999995</v>
      </c>
      <c r="T238" s="1">
        <v>14437</v>
      </c>
      <c r="U238" s="1">
        <v>67049</v>
      </c>
      <c r="W238" s="1">
        <v>1492</v>
      </c>
      <c r="X238" s="1">
        <v>20301.19672</v>
      </c>
      <c r="Y238" s="1">
        <v>0</v>
      </c>
      <c r="Z238" s="1">
        <v>0</v>
      </c>
      <c r="AA238" s="1">
        <v>9</v>
      </c>
      <c r="AB238" s="1">
        <v>134.60750999999999</v>
      </c>
      <c r="AC238" s="1">
        <v>15</v>
      </c>
      <c r="AD238" s="1">
        <v>70.941000000000003</v>
      </c>
      <c r="AE238" s="1">
        <v>4</v>
      </c>
      <c r="AF238" s="1">
        <v>26.518000000000001</v>
      </c>
      <c r="AG238" s="1">
        <f t="shared" si="21"/>
        <v>1520</v>
      </c>
      <c r="AH238" s="1">
        <f t="shared" si="21"/>
        <v>20533.26323</v>
      </c>
      <c r="AI238" s="1">
        <v>9680</v>
      </c>
      <c r="AJ238" s="1">
        <v>34131.728081000001</v>
      </c>
      <c r="AK238" s="1">
        <v>1082</v>
      </c>
      <c r="AL238" s="1">
        <v>1652.89552</v>
      </c>
      <c r="AM238" s="1">
        <v>230</v>
      </c>
      <c r="AN238" s="1">
        <v>1376.6616899999999</v>
      </c>
      <c r="AO238" s="1">
        <v>423</v>
      </c>
      <c r="AP238" s="1">
        <v>6629.7960309999999</v>
      </c>
      <c r="AQ238" s="1">
        <v>544</v>
      </c>
      <c r="AR238" s="1">
        <v>1969.4267070000001</v>
      </c>
      <c r="AS238" s="1">
        <f t="shared" ref="AS238:AT253" si="23">AI238+AK238+AM238+AO238+AQ238</f>
        <v>11959</v>
      </c>
      <c r="AT238" s="1">
        <f t="shared" si="23"/>
        <v>45760.508028999997</v>
      </c>
      <c r="AU238" s="1">
        <f t="shared" si="22"/>
        <v>13479</v>
      </c>
      <c r="AV238" s="1">
        <f t="shared" si="22"/>
        <v>66293.771259000001</v>
      </c>
    </row>
    <row r="239" spans="1:48">
      <c r="A239" s="3">
        <v>40087</v>
      </c>
      <c r="B239" s="1">
        <v>20380.230468999998</v>
      </c>
      <c r="C239" s="1">
        <v>22620.009765999999</v>
      </c>
      <c r="D239" s="1">
        <v>20305.060547000001</v>
      </c>
      <c r="E239" s="1">
        <v>21752.869140999999</v>
      </c>
      <c r="F239" s="1">
        <v>21752.869140999999</v>
      </c>
      <c r="G239" s="1">
        <v>34975284700</v>
      </c>
      <c r="I239" s="6" t="s">
        <v>7</v>
      </c>
      <c r="J239" s="4">
        <v>0.5</v>
      </c>
      <c r="K239" s="11">
        <v>0.01</v>
      </c>
      <c r="L239" s="7">
        <v>7.9639999999999989E-2</v>
      </c>
      <c r="M239" s="4">
        <v>0.5</v>
      </c>
      <c r="O239" s="1">
        <v>73.2</v>
      </c>
      <c r="P239" s="1">
        <v>2.1</v>
      </c>
      <c r="R239" s="1">
        <v>72.91</v>
      </c>
      <c r="T239" s="1">
        <v>11112</v>
      </c>
      <c r="U239" s="1">
        <v>45452</v>
      </c>
      <c r="W239" s="1">
        <v>613</v>
      </c>
      <c r="X239" s="1">
        <v>7660.7729300000001</v>
      </c>
      <c r="Y239" s="1">
        <v>0</v>
      </c>
      <c r="Z239" s="1">
        <v>0</v>
      </c>
      <c r="AA239" s="1">
        <v>13</v>
      </c>
      <c r="AB239" s="1">
        <v>26.965699999999998</v>
      </c>
      <c r="AC239" s="1">
        <v>13</v>
      </c>
      <c r="AD239" s="1">
        <v>69.085800000000006</v>
      </c>
      <c r="AE239" s="1">
        <v>21</v>
      </c>
      <c r="AF239" s="1">
        <v>136.80622</v>
      </c>
      <c r="AG239" s="1">
        <f t="shared" si="21"/>
        <v>660</v>
      </c>
      <c r="AH239" s="1">
        <f t="shared" si="21"/>
        <v>7893.6306500000001</v>
      </c>
      <c r="AI239" s="1">
        <v>7735</v>
      </c>
      <c r="AJ239" s="1">
        <v>25066.156655999999</v>
      </c>
      <c r="AK239" s="1">
        <v>914</v>
      </c>
      <c r="AL239" s="1">
        <v>1440.734539</v>
      </c>
      <c r="AM239" s="1">
        <v>218</v>
      </c>
      <c r="AN239" s="1">
        <v>2679.4260100000001</v>
      </c>
      <c r="AO239" s="1">
        <v>379</v>
      </c>
      <c r="AP239" s="1">
        <v>4609.0666799999999</v>
      </c>
      <c r="AQ239" s="1">
        <v>446</v>
      </c>
      <c r="AR239" s="1">
        <v>1386.9352280000001</v>
      </c>
      <c r="AS239" s="1">
        <f t="shared" si="23"/>
        <v>9692</v>
      </c>
      <c r="AT239" s="1">
        <f t="shared" si="23"/>
        <v>35182.319113000005</v>
      </c>
      <c r="AU239" s="1">
        <f t="shared" si="22"/>
        <v>10352</v>
      </c>
      <c r="AV239" s="1">
        <f t="shared" si="22"/>
        <v>43075.949763000004</v>
      </c>
    </row>
    <row r="240" spans="1:48">
      <c r="A240" s="3">
        <v>40118</v>
      </c>
      <c r="B240" s="1">
        <v>21194.119140999999</v>
      </c>
      <c r="C240" s="1">
        <v>23099.570313</v>
      </c>
      <c r="D240" s="1">
        <v>21002.490234000001</v>
      </c>
      <c r="E240" s="1">
        <v>21821.5</v>
      </c>
      <c r="F240" s="1">
        <v>21821.5</v>
      </c>
      <c r="G240" s="1">
        <v>36340335500</v>
      </c>
      <c r="I240" s="6" t="s">
        <v>7</v>
      </c>
      <c r="J240" s="4">
        <v>0.5</v>
      </c>
      <c r="K240" s="12">
        <v>9.9999999999999991E-5</v>
      </c>
      <c r="L240" s="7">
        <v>5.0710000000000005E-2</v>
      </c>
      <c r="M240" s="4">
        <v>0.5</v>
      </c>
      <c r="O240" s="1">
        <v>73.2</v>
      </c>
      <c r="P240" s="1">
        <v>0.1</v>
      </c>
      <c r="R240" s="1">
        <v>72.67</v>
      </c>
      <c r="T240" s="1">
        <v>11191</v>
      </c>
      <c r="U240" s="1">
        <v>47905</v>
      </c>
      <c r="W240" s="1">
        <v>732</v>
      </c>
      <c r="X240" s="1">
        <v>10861.541071</v>
      </c>
      <c r="Y240" s="1">
        <v>0</v>
      </c>
      <c r="Z240" s="1">
        <v>0</v>
      </c>
      <c r="AA240" s="1">
        <v>15</v>
      </c>
      <c r="AB240" s="1">
        <v>44.968200000000003</v>
      </c>
      <c r="AC240" s="1">
        <v>16</v>
      </c>
      <c r="AD240" s="1">
        <v>155.97149999999999</v>
      </c>
      <c r="AE240" s="1">
        <v>121</v>
      </c>
      <c r="AF240" s="1">
        <v>580.82491000000005</v>
      </c>
      <c r="AG240" s="1">
        <f t="shared" si="21"/>
        <v>884</v>
      </c>
      <c r="AH240" s="1">
        <f t="shared" si="21"/>
        <v>11643.305680999998</v>
      </c>
      <c r="AI240" s="1">
        <v>7533</v>
      </c>
      <c r="AJ240" s="1">
        <v>25310.303218000001</v>
      </c>
      <c r="AK240" s="1">
        <v>908</v>
      </c>
      <c r="AL240" s="1">
        <v>1426.435896</v>
      </c>
      <c r="AM240" s="1">
        <v>225</v>
      </c>
      <c r="AN240" s="1">
        <v>3323.8928560000004</v>
      </c>
      <c r="AO240" s="1">
        <v>346</v>
      </c>
      <c r="AP240" s="1">
        <v>4008.0259179999998</v>
      </c>
      <c r="AQ240" s="1">
        <v>540</v>
      </c>
      <c r="AR240" s="1">
        <v>2059.9725189999999</v>
      </c>
      <c r="AS240" s="1">
        <f t="shared" si="23"/>
        <v>9552</v>
      </c>
      <c r="AT240" s="1">
        <f t="shared" si="23"/>
        <v>36128.630407000004</v>
      </c>
      <c r="AU240" s="1">
        <f t="shared" si="22"/>
        <v>10436</v>
      </c>
      <c r="AV240" s="1">
        <f t="shared" si="22"/>
        <v>47771.936088000002</v>
      </c>
    </row>
    <row r="241" spans="1:48">
      <c r="A241" s="3">
        <v>40148</v>
      </c>
      <c r="B241" s="1">
        <v>21813.419922000001</v>
      </c>
      <c r="C241" s="1">
        <v>22593.720702999999</v>
      </c>
      <c r="D241" s="1">
        <v>20932.769531000002</v>
      </c>
      <c r="E241" s="1">
        <v>21872.5</v>
      </c>
      <c r="F241" s="1">
        <v>21872.5</v>
      </c>
      <c r="G241" s="1">
        <v>30251542800</v>
      </c>
      <c r="I241" s="6" t="s">
        <v>7</v>
      </c>
      <c r="J241" s="4">
        <v>0.5</v>
      </c>
      <c r="K241" s="12">
        <v>9.9999999999999991E-5</v>
      </c>
      <c r="L241" s="7">
        <v>0.08</v>
      </c>
      <c r="M241" s="4">
        <v>0.5</v>
      </c>
      <c r="O241" s="1">
        <v>73.5</v>
      </c>
      <c r="P241" s="1">
        <v>0.4</v>
      </c>
      <c r="R241" s="1">
        <v>73.34</v>
      </c>
      <c r="T241" s="1">
        <v>11112</v>
      </c>
      <c r="U241" s="1">
        <v>42855</v>
      </c>
      <c r="W241" s="1">
        <v>1204</v>
      </c>
      <c r="X241" s="1">
        <v>10037.467859</v>
      </c>
      <c r="Y241" s="1">
        <v>0</v>
      </c>
      <c r="Z241" s="1">
        <v>0</v>
      </c>
      <c r="AA241" s="1">
        <v>10</v>
      </c>
      <c r="AB241" s="1">
        <v>142.97506000000001</v>
      </c>
      <c r="AC241" s="1">
        <v>17</v>
      </c>
      <c r="AD241" s="1">
        <v>389.02499999999998</v>
      </c>
      <c r="AE241" s="1">
        <v>49</v>
      </c>
      <c r="AF241" s="1">
        <v>384.28185999999999</v>
      </c>
      <c r="AG241" s="1">
        <f t="shared" si="21"/>
        <v>1280</v>
      </c>
      <c r="AH241" s="1">
        <f t="shared" si="21"/>
        <v>10953.749779</v>
      </c>
      <c r="AI241" s="1">
        <v>6799</v>
      </c>
      <c r="AJ241" s="1">
        <v>22261.892548</v>
      </c>
      <c r="AK241" s="1">
        <v>841</v>
      </c>
      <c r="AL241" s="1">
        <v>1310.7807600000001</v>
      </c>
      <c r="AM241" s="1">
        <v>221</v>
      </c>
      <c r="AN241" s="1">
        <v>1985.628046</v>
      </c>
      <c r="AO241" s="1">
        <v>374</v>
      </c>
      <c r="AP241" s="1">
        <v>3045.9143000000004</v>
      </c>
      <c r="AQ241" s="1">
        <v>527</v>
      </c>
      <c r="AR241" s="1">
        <v>1773.2782520000001</v>
      </c>
      <c r="AS241" s="1">
        <f t="shared" si="23"/>
        <v>8762</v>
      </c>
      <c r="AT241" s="1">
        <f t="shared" si="23"/>
        <v>30377.493906000003</v>
      </c>
      <c r="AU241" s="1">
        <f t="shared" si="22"/>
        <v>10042</v>
      </c>
      <c r="AV241" s="1">
        <f t="shared" si="22"/>
        <v>41331.243685000001</v>
      </c>
    </row>
    <row r="242" spans="1:48">
      <c r="A242" s="3">
        <v>40179</v>
      </c>
      <c r="B242" s="1">
        <v>21860.039063</v>
      </c>
      <c r="C242" s="1">
        <v>22671.919922000001</v>
      </c>
      <c r="D242" s="1">
        <v>19916.339843999998</v>
      </c>
      <c r="E242" s="1">
        <v>20121.990234000001</v>
      </c>
      <c r="F242" s="1">
        <v>20121.990234000001</v>
      </c>
      <c r="G242" s="1">
        <v>41887011100</v>
      </c>
      <c r="I242" s="6" t="s">
        <v>7</v>
      </c>
      <c r="J242" s="4">
        <v>0.5</v>
      </c>
      <c r="K242" s="13">
        <v>1.0000000000000001E-5</v>
      </c>
      <c r="L242" s="7">
        <v>7.9640000000000002E-2</v>
      </c>
      <c r="M242" s="4">
        <v>0.5</v>
      </c>
      <c r="O242" s="1">
        <v>73.5</v>
      </c>
      <c r="P242" s="1" t="s">
        <v>13</v>
      </c>
      <c r="R242" s="1">
        <v>75.27</v>
      </c>
      <c r="T242" s="1">
        <v>12380</v>
      </c>
      <c r="U242" s="1">
        <v>44712</v>
      </c>
      <c r="W242" s="1">
        <v>950</v>
      </c>
      <c r="X242" s="1">
        <v>5709.0024629999998</v>
      </c>
      <c r="Y242" s="1">
        <v>18</v>
      </c>
      <c r="Z242" s="1">
        <v>25.501100000000001</v>
      </c>
      <c r="AA242" s="1">
        <v>13</v>
      </c>
      <c r="AB242" s="1">
        <v>116.67333000000001</v>
      </c>
      <c r="AC242" s="1">
        <v>4</v>
      </c>
      <c r="AD242" s="1">
        <v>8.7029999999999994</v>
      </c>
      <c r="AE242" s="1">
        <v>20</v>
      </c>
      <c r="AF242" s="1">
        <v>261.64035000000001</v>
      </c>
      <c r="AG242" s="1">
        <f t="shared" si="21"/>
        <v>1005</v>
      </c>
      <c r="AH242" s="1">
        <f t="shared" si="21"/>
        <v>6121.5202429999999</v>
      </c>
      <c r="AI242" s="1">
        <v>8630</v>
      </c>
      <c r="AJ242" s="1">
        <v>29630.998264999998</v>
      </c>
      <c r="AK242" s="1">
        <v>981</v>
      </c>
      <c r="AL242" s="1">
        <v>1580.6074779999999</v>
      </c>
      <c r="AM242" s="1">
        <v>204</v>
      </c>
      <c r="AN242" s="1">
        <v>1889.2960459999999</v>
      </c>
      <c r="AO242" s="1">
        <v>359</v>
      </c>
      <c r="AP242" s="1">
        <v>3590.8815</v>
      </c>
      <c r="AQ242" s="1">
        <v>451</v>
      </c>
      <c r="AR242" s="1">
        <v>1587.9975999999999</v>
      </c>
      <c r="AS242" s="1">
        <f t="shared" si="23"/>
        <v>10625</v>
      </c>
      <c r="AT242" s="1">
        <f t="shared" si="23"/>
        <v>38279.780889000009</v>
      </c>
      <c r="AU242" s="1">
        <f t="shared" si="22"/>
        <v>11630</v>
      </c>
      <c r="AV242" s="1">
        <f t="shared" si="22"/>
        <v>44401.301132000008</v>
      </c>
    </row>
    <row r="243" spans="1:48">
      <c r="A243" s="3">
        <v>40210</v>
      </c>
      <c r="B243" s="1">
        <v>19987.669922000001</v>
      </c>
      <c r="C243" s="1">
        <v>20780.5</v>
      </c>
      <c r="D243" s="1">
        <v>19423.050781000002</v>
      </c>
      <c r="E243" s="1">
        <v>20608.699218999998</v>
      </c>
      <c r="F243" s="1">
        <v>20608.699218999998</v>
      </c>
      <c r="G243" s="1">
        <v>27348510700</v>
      </c>
      <c r="I243" s="6" t="s">
        <v>7</v>
      </c>
      <c r="J243" s="4">
        <v>0.5</v>
      </c>
      <c r="K243" s="13">
        <v>1.9999999999999998E-4</v>
      </c>
      <c r="L243" s="7">
        <v>7.0359999999999992E-2</v>
      </c>
      <c r="M243" s="4">
        <v>0.5</v>
      </c>
      <c r="O243" s="1">
        <v>74.2</v>
      </c>
      <c r="P243" s="1">
        <v>0.9</v>
      </c>
      <c r="R243" s="1">
        <v>76.760000000000005</v>
      </c>
      <c r="T243" s="1">
        <v>13423</v>
      </c>
      <c r="U243" s="1">
        <v>48684</v>
      </c>
      <c r="W243" s="1">
        <v>546</v>
      </c>
      <c r="X243" s="1">
        <v>4178.7783330000002</v>
      </c>
      <c r="Y243" s="1">
        <v>7</v>
      </c>
      <c r="Z243" s="1">
        <v>6.9351000000000003</v>
      </c>
      <c r="AA243" s="1">
        <v>25</v>
      </c>
      <c r="AB243" s="1">
        <v>1260.2552499999999</v>
      </c>
      <c r="AC243" s="1">
        <v>9</v>
      </c>
      <c r="AD243" s="1">
        <v>126.22499999999999</v>
      </c>
      <c r="AE243" s="1">
        <v>31</v>
      </c>
      <c r="AF243" s="1">
        <v>196.884388</v>
      </c>
      <c r="AG243" s="1">
        <f t="shared" si="21"/>
        <v>618</v>
      </c>
      <c r="AH243" s="1">
        <f t="shared" si="21"/>
        <v>5769.0780710000008</v>
      </c>
      <c r="AI243" s="1">
        <v>10000</v>
      </c>
      <c r="AJ243" s="1">
        <v>34771.657515999999</v>
      </c>
      <c r="AK243" s="1">
        <v>1044</v>
      </c>
      <c r="AL243" s="1">
        <v>1714.9533220000001</v>
      </c>
      <c r="AM243" s="1">
        <v>234</v>
      </c>
      <c r="AN243" s="1">
        <v>1600.471139</v>
      </c>
      <c r="AO243" s="1">
        <v>360</v>
      </c>
      <c r="AP243" s="1">
        <v>3261.0452190000001</v>
      </c>
      <c r="AQ243" s="1">
        <v>440</v>
      </c>
      <c r="AR243" s="1">
        <v>1252.7159710000001</v>
      </c>
      <c r="AS243" s="1">
        <f t="shared" si="23"/>
        <v>12078</v>
      </c>
      <c r="AT243" s="1">
        <f t="shared" si="23"/>
        <v>42600.843166999999</v>
      </c>
      <c r="AU243" s="1">
        <f t="shared" si="22"/>
        <v>12696</v>
      </c>
      <c r="AV243" s="1">
        <f t="shared" si="22"/>
        <v>48369.921238000003</v>
      </c>
    </row>
    <row r="244" spans="1:48">
      <c r="A244" s="3">
        <v>40238</v>
      </c>
      <c r="B244" s="1">
        <v>20853.080077999999</v>
      </c>
      <c r="C244" s="1">
        <v>21450.980468999998</v>
      </c>
      <c r="D244" s="1">
        <v>20575.779297000001</v>
      </c>
      <c r="E244" s="1">
        <v>21239.349609000001</v>
      </c>
      <c r="F244" s="1">
        <v>21239.349609000001</v>
      </c>
      <c r="G244" s="1">
        <v>37845285900</v>
      </c>
      <c r="I244" s="6" t="s">
        <v>7</v>
      </c>
      <c r="J244" s="4">
        <v>0.5</v>
      </c>
      <c r="K244" s="13">
        <v>9.9999999999999991E-5</v>
      </c>
      <c r="L244" s="7">
        <v>9.8569999999999991E-2</v>
      </c>
      <c r="M244" s="4">
        <v>0.5</v>
      </c>
      <c r="O244" s="1">
        <v>73.900000000000006</v>
      </c>
      <c r="P244" s="1">
        <v>-0.5</v>
      </c>
      <c r="R244" s="1">
        <v>77.7</v>
      </c>
      <c r="T244" s="1">
        <v>12706</v>
      </c>
      <c r="U244" s="1">
        <v>58084</v>
      </c>
      <c r="W244" s="1">
        <v>2067</v>
      </c>
      <c r="X244" s="1">
        <v>14684.525867</v>
      </c>
      <c r="Y244" s="1">
        <v>1</v>
      </c>
      <c r="Z244" s="1">
        <v>0.94579999999999997</v>
      </c>
      <c r="AA244" s="1">
        <v>16</v>
      </c>
      <c r="AB244" s="1">
        <v>193.51900000000001</v>
      </c>
      <c r="AC244" s="1">
        <v>23</v>
      </c>
      <c r="AD244" s="1">
        <v>165.46600000000001</v>
      </c>
      <c r="AE244" s="1">
        <v>20</v>
      </c>
      <c r="AF244" s="1">
        <v>104.208308</v>
      </c>
      <c r="AG244" s="1">
        <f t="shared" si="21"/>
        <v>2127</v>
      </c>
      <c r="AH244" s="1">
        <f t="shared" si="21"/>
        <v>15148.664975</v>
      </c>
      <c r="AI244" s="1">
        <v>7820</v>
      </c>
      <c r="AJ244" s="1">
        <v>32500.372724000001</v>
      </c>
      <c r="AK244" s="1">
        <v>947</v>
      </c>
      <c r="AL244" s="1">
        <v>1570.9319989999999</v>
      </c>
      <c r="AM244" s="1">
        <v>221</v>
      </c>
      <c r="AN244" s="1">
        <v>2261.8005800000001</v>
      </c>
      <c r="AO244" s="1">
        <v>374</v>
      </c>
      <c r="AP244" s="1">
        <v>4008.300088</v>
      </c>
      <c r="AQ244" s="1">
        <v>418</v>
      </c>
      <c r="AR244" s="1">
        <v>1480.727578</v>
      </c>
      <c r="AS244" s="1">
        <f t="shared" si="23"/>
        <v>9780</v>
      </c>
      <c r="AT244" s="1">
        <f t="shared" si="23"/>
        <v>41822.132969000006</v>
      </c>
      <c r="AU244" s="1">
        <f t="shared" si="22"/>
        <v>11907</v>
      </c>
      <c r="AV244" s="1">
        <f t="shared" si="22"/>
        <v>56970.797944000005</v>
      </c>
    </row>
    <row r="245" spans="1:48">
      <c r="A245" s="3">
        <v>40269</v>
      </c>
      <c r="B245" s="1">
        <v>21390.890625</v>
      </c>
      <c r="C245" s="1">
        <v>22388.769531000002</v>
      </c>
      <c r="D245" s="1">
        <v>20763.339843999998</v>
      </c>
      <c r="E245" s="1">
        <v>21108.589843999998</v>
      </c>
      <c r="F245" s="1">
        <v>21108.589843999998</v>
      </c>
      <c r="G245" s="1">
        <v>33790538400</v>
      </c>
      <c r="I245" s="6" t="s">
        <v>7</v>
      </c>
      <c r="J245" s="4">
        <v>0.5</v>
      </c>
      <c r="K245" s="14">
        <v>0.02</v>
      </c>
      <c r="L245" s="7">
        <v>8.1070000000000003E-2</v>
      </c>
      <c r="M245" s="4">
        <v>0.5</v>
      </c>
      <c r="O245" s="1">
        <v>74.2</v>
      </c>
      <c r="P245" s="1">
        <v>0.5</v>
      </c>
      <c r="R245" s="1">
        <v>78.819999999999993</v>
      </c>
      <c r="T245" s="1">
        <v>14300</v>
      </c>
      <c r="U245" s="1">
        <v>63776</v>
      </c>
      <c r="W245" s="1">
        <v>1937</v>
      </c>
      <c r="X245" s="1">
        <v>18939.624500000002</v>
      </c>
      <c r="Y245" s="1">
        <v>0</v>
      </c>
      <c r="Z245" s="1">
        <v>0</v>
      </c>
      <c r="AA245" s="1">
        <v>46</v>
      </c>
      <c r="AB245" s="1">
        <v>1058.7472700000001</v>
      </c>
      <c r="AC245" s="1">
        <v>6</v>
      </c>
      <c r="AD245" s="1">
        <v>36.761000000000003</v>
      </c>
      <c r="AE245" s="1">
        <v>21</v>
      </c>
      <c r="AF245" s="1">
        <v>53.200850000000003</v>
      </c>
      <c r="AG245" s="1">
        <f t="shared" si="21"/>
        <v>2010</v>
      </c>
      <c r="AH245" s="1">
        <f t="shared" si="21"/>
        <v>20088.333620000001</v>
      </c>
      <c r="AI245" s="1">
        <v>9420</v>
      </c>
      <c r="AJ245" s="1">
        <v>32912.101257000002</v>
      </c>
      <c r="AK245" s="1">
        <v>1011</v>
      </c>
      <c r="AL245" s="1">
        <v>1741.891496</v>
      </c>
      <c r="AM245" s="1">
        <v>223</v>
      </c>
      <c r="AN245" s="1">
        <v>5300.7927179999997</v>
      </c>
      <c r="AO245" s="1">
        <v>411</v>
      </c>
      <c r="AP245" s="1">
        <v>3597.6734809999998</v>
      </c>
      <c r="AQ245" s="1">
        <v>525</v>
      </c>
      <c r="AR245" s="1">
        <v>1437.666995</v>
      </c>
      <c r="AS245" s="1">
        <f t="shared" si="23"/>
        <v>11590</v>
      </c>
      <c r="AT245" s="1">
        <f t="shared" si="23"/>
        <v>44990.125946999993</v>
      </c>
      <c r="AU245" s="1">
        <f t="shared" si="22"/>
        <v>13600</v>
      </c>
      <c r="AV245" s="1">
        <f t="shared" si="22"/>
        <v>65078.459566999998</v>
      </c>
    </row>
    <row r="246" spans="1:48">
      <c r="A246" s="3">
        <v>40299</v>
      </c>
      <c r="B246" s="1">
        <v>20799.789063</v>
      </c>
      <c r="C246" s="1">
        <v>21011.949218999998</v>
      </c>
      <c r="D246" s="1">
        <v>18971.519531000002</v>
      </c>
      <c r="E246" s="1">
        <v>19765.189452999999</v>
      </c>
      <c r="F246" s="1">
        <v>19765.189452999999</v>
      </c>
      <c r="G246" s="1">
        <v>34352466100</v>
      </c>
      <c r="I246" s="6" t="s">
        <v>7</v>
      </c>
      <c r="J246" s="4">
        <v>0.5</v>
      </c>
      <c r="K246" s="14">
        <v>0.01</v>
      </c>
      <c r="L246" s="7">
        <v>0.19928999999999999</v>
      </c>
      <c r="M246" s="4">
        <v>0.5</v>
      </c>
      <c r="O246" s="1">
        <v>74.099999999999994</v>
      </c>
      <c r="P246" s="1">
        <v>-0.1</v>
      </c>
      <c r="R246" s="1">
        <v>79.05</v>
      </c>
      <c r="T246" s="1">
        <v>13325</v>
      </c>
      <c r="U246" s="1">
        <v>52684</v>
      </c>
      <c r="W246" s="1">
        <v>668</v>
      </c>
      <c r="X246" s="1">
        <v>6630.5921859999999</v>
      </c>
      <c r="Y246" s="1">
        <v>0</v>
      </c>
      <c r="Z246" s="1">
        <v>0</v>
      </c>
      <c r="AA246" s="1">
        <v>12</v>
      </c>
      <c r="AB246" s="1">
        <v>103.83530500000001</v>
      </c>
      <c r="AC246" s="1">
        <v>9</v>
      </c>
      <c r="AD246" s="1">
        <v>447.42</v>
      </c>
      <c r="AE246" s="1">
        <v>15</v>
      </c>
      <c r="AF246" s="1">
        <v>187.193388</v>
      </c>
      <c r="AG246" s="1">
        <f t="shared" si="21"/>
        <v>704</v>
      </c>
      <c r="AH246" s="1">
        <f t="shared" si="21"/>
        <v>7369.0408789999992</v>
      </c>
      <c r="AI246" s="1">
        <v>9443</v>
      </c>
      <c r="AJ246" s="1">
        <v>36369.083512999998</v>
      </c>
      <c r="AK246" s="1">
        <v>1047</v>
      </c>
      <c r="AL246" s="1">
        <v>1831.6741999999999</v>
      </c>
      <c r="AM246" s="1">
        <v>259</v>
      </c>
      <c r="AN246" s="1">
        <v>2609.2565800000002</v>
      </c>
      <c r="AO246" s="1">
        <v>483</v>
      </c>
      <c r="AP246" s="1">
        <v>5147.319598</v>
      </c>
      <c r="AQ246" s="1">
        <v>638</v>
      </c>
      <c r="AR246" s="1">
        <v>2333.9557289999998</v>
      </c>
      <c r="AS246" s="1">
        <f t="shared" si="23"/>
        <v>11870</v>
      </c>
      <c r="AT246" s="1">
        <f t="shared" si="23"/>
        <v>48291.289620000003</v>
      </c>
      <c r="AU246" s="1">
        <f t="shared" si="22"/>
        <v>12574</v>
      </c>
      <c r="AV246" s="1">
        <f t="shared" si="22"/>
        <v>55660.330499000003</v>
      </c>
    </row>
    <row r="247" spans="1:48">
      <c r="A247" s="3">
        <v>40330</v>
      </c>
      <c r="B247" s="1">
        <v>19600.570313</v>
      </c>
      <c r="C247" s="1">
        <v>20957.089843999998</v>
      </c>
      <c r="D247" s="1">
        <v>19211.669922000001</v>
      </c>
      <c r="E247" s="1">
        <v>20128.990234000001</v>
      </c>
      <c r="F247" s="1">
        <v>20128.990234000001</v>
      </c>
      <c r="G247" s="1">
        <v>27951182900</v>
      </c>
      <c r="I247" s="6" t="s">
        <v>7</v>
      </c>
      <c r="J247" s="4">
        <v>0.5</v>
      </c>
      <c r="K247" s="14">
        <v>0.03</v>
      </c>
      <c r="L247" s="7">
        <v>0.52393000000000001</v>
      </c>
      <c r="M247" s="4">
        <v>0.5</v>
      </c>
      <c r="O247" s="1">
        <v>74.2</v>
      </c>
      <c r="P247" s="1">
        <v>0.1</v>
      </c>
      <c r="R247" s="1">
        <v>79.010000000000005</v>
      </c>
      <c r="T247" s="1">
        <v>11128</v>
      </c>
      <c r="U247" s="1">
        <v>43070</v>
      </c>
      <c r="W247" s="1">
        <v>462</v>
      </c>
      <c r="X247" s="1">
        <v>3706.8287999999998</v>
      </c>
      <c r="Y247" s="1">
        <v>823</v>
      </c>
      <c r="Z247" s="1">
        <v>1816.8389999999999</v>
      </c>
      <c r="AA247" s="1">
        <v>21</v>
      </c>
      <c r="AB247" s="1">
        <v>196.71686</v>
      </c>
      <c r="AC247" s="1">
        <v>4</v>
      </c>
      <c r="AD247" s="1">
        <v>20.492999999999999</v>
      </c>
      <c r="AE247" s="1">
        <v>22</v>
      </c>
      <c r="AF247" s="1">
        <v>67.944874999999996</v>
      </c>
      <c r="AG247" s="1">
        <f t="shared" si="21"/>
        <v>1332</v>
      </c>
      <c r="AH247" s="1">
        <f t="shared" si="21"/>
        <v>5808.8225350000002</v>
      </c>
      <c r="AI247" s="1">
        <v>7157</v>
      </c>
      <c r="AJ247" s="1">
        <v>28608.541365000001</v>
      </c>
      <c r="AK247" s="1">
        <v>868</v>
      </c>
      <c r="AL247" s="1">
        <v>1516.8747169999999</v>
      </c>
      <c r="AM247" s="1">
        <v>195</v>
      </c>
      <c r="AN247" s="1">
        <v>4033.5759119999998</v>
      </c>
      <c r="AO247" s="1">
        <v>372</v>
      </c>
      <c r="AP247" s="1">
        <v>3583.6266009999999</v>
      </c>
      <c r="AQ247" s="1">
        <v>444</v>
      </c>
      <c r="AR247" s="1">
        <v>1620.739212</v>
      </c>
      <c r="AS247" s="1">
        <f t="shared" si="23"/>
        <v>9036</v>
      </c>
      <c r="AT247" s="1">
        <f t="shared" si="23"/>
        <v>39363.357806999993</v>
      </c>
      <c r="AU247" s="1">
        <f t="shared" si="22"/>
        <v>10368</v>
      </c>
      <c r="AV247" s="1">
        <f t="shared" si="22"/>
        <v>45172.180341999992</v>
      </c>
    </row>
    <row r="248" spans="1:48">
      <c r="A248" s="3">
        <v>40360</v>
      </c>
      <c r="B248" s="1">
        <v>20059.560547000001</v>
      </c>
      <c r="C248" s="1">
        <v>21199.550781000002</v>
      </c>
      <c r="D248" s="1">
        <v>19777.830077999999</v>
      </c>
      <c r="E248" s="1">
        <v>21029.810547000001</v>
      </c>
      <c r="F248" s="1">
        <v>21029.810547000001</v>
      </c>
      <c r="G248" s="1">
        <v>26999816400</v>
      </c>
      <c r="I248" s="6" t="s">
        <v>7</v>
      </c>
      <c r="J248" s="4">
        <v>0.5</v>
      </c>
      <c r="K248" s="14">
        <v>0.01</v>
      </c>
      <c r="L248" s="7">
        <v>0.26107000000000002</v>
      </c>
      <c r="M248" s="4">
        <v>0.5</v>
      </c>
      <c r="O248" s="1">
        <v>72.5</v>
      </c>
      <c r="P248" s="1">
        <v>-2.2999999999999998</v>
      </c>
      <c r="R248" s="1">
        <v>81.02</v>
      </c>
      <c r="T248" s="1">
        <v>14885</v>
      </c>
      <c r="U248" s="1">
        <v>60424</v>
      </c>
      <c r="W248" s="1">
        <v>1092</v>
      </c>
      <c r="X248" s="1">
        <v>12008.89155</v>
      </c>
      <c r="Y248" s="1">
        <v>22</v>
      </c>
      <c r="Z248" s="1">
        <v>50.643999999999998</v>
      </c>
      <c r="AA248" s="1">
        <v>54</v>
      </c>
      <c r="AB248" s="1">
        <v>531.83034799999996</v>
      </c>
      <c r="AC248" s="1">
        <v>6</v>
      </c>
      <c r="AD248" s="1">
        <v>132.38</v>
      </c>
      <c r="AE248" s="1">
        <v>9</v>
      </c>
      <c r="AF248" s="1">
        <v>17.604679999999998</v>
      </c>
      <c r="AG248" s="1">
        <f t="shared" ref="AG248:AH263" si="24">W248+Y248+AA248+AC248+AE248</f>
        <v>1183</v>
      </c>
      <c r="AH248" s="1">
        <f t="shared" si="24"/>
        <v>12741.350578</v>
      </c>
      <c r="AI248" s="1">
        <v>10829</v>
      </c>
      <c r="AJ248" s="1">
        <v>38163.762662000001</v>
      </c>
      <c r="AK248" s="1">
        <v>1158</v>
      </c>
      <c r="AL248" s="1">
        <v>2052.7342260000005</v>
      </c>
      <c r="AM248" s="1">
        <v>226</v>
      </c>
      <c r="AN248" s="1">
        <v>2490.709437</v>
      </c>
      <c r="AO248" s="1">
        <v>428</v>
      </c>
      <c r="AP248" s="1">
        <v>3997.4645799999998</v>
      </c>
      <c r="AQ248" s="1">
        <v>476</v>
      </c>
      <c r="AR248" s="1">
        <v>1928.0595680000001</v>
      </c>
      <c r="AS248" s="1">
        <f t="shared" si="23"/>
        <v>13117</v>
      </c>
      <c r="AT248" s="1">
        <f t="shared" si="23"/>
        <v>48632.730472999996</v>
      </c>
      <c r="AU248" s="1">
        <f t="shared" ref="AU248:AV263" si="25">AG248+AS248</f>
        <v>14300</v>
      </c>
      <c r="AV248" s="1">
        <f t="shared" si="25"/>
        <v>61374.081050999994</v>
      </c>
    </row>
    <row r="249" spans="1:48">
      <c r="A249" s="3">
        <v>40391</v>
      </c>
      <c r="B249" s="1">
        <v>21221.429688</v>
      </c>
      <c r="C249" s="1">
        <v>21805.939452999999</v>
      </c>
      <c r="D249" s="1">
        <v>20372.289063</v>
      </c>
      <c r="E249" s="1">
        <v>20536.490234000001</v>
      </c>
      <c r="F249" s="1">
        <v>20536.490234000001</v>
      </c>
      <c r="G249" s="1">
        <v>26611366300</v>
      </c>
      <c r="I249" s="6" t="s">
        <v>7</v>
      </c>
      <c r="J249" s="4">
        <v>0.5</v>
      </c>
      <c r="K249" s="14">
        <v>1.1363636363636366E-2</v>
      </c>
      <c r="L249" s="7">
        <v>0.15107000000000001</v>
      </c>
      <c r="M249" s="4">
        <v>0.5</v>
      </c>
      <c r="O249" s="1">
        <v>72.5</v>
      </c>
      <c r="P249" s="1" t="s">
        <v>13</v>
      </c>
      <c r="R249" s="1">
        <v>82.73</v>
      </c>
      <c r="T249" s="1">
        <v>16946</v>
      </c>
      <c r="U249" s="1">
        <v>80237</v>
      </c>
      <c r="W249" s="1">
        <v>1502</v>
      </c>
      <c r="X249" s="1">
        <v>22867.806256</v>
      </c>
      <c r="Y249" s="1">
        <v>0</v>
      </c>
      <c r="Z249" s="1">
        <v>0</v>
      </c>
      <c r="AA249" s="1">
        <v>21</v>
      </c>
      <c r="AB249" s="1">
        <v>214.96391600000001</v>
      </c>
      <c r="AC249" s="1">
        <v>16</v>
      </c>
      <c r="AD249" s="1">
        <v>189.57210000000001</v>
      </c>
      <c r="AE249" s="1">
        <v>29</v>
      </c>
      <c r="AF249" s="1">
        <v>176.67343</v>
      </c>
      <c r="AG249" s="1">
        <f t="shared" si="24"/>
        <v>1568</v>
      </c>
      <c r="AH249" s="1">
        <f t="shared" si="24"/>
        <v>23449.015702000001</v>
      </c>
      <c r="AI249" s="1">
        <v>12115</v>
      </c>
      <c r="AJ249" s="1">
        <v>47069.818660999998</v>
      </c>
      <c r="AK249" s="1">
        <v>1263</v>
      </c>
      <c r="AL249" s="1">
        <v>2256.0405470000001</v>
      </c>
      <c r="AM249" s="1">
        <v>264</v>
      </c>
      <c r="AN249" s="1">
        <v>3621.4643299999998</v>
      </c>
      <c r="AO249" s="1">
        <v>545</v>
      </c>
      <c r="AP249" s="1">
        <v>5000.6531290000003</v>
      </c>
      <c r="AQ249" s="1">
        <v>596</v>
      </c>
      <c r="AR249" s="1">
        <v>2236.7017409999999</v>
      </c>
      <c r="AS249" s="1">
        <f t="shared" si="23"/>
        <v>14783</v>
      </c>
      <c r="AT249" s="1">
        <f t="shared" si="23"/>
        <v>60184.678407999992</v>
      </c>
      <c r="AU249" s="1">
        <f t="shared" si="25"/>
        <v>16351</v>
      </c>
      <c r="AV249" s="1">
        <f t="shared" si="25"/>
        <v>83633.694109999997</v>
      </c>
    </row>
    <row r="250" spans="1:48">
      <c r="A250" s="3">
        <v>40422</v>
      </c>
      <c r="B250" s="1">
        <v>20570.519531000002</v>
      </c>
      <c r="C250" s="1">
        <v>22439.189452999999</v>
      </c>
      <c r="D250" s="1">
        <v>20529.869140999999</v>
      </c>
      <c r="E250" s="1">
        <v>22358.169922000001</v>
      </c>
      <c r="F250" s="1">
        <v>22358.169922000001</v>
      </c>
      <c r="G250" s="1">
        <v>31119089000</v>
      </c>
      <c r="I250" s="6" t="s">
        <v>7</v>
      </c>
      <c r="J250" s="4">
        <v>0.5</v>
      </c>
      <c r="K250" s="14">
        <v>0.04</v>
      </c>
      <c r="L250" s="7">
        <v>0.23963999999999999</v>
      </c>
      <c r="M250" s="4">
        <v>0.5</v>
      </c>
      <c r="O250" s="1">
        <v>72.8</v>
      </c>
      <c r="P250" s="1">
        <v>0.3</v>
      </c>
      <c r="R250" s="1">
        <v>83.77</v>
      </c>
      <c r="T250" s="1">
        <v>13749</v>
      </c>
      <c r="U250" s="1">
        <v>53511</v>
      </c>
      <c r="W250" s="1">
        <v>524</v>
      </c>
      <c r="X250" s="1">
        <v>6036.9643299999998</v>
      </c>
      <c r="Y250" s="1">
        <v>62</v>
      </c>
      <c r="Z250" s="1">
        <v>122.01990000000001</v>
      </c>
      <c r="AA250" s="1">
        <v>27</v>
      </c>
      <c r="AB250" s="1">
        <v>422.015289</v>
      </c>
      <c r="AC250" s="1">
        <v>13</v>
      </c>
      <c r="AD250" s="1">
        <v>367.69889999999998</v>
      </c>
      <c r="AE250" s="1">
        <v>63</v>
      </c>
      <c r="AF250" s="1">
        <v>312.20503000000002</v>
      </c>
      <c r="AG250" s="1">
        <f t="shared" si="24"/>
        <v>689</v>
      </c>
      <c r="AH250" s="1">
        <f t="shared" si="24"/>
        <v>7260.9034490000004</v>
      </c>
      <c r="AI250" s="1">
        <v>9050</v>
      </c>
      <c r="AJ250" s="1">
        <v>34631.817558000002</v>
      </c>
      <c r="AK250" s="1">
        <v>1045</v>
      </c>
      <c r="AL250" s="1">
        <v>1951.3862709999999</v>
      </c>
      <c r="AM250" s="1">
        <v>283</v>
      </c>
      <c r="AN250" s="1">
        <v>3342.8170479999999</v>
      </c>
      <c r="AO250" s="1">
        <v>468</v>
      </c>
      <c r="AP250" s="1">
        <v>4244.7425199999998</v>
      </c>
      <c r="AQ250" s="1">
        <v>644</v>
      </c>
      <c r="AR250" s="1">
        <v>2772.5524049999999</v>
      </c>
      <c r="AS250" s="1">
        <f t="shared" si="23"/>
        <v>11490</v>
      </c>
      <c r="AT250" s="1">
        <f t="shared" si="23"/>
        <v>46943.315802000005</v>
      </c>
      <c r="AU250" s="1">
        <f t="shared" si="25"/>
        <v>12179</v>
      </c>
      <c r="AV250" s="1">
        <f t="shared" si="25"/>
        <v>54204.219251000002</v>
      </c>
    </row>
    <row r="251" spans="1:48">
      <c r="A251" s="3">
        <v>40452</v>
      </c>
      <c r="B251" s="1">
        <v>22542.359375</v>
      </c>
      <c r="C251" s="1">
        <v>23866.869140999999</v>
      </c>
      <c r="D251" s="1">
        <v>22504.050781000002</v>
      </c>
      <c r="E251" s="1">
        <v>23096.320313</v>
      </c>
      <c r="F251" s="1">
        <v>23096.320313</v>
      </c>
      <c r="G251" s="1">
        <v>42846828500</v>
      </c>
      <c r="I251" s="6" t="s">
        <v>7</v>
      </c>
      <c r="J251" s="4">
        <v>0.5</v>
      </c>
      <c r="K251" s="14">
        <v>0.06</v>
      </c>
      <c r="L251" s="7">
        <v>0.21178999999999998</v>
      </c>
      <c r="M251" s="4">
        <v>0.5</v>
      </c>
      <c r="O251" s="1">
        <v>75</v>
      </c>
      <c r="P251" s="1">
        <v>3</v>
      </c>
      <c r="R251" s="1">
        <v>85.17</v>
      </c>
      <c r="T251" s="1">
        <v>12140</v>
      </c>
      <c r="U251" s="1">
        <v>56860</v>
      </c>
      <c r="W251" s="1">
        <v>1632</v>
      </c>
      <c r="X251" s="1">
        <v>15372.335779999999</v>
      </c>
      <c r="Y251" s="1">
        <v>50</v>
      </c>
      <c r="Z251" s="1">
        <v>81.367199999999997</v>
      </c>
      <c r="AA251" s="1">
        <v>15</v>
      </c>
      <c r="AB251" s="1">
        <v>83.316083000000006</v>
      </c>
      <c r="AC251" s="1">
        <v>8</v>
      </c>
      <c r="AD251" s="1">
        <v>94.442899999999995</v>
      </c>
      <c r="AE251" s="1">
        <v>47</v>
      </c>
      <c r="AF251" s="1">
        <v>203.80854199999999</v>
      </c>
      <c r="AG251" s="1">
        <f t="shared" si="24"/>
        <v>1752</v>
      </c>
      <c r="AH251" s="1">
        <f t="shared" si="24"/>
        <v>15835.270505</v>
      </c>
      <c r="AI251" s="1">
        <v>7188</v>
      </c>
      <c r="AJ251" s="1">
        <v>27541.599570999999</v>
      </c>
      <c r="AK251" s="1">
        <v>884</v>
      </c>
      <c r="AL251" s="1">
        <v>1644.9055310000001</v>
      </c>
      <c r="AM251" s="1">
        <v>245</v>
      </c>
      <c r="AN251" s="1">
        <v>3228.9453480000002</v>
      </c>
      <c r="AO251" s="1">
        <v>477</v>
      </c>
      <c r="AP251" s="1">
        <v>5182.5465999999997</v>
      </c>
      <c r="AQ251" s="1">
        <v>568</v>
      </c>
      <c r="AR251" s="1">
        <v>2458.9375909999999</v>
      </c>
      <c r="AS251" s="1">
        <f t="shared" si="23"/>
        <v>9362</v>
      </c>
      <c r="AT251" s="1">
        <f t="shared" si="23"/>
        <v>40056.934641</v>
      </c>
      <c r="AU251" s="1">
        <f t="shared" si="25"/>
        <v>11114</v>
      </c>
      <c r="AV251" s="1">
        <f t="shared" si="25"/>
        <v>55892.205146</v>
      </c>
    </row>
    <row r="252" spans="1:48">
      <c r="A252" s="3">
        <v>40483</v>
      </c>
      <c r="B252" s="1">
        <v>23366.820313</v>
      </c>
      <c r="C252" s="1">
        <v>24988.570313</v>
      </c>
      <c r="D252" s="1">
        <v>22782.980468999998</v>
      </c>
      <c r="E252" s="1">
        <v>23007.990234000001</v>
      </c>
      <c r="F252" s="1">
        <v>23007.990234000001</v>
      </c>
      <c r="G252" s="1">
        <v>41076370400</v>
      </c>
      <c r="I252" s="6" t="s">
        <v>7</v>
      </c>
      <c r="J252" s="4">
        <v>0.5</v>
      </c>
      <c r="K252" s="14">
        <v>0.02</v>
      </c>
      <c r="L252" s="7">
        <v>0.17179</v>
      </c>
      <c r="M252" s="4">
        <v>0.5</v>
      </c>
      <c r="O252" s="1">
        <v>75.2</v>
      </c>
      <c r="P252" s="1">
        <v>0.4</v>
      </c>
      <c r="R252" s="1">
        <v>87.27</v>
      </c>
      <c r="T252" s="1">
        <v>15967</v>
      </c>
      <c r="U252" s="1">
        <v>74026</v>
      </c>
      <c r="W252" s="1">
        <v>691</v>
      </c>
      <c r="X252" s="1">
        <v>13829.857900000001</v>
      </c>
      <c r="Y252" s="1">
        <v>16</v>
      </c>
      <c r="Z252" s="1">
        <v>21.585599999999999</v>
      </c>
      <c r="AA252" s="1">
        <v>50</v>
      </c>
      <c r="AB252" s="1">
        <v>507.722375</v>
      </c>
      <c r="AC252" s="1">
        <v>1</v>
      </c>
      <c r="AD252" s="1">
        <v>8</v>
      </c>
      <c r="AE252" s="1">
        <v>48</v>
      </c>
      <c r="AF252" s="1">
        <v>277.22397999999998</v>
      </c>
      <c r="AG252" s="1">
        <f t="shared" si="24"/>
        <v>806</v>
      </c>
      <c r="AH252" s="1">
        <f t="shared" si="24"/>
        <v>14644.389855000001</v>
      </c>
      <c r="AI252" s="1">
        <v>11434</v>
      </c>
      <c r="AJ252" s="1">
        <v>42492.981801000002</v>
      </c>
      <c r="AK252" s="1">
        <v>1244</v>
      </c>
      <c r="AL252" s="1">
        <v>2412.2630650000001</v>
      </c>
      <c r="AM252" s="1">
        <v>372</v>
      </c>
      <c r="AN252" s="1">
        <v>4401.7767309999999</v>
      </c>
      <c r="AO252" s="1">
        <v>539</v>
      </c>
      <c r="AP252" s="1">
        <v>6790.7064760000003</v>
      </c>
      <c r="AQ252" s="1">
        <v>785</v>
      </c>
      <c r="AR252" s="1">
        <v>2809.6349799999998</v>
      </c>
      <c r="AS252" s="1">
        <f t="shared" si="23"/>
        <v>14374</v>
      </c>
      <c r="AT252" s="1">
        <f t="shared" si="23"/>
        <v>58907.363053000001</v>
      </c>
      <c r="AU252" s="1">
        <f t="shared" si="25"/>
        <v>15180</v>
      </c>
      <c r="AV252" s="1">
        <f t="shared" si="25"/>
        <v>73551.752907999995</v>
      </c>
    </row>
    <row r="253" spans="1:48">
      <c r="A253" s="3">
        <v>40513</v>
      </c>
      <c r="B253" s="1">
        <v>22973.800781000002</v>
      </c>
      <c r="C253" s="1">
        <v>23612.25</v>
      </c>
      <c r="D253" s="1">
        <v>22392.669922000001</v>
      </c>
      <c r="E253" s="1">
        <v>23035.449218999998</v>
      </c>
      <c r="F253" s="1">
        <v>23035.449218999998</v>
      </c>
      <c r="G253" s="1">
        <v>27124790900</v>
      </c>
      <c r="I253" s="6" t="s">
        <v>7</v>
      </c>
      <c r="J253" s="4">
        <v>0.5</v>
      </c>
      <c r="K253" s="8">
        <v>2E-3</v>
      </c>
      <c r="L253" s="7">
        <v>0.23</v>
      </c>
      <c r="M253" s="4">
        <v>0.5</v>
      </c>
      <c r="O253" s="1">
        <v>75.7</v>
      </c>
      <c r="P253" s="1">
        <v>0.6</v>
      </c>
      <c r="R253" s="1">
        <v>87.52</v>
      </c>
      <c r="T253" s="1">
        <v>11790</v>
      </c>
      <c r="U253" s="1">
        <v>53412</v>
      </c>
      <c r="W253" s="1">
        <v>433</v>
      </c>
      <c r="X253" s="1">
        <v>5501.9974350000002</v>
      </c>
      <c r="Y253" s="1">
        <v>3</v>
      </c>
      <c r="Z253" s="1">
        <v>3.8559000000000001</v>
      </c>
      <c r="AA253" s="1">
        <v>118</v>
      </c>
      <c r="AB253" s="1">
        <v>1696.9413999999999</v>
      </c>
      <c r="AC253" s="1">
        <v>9</v>
      </c>
      <c r="AD253" s="1">
        <v>447.745</v>
      </c>
      <c r="AE253" s="1">
        <v>43</v>
      </c>
      <c r="AF253" s="1">
        <v>137.65375</v>
      </c>
      <c r="AG253" s="1">
        <f t="shared" si="24"/>
        <v>606</v>
      </c>
      <c r="AH253" s="1">
        <f t="shared" si="24"/>
        <v>7788.1934849999998</v>
      </c>
      <c r="AI253" s="1">
        <v>8162</v>
      </c>
      <c r="AJ253" s="1">
        <v>33250.402209</v>
      </c>
      <c r="AK253" s="1">
        <v>937</v>
      </c>
      <c r="AL253" s="1">
        <v>1814.820588</v>
      </c>
      <c r="AM253" s="1">
        <v>272</v>
      </c>
      <c r="AN253" s="1">
        <v>2818.988617</v>
      </c>
      <c r="AO253" s="1">
        <v>470</v>
      </c>
      <c r="AP253" s="1">
        <v>5768.1059560000003</v>
      </c>
      <c r="AQ253" s="1">
        <v>682</v>
      </c>
      <c r="AR253" s="1">
        <v>2670.94868</v>
      </c>
      <c r="AS253" s="1">
        <f t="shared" si="23"/>
        <v>10523</v>
      </c>
      <c r="AT253" s="1">
        <f t="shared" si="23"/>
        <v>46323.266050000006</v>
      </c>
      <c r="AU253" s="1">
        <f t="shared" si="25"/>
        <v>11129</v>
      </c>
      <c r="AV253" s="1">
        <f t="shared" si="25"/>
        <v>54111.459535000002</v>
      </c>
    </row>
    <row r="254" spans="1:48">
      <c r="A254" s="3">
        <v>40544</v>
      </c>
      <c r="B254" s="1">
        <v>23135.640625</v>
      </c>
      <c r="C254" s="1">
        <v>24434.400390999999</v>
      </c>
      <c r="D254" s="1">
        <v>23057.519531000002</v>
      </c>
      <c r="E254" s="1">
        <v>23447.339843999998</v>
      </c>
      <c r="F254" s="1">
        <v>23447.339843999998</v>
      </c>
      <c r="G254" s="1">
        <v>29144694200</v>
      </c>
      <c r="I254" s="6" t="s">
        <v>7</v>
      </c>
      <c r="J254" s="4">
        <v>0.5</v>
      </c>
      <c r="K254" s="15">
        <v>5.0000000000000001E-3</v>
      </c>
      <c r="L254" s="7">
        <v>0.11393</v>
      </c>
      <c r="M254" s="4">
        <v>0.5</v>
      </c>
      <c r="O254" s="1">
        <v>76.099999999999994</v>
      </c>
      <c r="P254" s="1">
        <v>0.5</v>
      </c>
      <c r="R254" s="1">
        <v>89.8</v>
      </c>
      <c r="T254" s="1">
        <v>9917</v>
      </c>
      <c r="U254" s="1">
        <v>59057</v>
      </c>
      <c r="W254" s="1">
        <v>271</v>
      </c>
      <c r="X254" s="1">
        <v>4992.1317799999997</v>
      </c>
      <c r="Y254" s="1">
        <v>0</v>
      </c>
      <c r="Z254" s="1">
        <v>0</v>
      </c>
      <c r="AA254" s="1">
        <v>21</v>
      </c>
      <c r="AB254" s="1">
        <v>17029.034100000001</v>
      </c>
      <c r="AC254" s="1">
        <v>4</v>
      </c>
      <c r="AD254" s="1">
        <v>62.646999999999998</v>
      </c>
      <c r="AE254" s="1">
        <v>37</v>
      </c>
      <c r="AF254" s="1">
        <v>77.622079999999997</v>
      </c>
      <c r="AG254" s="1">
        <f t="shared" si="24"/>
        <v>333</v>
      </c>
      <c r="AH254" s="1">
        <f t="shared" si="24"/>
        <v>22161.434960000002</v>
      </c>
      <c r="AI254" s="1">
        <v>7091</v>
      </c>
      <c r="AJ254" s="1">
        <v>28682.842773</v>
      </c>
      <c r="AK254" s="1">
        <v>777</v>
      </c>
      <c r="AL254" s="1">
        <v>1595.2470840000001</v>
      </c>
      <c r="AM254" s="1">
        <v>217</v>
      </c>
      <c r="AN254" s="1">
        <v>2972.7065899999998</v>
      </c>
      <c r="AO254" s="1">
        <v>332</v>
      </c>
      <c r="AP254" s="1">
        <v>3469.4268750000001</v>
      </c>
      <c r="AQ254" s="1">
        <v>584</v>
      </c>
      <c r="AR254" s="1">
        <v>1802.588289</v>
      </c>
      <c r="AS254" s="1">
        <f t="shared" ref="AS254:AT269" si="26">AI254+AK254+AM254+AO254+AQ254</f>
        <v>9001</v>
      </c>
      <c r="AT254" s="1">
        <f t="shared" si="26"/>
        <v>38522.811610999997</v>
      </c>
      <c r="AU254" s="1">
        <f t="shared" si="25"/>
        <v>9334</v>
      </c>
      <c r="AV254" s="1">
        <f t="shared" si="25"/>
        <v>60684.246570999996</v>
      </c>
    </row>
    <row r="255" spans="1:48">
      <c r="A255" s="3">
        <v>40575</v>
      </c>
      <c r="B255" s="1">
        <v>23451.619140999999</v>
      </c>
      <c r="C255" s="1">
        <v>23981.740234000001</v>
      </c>
      <c r="D255" s="1">
        <v>22446.669922000001</v>
      </c>
      <c r="E255" s="1">
        <v>23338.019531000002</v>
      </c>
      <c r="F255" s="1">
        <v>23338.019531000002</v>
      </c>
      <c r="G255" s="1">
        <v>29113771100</v>
      </c>
      <c r="I255" s="6" t="s">
        <v>7</v>
      </c>
      <c r="J255" s="4">
        <v>0.5</v>
      </c>
      <c r="K255" s="15">
        <v>0.01</v>
      </c>
      <c r="L255" s="7">
        <v>0.15035999999999999</v>
      </c>
      <c r="M255" s="4">
        <v>0.5</v>
      </c>
      <c r="O255" s="1">
        <v>76.900000000000006</v>
      </c>
      <c r="P255" s="1">
        <v>1.1000000000000001</v>
      </c>
      <c r="R255" s="1">
        <v>93.37</v>
      </c>
      <c r="T255" s="1">
        <v>12401</v>
      </c>
      <c r="U255" s="1">
        <v>55023</v>
      </c>
      <c r="W255" s="1">
        <v>460</v>
      </c>
      <c r="X255" s="1">
        <v>5408.58709</v>
      </c>
      <c r="Y255" s="1">
        <v>0</v>
      </c>
      <c r="Z255" s="1">
        <v>0</v>
      </c>
      <c r="AA255" s="1">
        <v>24</v>
      </c>
      <c r="AB255" s="1">
        <v>186.53366500000001</v>
      </c>
      <c r="AC255" s="1">
        <v>1</v>
      </c>
      <c r="AD255" s="1">
        <v>7.6040000000000001</v>
      </c>
      <c r="AE255" s="1">
        <v>43</v>
      </c>
      <c r="AF255" s="1">
        <v>226.90277</v>
      </c>
      <c r="AG255" s="1">
        <f t="shared" si="24"/>
        <v>528</v>
      </c>
      <c r="AH255" s="1">
        <f t="shared" si="24"/>
        <v>5829.6275249999999</v>
      </c>
      <c r="AI255" s="1">
        <v>9210</v>
      </c>
      <c r="AJ255" s="1">
        <v>38902.398542000003</v>
      </c>
      <c r="AK255" s="1">
        <v>850</v>
      </c>
      <c r="AL255" s="1">
        <v>1742.9620649999999</v>
      </c>
      <c r="AM255" s="1">
        <v>273</v>
      </c>
      <c r="AN255" s="1">
        <v>2248.0310290000002</v>
      </c>
      <c r="AO255" s="1">
        <v>354</v>
      </c>
      <c r="AP255" s="1">
        <v>3453.7</v>
      </c>
      <c r="AQ255" s="1">
        <v>621</v>
      </c>
      <c r="AR255" s="1">
        <v>2415.9696199999998</v>
      </c>
      <c r="AS255" s="1">
        <f t="shared" si="26"/>
        <v>11308</v>
      </c>
      <c r="AT255" s="1">
        <f t="shared" si="26"/>
        <v>48763.061256000001</v>
      </c>
      <c r="AU255" s="1">
        <f t="shared" si="25"/>
        <v>11836</v>
      </c>
      <c r="AV255" s="1">
        <f t="shared" si="25"/>
        <v>54592.688781000004</v>
      </c>
    </row>
    <row r="256" spans="1:48">
      <c r="A256" s="3">
        <v>40603</v>
      </c>
      <c r="B256" s="1">
        <v>23317.960938</v>
      </c>
      <c r="C256" s="1">
        <v>23934.070313</v>
      </c>
      <c r="D256" s="1">
        <v>22123.259765999999</v>
      </c>
      <c r="E256" s="1">
        <v>23527.519531000002</v>
      </c>
      <c r="F256" s="1">
        <v>23527.519531000002</v>
      </c>
      <c r="G256" s="1">
        <v>41521313700</v>
      </c>
      <c r="I256" s="6" t="s">
        <v>7</v>
      </c>
      <c r="J256" s="4">
        <v>0.5</v>
      </c>
      <c r="K256" s="15">
        <v>0.01</v>
      </c>
      <c r="L256" s="7">
        <v>0.21036000000000002</v>
      </c>
      <c r="M256" s="4">
        <v>0.5</v>
      </c>
      <c r="O256" s="1">
        <v>77.099999999999994</v>
      </c>
      <c r="P256" s="1">
        <v>0.3</v>
      </c>
      <c r="R256" s="1">
        <v>95.65</v>
      </c>
      <c r="T256" s="1">
        <v>13501</v>
      </c>
      <c r="U256" s="1">
        <v>69354</v>
      </c>
      <c r="W256" s="1">
        <v>1092</v>
      </c>
      <c r="X256" s="1">
        <v>13170.898163</v>
      </c>
      <c r="Y256" s="1">
        <v>0</v>
      </c>
      <c r="Z256" s="1">
        <v>0</v>
      </c>
      <c r="AA256" s="1">
        <v>54</v>
      </c>
      <c r="AB256" s="1">
        <v>3268.2426700000001</v>
      </c>
      <c r="AC256" s="1">
        <v>1</v>
      </c>
      <c r="AD256" s="1">
        <v>55.2</v>
      </c>
      <c r="AE256" s="1">
        <v>32</v>
      </c>
      <c r="AF256" s="1">
        <v>114.76940999999999</v>
      </c>
      <c r="AG256" s="1">
        <f t="shared" si="24"/>
        <v>1179</v>
      </c>
      <c r="AH256" s="1">
        <f t="shared" si="24"/>
        <v>16609.110243000003</v>
      </c>
      <c r="AI256" s="1">
        <v>8589</v>
      </c>
      <c r="AJ256" s="1">
        <v>37627.368398999999</v>
      </c>
      <c r="AK256" s="1">
        <v>898</v>
      </c>
      <c r="AL256" s="1">
        <v>1884.031557</v>
      </c>
      <c r="AM256" s="1">
        <v>364</v>
      </c>
      <c r="AN256" s="1">
        <v>5062.4769200000001</v>
      </c>
      <c r="AO256" s="1">
        <v>536</v>
      </c>
      <c r="AP256" s="1">
        <v>5945.6464749999996</v>
      </c>
      <c r="AQ256" s="1">
        <v>854</v>
      </c>
      <c r="AR256" s="1">
        <v>3147.1137280000003</v>
      </c>
      <c r="AS256" s="1">
        <f t="shared" si="26"/>
        <v>11241</v>
      </c>
      <c r="AT256" s="1">
        <f t="shared" si="26"/>
        <v>53666.637079000007</v>
      </c>
      <c r="AU256" s="1">
        <f t="shared" si="25"/>
        <v>12420</v>
      </c>
      <c r="AV256" s="1">
        <f t="shared" si="25"/>
        <v>70275.74732200001</v>
      </c>
    </row>
    <row r="257" spans="1:48">
      <c r="A257" s="3">
        <v>40634</v>
      </c>
      <c r="B257" s="1">
        <v>23664.480468999998</v>
      </c>
      <c r="C257" s="1">
        <v>24468.640625</v>
      </c>
      <c r="D257" s="1">
        <v>23468.199218999998</v>
      </c>
      <c r="E257" s="1">
        <v>23720.810547000001</v>
      </c>
      <c r="F257" s="1">
        <v>23720.810547000001</v>
      </c>
      <c r="G257" s="1">
        <v>27687155400</v>
      </c>
      <c r="I257" s="6" t="s">
        <v>7</v>
      </c>
      <c r="J257" s="4">
        <v>0.5</v>
      </c>
      <c r="K257" s="15">
        <v>0.01</v>
      </c>
      <c r="L257" s="7">
        <v>0.19036</v>
      </c>
      <c r="M257" s="4">
        <v>0.5</v>
      </c>
      <c r="O257" s="1">
        <v>77.599999999999994</v>
      </c>
      <c r="P257" s="1">
        <v>0.7</v>
      </c>
      <c r="R257" s="1">
        <v>96.43</v>
      </c>
      <c r="T257" s="1">
        <v>10386</v>
      </c>
      <c r="U257" s="1">
        <v>53101</v>
      </c>
      <c r="W257" s="1">
        <v>694</v>
      </c>
      <c r="X257" s="1">
        <v>9681.9725510000007</v>
      </c>
      <c r="Y257" s="1">
        <v>0</v>
      </c>
      <c r="Z257" s="1">
        <v>0</v>
      </c>
      <c r="AA257" s="1">
        <v>30</v>
      </c>
      <c r="AB257" s="1">
        <v>1183.2664199999999</v>
      </c>
      <c r="AC257" s="1">
        <v>5</v>
      </c>
      <c r="AD257" s="1">
        <v>65.47</v>
      </c>
      <c r="AE257" s="1">
        <v>22</v>
      </c>
      <c r="AF257" s="1">
        <v>69.814085000000006</v>
      </c>
      <c r="AG257" s="1">
        <f t="shared" si="24"/>
        <v>751</v>
      </c>
      <c r="AH257" s="1">
        <f t="shared" si="24"/>
        <v>11000.523056</v>
      </c>
      <c r="AI257" s="1">
        <v>6392</v>
      </c>
      <c r="AJ257" s="1">
        <v>28902.724134</v>
      </c>
      <c r="AK257" s="1">
        <v>684</v>
      </c>
      <c r="AL257" s="1">
        <v>1497.0678640000001</v>
      </c>
      <c r="AM257" s="1">
        <v>301</v>
      </c>
      <c r="AN257" s="1">
        <v>3192.5592350000002</v>
      </c>
      <c r="AO257" s="1">
        <v>449</v>
      </c>
      <c r="AP257" s="1">
        <v>5395.1126999999997</v>
      </c>
      <c r="AQ257" s="1">
        <v>734</v>
      </c>
      <c r="AR257" s="1">
        <v>3141.3562470000002</v>
      </c>
      <c r="AS257" s="1">
        <f t="shared" si="26"/>
        <v>8560</v>
      </c>
      <c r="AT257" s="1">
        <f t="shared" si="26"/>
        <v>42128.820180000002</v>
      </c>
      <c r="AU257" s="1">
        <f t="shared" si="25"/>
        <v>9311</v>
      </c>
      <c r="AV257" s="1">
        <f t="shared" si="25"/>
        <v>53129.343236000001</v>
      </c>
    </row>
    <row r="258" spans="1:48">
      <c r="A258" s="3">
        <v>40664</v>
      </c>
      <c r="B258" s="1">
        <v>23794.859375</v>
      </c>
      <c r="C258" s="1">
        <v>23924.480468999998</v>
      </c>
      <c r="D258" s="1">
        <v>22519.660156000002</v>
      </c>
      <c r="E258" s="1">
        <v>23684.130859000001</v>
      </c>
      <c r="F258" s="1">
        <v>23684.130859000001</v>
      </c>
      <c r="G258" s="1">
        <v>24935123900</v>
      </c>
      <c r="I258" s="6" t="s">
        <v>7</v>
      </c>
      <c r="J258" s="4">
        <v>0.5</v>
      </c>
      <c r="K258" s="15">
        <v>0.01</v>
      </c>
      <c r="L258" s="7">
        <v>0.19571</v>
      </c>
      <c r="M258" s="4">
        <v>0.5</v>
      </c>
      <c r="O258" s="1">
        <v>78</v>
      </c>
      <c r="P258" s="1">
        <v>0.5</v>
      </c>
      <c r="R258" s="1">
        <v>98.42</v>
      </c>
      <c r="T258" s="1">
        <v>12536</v>
      </c>
      <c r="U258" s="1">
        <v>63141</v>
      </c>
      <c r="W258" s="1">
        <v>2014</v>
      </c>
      <c r="X258" s="1">
        <v>17666.362406</v>
      </c>
      <c r="Y258" s="1">
        <v>0</v>
      </c>
      <c r="Z258" s="1">
        <v>0</v>
      </c>
      <c r="AA258" s="1">
        <v>33</v>
      </c>
      <c r="AB258" s="1">
        <v>776.72540300000003</v>
      </c>
      <c r="AC258" s="1">
        <v>35</v>
      </c>
      <c r="AD258" s="1">
        <v>124.43680000000001</v>
      </c>
      <c r="AE258" s="1">
        <v>12</v>
      </c>
      <c r="AF258" s="1">
        <v>22.175999999999998</v>
      </c>
      <c r="AG258" s="1">
        <f t="shared" si="24"/>
        <v>2094</v>
      </c>
      <c r="AH258" s="1">
        <f t="shared" si="24"/>
        <v>18589.700609</v>
      </c>
      <c r="AI258" s="1">
        <v>7022</v>
      </c>
      <c r="AJ258" s="1">
        <v>31951.659620999999</v>
      </c>
      <c r="AK258" s="1">
        <v>829</v>
      </c>
      <c r="AL258" s="1">
        <v>1807.2031060000002</v>
      </c>
      <c r="AM258" s="1">
        <v>322</v>
      </c>
      <c r="AN258" s="1">
        <v>3283.4445070000002</v>
      </c>
      <c r="AO258" s="1">
        <v>499</v>
      </c>
      <c r="AP258" s="1">
        <v>5816.6159790000002</v>
      </c>
      <c r="AQ258" s="1">
        <v>699</v>
      </c>
      <c r="AR258" s="1">
        <v>2936.786274</v>
      </c>
      <c r="AS258" s="1">
        <f t="shared" si="26"/>
        <v>9371</v>
      </c>
      <c r="AT258" s="1">
        <f t="shared" si="26"/>
        <v>45795.709487</v>
      </c>
      <c r="AU258" s="1">
        <f t="shared" si="25"/>
        <v>11465</v>
      </c>
      <c r="AV258" s="1">
        <f t="shared" si="25"/>
        <v>64385.410096</v>
      </c>
    </row>
    <row r="259" spans="1:48">
      <c r="A259" s="3">
        <v>40695</v>
      </c>
      <c r="B259" s="1">
        <v>23686.769531000002</v>
      </c>
      <c r="C259" s="1">
        <v>23706</v>
      </c>
      <c r="D259" s="1">
        <v>21508.769531000002</v>
      </c>
      <c r="E259" s="1">
        <v>22398.099609000001</v>
      </c>
      <c r="F259" s="1">
        <v>22398.099609000001</v>
      </c>
      <c r="G259" s="1">
        <v>34974818600</v>
      </c>
      <c r="I259" s="6" t="s">
        <v>7</v>
      </c>
      <c r="J259" s="4">
        <v>0.5</v>
      </c>
      <c r="K259" s="15">
        <v>0.01</v>
      </c>
      <c r="L259" s="7">
        <v>0.19571</v>
      </c>
      <c r="M259" s="4">
        <v>0.5</v>
      </c>
      <c r="O259" s="1">
        <v>78.400000000000006</v>
      </c>
      <c r="P259" s="1">
        <v>0.5</v>
      </c>
      <c r="R259" s="1">
        <v>99.36</v>
      </c>
      <c r="T259" s="1">
        <v>11601</v>
      </c>
      <c r="U259" s="1">
        <v>70459</v>
      </c>
      <c r="W259" s="1">
        <v>1024</v>
      </c>
      <c r="X259" s="1">
        <v>15046.810633999999</v>
      </c>
      <c r="Y259" s="1">
        <v>0</v>
      </c>
      <c r="Z259" s="1">
        <v>0</v>
      </c>
      <c r="AA259" s="1">
        <v>22</v>
      </c>
      <c r="AB259" s="1">
        <v>273.45902999999998</v>
      </c>
      <c r="AC259" s="1">
        <v>7</v>
      </c>
      <c r="AD259" s="1">
        <v>1304.6300000000001</v>
      </c>
      <c r="AE259" s="1">
        <v>38</v>
      </c>
      <c r="AF259" s="1">
        <v>46.287999999999997</v>
      </c>
      <c r="AG259" s="1">
        <f t="shared" si="24"/>
        <v>1091</v>
      </c>
      <c r="AH259" s="1">
        <f t="shared" si="24"/>
        <v>16671.187664000001</v>
      </c>
      <c r="AI259" s="1">
        <v>7356</v>
      </c>
      <c r="AJ259" s="1">
        <v>36973.514904000003</v>
      </c>
      <c r="AK259" s="1">
        <v>842</v>
      </c>
      <c r="AL259" s="1">
        <v>1930.0445890000001</v>
      </c>
      <c r="AM259" s="1">
        <v>336</v>
      </c>
      <c r="AN259" s="1">
        <v>6170.9585399999996</v>
      </c>
      <c r="AO259" s="1">
        <v>546</v>
      </c>
      <c r="AP259" s="1">
        <v>4771.5009369999998</v>
      </c>
      <c r="AQ259" s="1">
        <v>759</v>
      </c>
      <c r="AR259" s="1">
        <v>3752.552545</v>
      </c>
      <c r="AS259" s="1">
        <f t="shared" si="26"/>
        <v>9839</v>
      </c>
      <c r="AT259" s="1">
        <f t="shared" si="26"/>
        <v>53598.571514999996</v>
      </c>
      <c r="AU259" s="1">
        <f t="shared" si="25"/>
        <v>10930</v>
      </c>
      <c r="AV259" s="1">
        <f t="shared" si="25"/>
        <v>70269.759179000001</v>
      </c>
    </row>
    <row r="260" spans="1:48">
      <c r="A260" s="3">
        <v>40725</v>
      </c>
      <c r="B260" s="1">
        <v>22813.25</v>
      </c>
      <c r="C260" s="1">
        <v>22835.029297000001</v>
      </c>
      <c r="D260" s="1">
        <v>21611.160156000002</v>
      </c>
      <c r="E260" s="1">
        <v>22440.25</v>
      </c>
      <c r="F260" s="1">
        <v>22440.25</v>
      </c>
      <c r="G260" s="1">
        <v>38694993300</v>
      </c>
      <c r="I260" s="6" t="s">
        <v>7</v>
      </c>
      <c r="J260" s="4">
        <v>0.5</v>
      </c>
      <c r="K260" s="15">
        <v>0.01</v>
      </c>
      <c r="L260" s="7">
        <v>0.19571</v>
      </c>
      <c r="M260" s="4">
        <v>0.5</v>
      </c>
      <c r="O260" s="1">
        <v>78.3</v>
      </c>
      <c r="P260" s="1">
        <v>-0.1</v>
      </c>
      <c r="R260" s="1">
        <v>97.94</v>
      </c>
      <c r="T260" s="1">
        <v>7291</v>
      </c>
      <c r="U260" s="1">
        <v>42354</v>
      </c>
      <c r="W260" s="1">
        <v>566</v>
      </c>
      <c r="X260" s="1">
        <v>11030.432683999999</v>
      </c>
      <c r="Y260" s="1">
        <v>0</v>
      </c>
      <c r="Z260" s="1">
        <v>0</v>
      </c>
      <c r="AA260" s="1">
        <v>31</v>
      </c>
      <c r="AB260" s="1">
        <v>1517.087675</v>
      </c>
      <c r="AC260" s="1">
        <v>6</v>
      </c>
      <c r="AD260" s="1">
        <v>194.2928</v>
      </c>
      <c r="AE260" s="1">
        <v>0</v>
      </c>
      <c r="AF260" s="1">
        <v>0</v>
      </c>
      <c r="AG260" s="1">
        <f t="shared" si="24"/>
        <v>603</v>
      </c>
      <c r="AH260" s="1">
        <f t="shared" si="24"/>
        <v>12741.813158999999</v>
      </c>
      <c r="AI260" s="1">
        <v>4286</v>
      </c>
      <c r="AJ260" s="1">
        <v>20723.621577000002</v>
      </c>
      <c r="AK260" s="1">
        <v>540</v>
      </c>
      <c r="AL260" s="1">
        <v>1205.6952920000001</v>
      </c>
      <c r="AM260" s="1">
        <v>223</v>
      </c>
      <c r="AN260" s="1">
        <v>2159.43237</v>
      </c>
      <c r="AO260" s="1">
        <v>418</v>
      </c>
      <c r="AP260" s="1">
        <v>3954.5710170000002</v>
      </c>
      <c r="AQ260" s="1">
        <v>561</v>
      </c>
      <c r="AR260" s="1">
        <v>2206.8234499999999</v>
      </c>
      <c r="AS260" s="1">
        <f t="shared" si="26"/>
        <v>6028</v>
      </c>
      <c r="AT260" s="1">
        <f t="shared" si="26"/>
        <v>30250.143705999999</v>
      </c>
      <c r="AU260" s="1">
        <f t="shared" si="25"/>
        <v>6631</v>
      </c>
      <c r="AV260" s="1">
        <f t="shared" si="25"/>
        <v>42991.956865</v>
      </c>
    </row>
    <row r="261" spans="1:48">
      <c r="A261" s="3">
        <v>40756</v>
      </c>
      <c r="B261" s="1">
        <v>22739.550781000002</v>
      </c>
      <c r="C261" s="1">
        <v>22808.330077999999</v>
      </c>
      <c r="D261" s="1">
        <v>18868.109375</v>
      </c>
      <c r="E261" s="1">
        <v>20534.849609000001</v>
      </c>
      <c r="F261" s="1">
        <v>20534.849609000001</v>
      </c>
      <c r="G261" s="1">
        <v>56729214400</v>
      </c>
      <c r="I261" s="6" t="s">
        <v>7</v>
      </c>
      <c r="J261" s="4">
        <v>0.5</v>
      </c>
      <c r="K261" s="15">
        <v>0.01</v>
      </c>
      <c r="L261" s="7">
        <v>0.21</v>
      </c>
      <c r="M261" s="4">
        <v>0.5</v>
      </c>
      <c r="O261" s="1">
        <v>76.7</v>
      </c>
      <c r="P261" s="1">
        <v>-2</v>
      </c>
      <c r="R261" s="1">
        <v>97.82</v>
      </c>
      <c r="T261" s="1">
        <v>7348</v>
      </c>
      <c r="U261" s="1">
        <v>40845</v>
      </c>
      <c r="W261" s="1">
        <v>858</v>
      </c>
      <c r="X261" s="1">
        <v>13117.119615</v>
      </c>
      <c r="Y261" s="1">
        <v>0</v>
      </c>
      <c r="Z261" s="1">
        <v>0</v>
      </c>
      <c r="AA261" s="1">
        <v>20</v>
      </c>
      <c r="AB261" s="1">
        <v>550.56280500000003</v>
      </c>
      <c r="AC261" s="1">
        <v>4</v>
      </c>
      <c r="AD261" s="1">
        <v>22.48</v>
      </c>
      <c r="AE261" s="1">
        <v>99</v>
      </c>
      <c r="AF261" s="1">
        <v>1966.5140980000001</v>
      </c>
      <c r="AG261" s="1">
        <f t="shared" si="24"/>
        <v>981</v>
      </c>
      <c r="AH261" s="1">
        <f t="shared" si="24"/>
        <v>15656.676517999998</v>
      </c>
      <c r="AI261" s="1">
        <v>4201</v>
      </c>
      <c r="AJ261" s="1">
        <v>18577.151468</v>
      </c>
      <c r="AK261" s="1">
        <v>520</v>
      </c>
      <c r="AL261" s="1">
        <v>1149.4860550000001</v>
      </c>
      <c r="AM261" s="1">
        <v>166</v>
      </c>
      <c r="AN261" s="1">
        <v>1444.2219930000001</v>
      </c>
      <c r="AO261" s="1">
        <v>273</v>
      </c>
      <c r="AP261" s="1">
        <v>2460.0110800000002</v>
      </c>
      <c r="AQ261" s="1">
        <v>478</v>
      </c>
      <c r="AR261" s="1">
        <v>1657.14915</v>
      </c>
      <c r="AS261" s="1">
        <f t="shared" si="26"/>
        <v>5638</v>
      </c>
      <c r="AT261" s="1">
        <f t="shared" si="26"/>
        <v>25288.019746000002</v>
      </c>
      <c r="AU261" s="1">
        <f t="shared" si="25"/>
        <v>6619</v>
      </c>
      <c r="AV261" s="1">
        <f t="shared" si="25"/>
        <v>40944.696263999998</v>
      </c>
    </row>
    <row r="262" spans="1:48">
      <c r="A262" s="3">
        <v>40787</v>
      </c>
      <c r="B262" s="1">
        <v>20790.220702999999</v>
      </c>
      <c r="C262" s="1">
        <v>20975.300781000002</v>
      </c>
      <c r="D262" s="1">
        <v>16999.539063</v>
      </c>
      <c r="E262" s="1">
        <v>17592.410156000002</v>
      </c>
      <c r="F262" s="1">
        <v>17592.410156000002</v>
      </c>
      <c r="G262" s="1">
        <v>45434530100</v>
      </c>
      <c r="I262" s="6" t="s">
        <v>7</v>
      </c>
      <c r="J262" s="4">
        <v>0.5</v>
      </c>
      <c r="K262" s="15">
        <v>0.01</v>
      </c>
      <c r="L262" s="7">
        <v>0.21</v>
      </c>
      <c r="M262" s="4">
        <v>0.5</v>
      </c>
      <c r="O262" s="1">
        <v>77</v>
      </c>
      <c r="P262" s="1">
        <v>0.4</v>
      </c>
      <c r="R262" s="1">
        <v>97.73</v>
      </c>
      <c r="T262" s="1">
        <v>6579</v>
      </c>
      <c r="U262" s="1">
        <v>31219</v>
      </c>
      <c r="W262" s="1">
        <v>207</v>
      </c>
      <c r="X262" s="1">
        <v>3559.4204500000001</v>
      </c>
      <c r="Y262" s="1">
        <v>0</v>
      </c>
      <c r="Z262" s="1">
        <v>0</v>
      </c>
      <c r="AA262" s="1">
        <v>76</v>
      </c>
      <c r="AB262" s="1">
        <v>1224.284195</v>
      </c>
      <c r="AC262" s="1">
        <v>4</v>
      </c>
      <c r="AD262" s="1">
        <v>147.1216</v>
      </c>
      <c r="AE262" s="1">
        <v>9</v>
      </c>
      <c r="AF262" s="1">
        <v>461.16629999999998</v>
      </c>
      <c r="AG262" s="1">
        <f t="shared" si="24"/>
        <v>296</v>
      </c>
      <c r="AH262" s="1">
        <f t="shared" si="24"/>
        <v>5391.9925450000001</v>
      </c>
      <c r="AI262" s="1">
        <v>4207</v>
      </c>
      <c r="AJ262" s="1">
        <v>18726.594905000002</v>
      </c>
      <c r="AK262" s="1">
        <v>525</v>
      </c>
      <c r="AL262" s="1">
        <v>1176.3165879999999</v>
      </c>
      <c r="AM262" s="1">
        <v>134</v>
      </c>
      <c r="AN262" s="1">
        <v>2484.1228209999999</v>
      </c>
      <c r="AO262" s="1">
        <v>263</v>
      </c>
      <c r="AP262" s="1">
        <v>2544.1369839999998</v>
      </c>
      <c r="AQ262" s="1">
        <v>343</v>
      </c>
      <c r="AR262" s="1">
        <v>1276.655424</v>
      </c>
      <c r="AS262" s="1">
        <f t="shared" si="26"/>
        <v>5472</v>
      </c>
      <c r="AT262" s="1">
        <f t="shared" si="26"/>
        <v>26207.826722000005</v>
      </c>
      <c r="AU262" s="1">
        <f t="shared" si="25"/>
        <v>5768</v>
      </c>
      <c r="AV262" s="1">
        <f t="shared" si="25"/>
        <v>31599.819267000006</v>
      </c>
    </row>
    <row r="263" spans="1:48">
      <c r="A263" s="3">
        <v>40817</v>
      </c>
      <c r="B263" s="1">
        <v>17179.199218999998</v>
      </c>
      <c r="C263" s="1">
        <v>20272.380859000001</v>
      </c>
      <c r="D263" s="1">
        <v>16170.349609000001</v>
      </c>
      <c r="E263" s="1">
        <v>19864.869140999999</v>
      </c>
      <c r="F263" s="1">
        <v>19864.869140999999</v>
      </c>
      <c r="G263" s="1">
        <v>44230263000</v>
      </c>
      <c r="I263" s="6" t="s">
        <v>7</v>
      </c>
      <c r="J263" s="4">
        <v>0.5</v>
      </c>
      <c r="K263" s="15">
        <v>0.02</v>
      </c>
      <c r="L263" s="7">
        <v>0.21</v>
      </c>
      <c r="M263" s="4">
        <v>0.5</v>
      </c>
      <c r="O263" s="1">
        <v>79.3</v>
      </c>
      <c r="P263" s="1">
        <v>3</v>
      </c>
      <c r="R263" s="1">
        <v>95.86</v>
      </c>
      <c r="T263" s="1">
        <v>5675</v>
      </c>
      <c r="U263" s="1">
        <v>27561</v>
      </c>
      <c r="W263" s="1">
        <v>800</v>
      </c>
      <c r="X263" s="1">
        <v>6259.983056</v>
      </c>
      <c r="Y263" s="1">
        <v>0</v>
      </c>
      <c r="Z263" s="1">
        <v>0</v>
      </c>
      <c r="AA263" s="1">
        <v>14</v>
      </c>
      <c r="AB263" s="1">
        <v>437.09607999999997</v>
      </c>
      <c r="AC263" s="1">
        <v>2</v>
      </c>
      <c r="AD263" s="1">
        <v>44.8</v>
      </c>
      <c r="AE263" s="1">
        <v>1</v>
      </c>
      <c r="AF263" s="1">
        <v>67.989999999999995</v>
      </c>
      <c r="AG263" s="1">
        <f t="shared" si="24"/>
        <v>817</v>
      </c>
      <c r="AH263" s="1">
        <f t="shared" si="24"/>
        <v>6809.8691360000003</v>
      </c>
      <c r="AI263" s="1">
        <v>3497</v>
      </c>
      <c r="AJ263" s="1">
        <v>16009.222475</v>
      </c>
      <c r="AK263" s="1">
        <v>462</v>
      </c>
      <c r="AL263" s="1">
        <v>1001.8965079999999</v>
      </c>
      <c r="AM263" s="1">
        <v>105</v>
      </c>
      <c r="AN263" s="1">
        <v>867.23439099999996</v>
      </c>
      <c r="AO263" s="1">
        <v>176</v>
      </c>
      <c r="AP263" s="1">
        <v>2149.4911299999999</v>
      </c>
      <c r="AQ263" s="1">
        <v>271</v>
      </c>
      <c r="AR263" s="1">
        <v>1085.330095</v>
      </c>
      <c r="AS263" s="1">
        <f t="shared" si="26"/>
        <v>4511</v>
      </c>
      <c r="AT263" s="1">
        <f t="shared" si="26"/>
        <v>21113.174598999998</v>
      </c>
      <c r="AU263" s="1">
        <f t="shared" si="25"/>
        <v>5328</v>
      </c>
      <c r="AV263" s="1">
        <f t="shared" si="25"/>
        <v>27923.043734999999</v>
      </c>
    </row>
    <row r="264" spans="1:48">
      <c r="A264" s="3">
        <v>40848</v>
      </c>
      <c r="B264" s="1">
        <v>19461.080077999999</v>
      </c>
      <c r="C264" s="1">
        <v>20173.140625</v>
      </c>
      <c r="D264" s="1">
        <v>17613.199218999998</v>
      </c>
      <c r="E264" s="1">
        <v>17989.349609000001</v>
      </c>
      <c r="F264" s="1">
        <v>17989.349609000001</v>
      </c>
      <c r="G264" s="1">
        <v>43161858200</v>
      </c>
      <c r="I264" s="6" t="s">
        <v>7</v>
      </c>
      <c r="J264" s="4">
        <v>0.5</v>
      </c>
      <c r="K264" s="15">
        <v>0.04</v>
      </c>
      <c r="L264" s="7">
        <v>0.23071</v>
      </c>
      <c r="M264" s="4">
        <v>0.5</v>
      </c>
      <c r="O264" s="1">
        <v>79.5</v>
      </c>
      <c r="P264" s="1">
        <v>0.3</v>
      </c>
      <c r="R264" s="1">
        <v>95.3</v>
      </c>
      <c r="T264" s="1">
        <v>5982</v>
      </c>
      <c r="U264" s="1">
        <v>43163</v>
      </c>
      <c r="W264" s="1">
        <v>1152</v>
      </c>
      <c r="X264" s="1">
        <v>19818.667734999999</v>
      </c>
      <c r="Y264" s="1">
        <v>0</v>
      </c>
      <c r="Z264" s="1">
        <v>0</v>
      </c>
      <c r="AA264" s="1">
        <v>41</v>
      </c>
      <c r="AB264" s="1">
        <v>1249.6603299999999</v>
      </c>
      <c r="AC264" s="1">
        <v>1</v>
      </c>
      <c r="AD264" s="1">
        <v>1.39</v>
      </c>
      <c r="AE264" s="1">
        <v>0</v>
      </c>
      <c r="AF264" s="1">
        <v>0</v>
      </c>
      <c r="AG264" s="1">
        <f t="shared" ref="AG264:AH279" si="27">W264+Y264+AA264+AC264+AE264</f>
        <v>1194</v>
      </c>
      <c r="AH264" s="1">
        <f t="shared" si="27"/>
        <v>21069.718064999997</v>
      </c>
      <c r="AI264" s="1">
        <v>3320</v>
      </c>
      <c r="AJ264" s="1">
        <v>15474.448512000001</v>
      </c>
      <c r="AK264" s="1">
        <v>444</v>
      </c>
      <c r="AL264" s="1">
        <v>927.45476900000006</v>
      </c>
      <c r="AM264" s="1">
        <v>143</v>
      </c>
      <c r="AN264" s="1">
        <v>2360.727813</v>
      </c>
      <c r="AO264" s="1">
        <v>165</v>
      </c>
      <c r="AP264" s="1">
        <v>1774.7249839999999</v>
      </c>
      <c r="AQ264" s="1">
        <v>326</v>
      </c>
      <c r="AR264" s="1">
        <v>1812.651803</v>
      </c>
      <c r="AS264" s="1">
        <f t="shared" si="26"/>
        <v>4398</v>
      </c>
      <c r="AT264" s="1">
        <f t="shared" si="26"/>
        <v>22350.007881000005</v>
      </c>
      <c r="AU264" s="1">
        <f t="shared" ref="AU264:AV279" si="28">AG264+AS264</f>
        <v>5592</v>
      </c>
      <c r="AV264" s="1">
        <f t="shared" si="28"/>
        <v>43419.725946000006</v>
      </c>
    </row>
    <row r="265" spans="1:48">
      <c r="A265" s="3">
        <v>40878</v>
      </c>
      <c r="B265" s="1">
        <v>19033.960938</v>
      </c>
      <c r="C265" s="1">
        <v>19242.800781000002</v>
      </c>
      <c r="D265" s="1">
        <v>17821.519531000002</v>
      </c>
      <c r="E265" s="1">
        <v>18434.390625</v>
      </c>
      <c r="F265" s="1">
        <v>18434.390625</v>
      </c>
      <c r="G265" s="1">
        <v>29663289300</v>
      </c>
      <c r="I265" s="6" t="s">
        <v>7</v>
      </c>
      <c r="J265" s="4">
        <v>0.5</v>
      </c>
      <c r="K265" s="15">
        <v>0.35</v>
      </c>
      <c r="L265" s="7">
        <v>0.34071000000000001</v>
      </c>
      <c r="M265" s="4">
        <v>0.5</v>
      </c>
      <c r="O265" s="1">
        <v>80</v>
      </c>
      <c r="P265" s="1">
        <v>0.6</v>
      </c>
      <c r="R265" s="1">
        <v>94.13</v>
      </c>
      <c r="T265" s="1">
        <v>5597</v>
      </c>
      <c r="U265" s="1">
        <v>32613</v>
      </c>
      <c r="W265" s="1">
        <v>1363</v>
      </c>
      <c r="X265" s="1">
        <v>13571.765439999999</v>
      </c>
      <c r="Y265" s="1">
        <v>0</v>
      </c>
      <c r="Z265" s="1">
        <v>0</v>
      </c>
      <c r="AA265" s="1">
        <v>8</v>
      </c>
      <c r="AB265" s="1">
        <v>129.45935499999999</v>
      </c>
      <c r="AC265" s="1">
        <v>2</v>
      </c>
      <c r="AD265" s="1">
        <v>181.27180000000001</v>
      </c>
      <c r="AE265" s="1">
        <v>0</v>
      </c>
      <c r="AF265" s="1">
        <v>0</v>
      </c>
      <c r="AG265" s="1">
        <f t="shared" si="27"/>
        <v>1373</v>
      </c>
      <c r="AH265" s="1">
        <f t="shared" si="27"/>
        <v>13882.496595000001</v>
      </c>
      <c r="AI265" s="1">
        <v>2674</v>
      </c>
      <c r="AJ265" s="1">
        <v>11453.563921000001</v>
      </c>
      <c r="AK265" s="1">
        <v>389</v>
      </c>
      <c r="AL265" s="1">
        <v>845.89618499999995</v>
      </c>
      <c r="AM265" s="1">
        <v>140</v>
      </c>
      <c r="AN265" s="1">
        <v>1725.42471</v>
      </c>
      <c r="AO265" s="1">
        <v>181</v>
      </c>
      <c r="AP265" s="1">
        <v>2810.0791599999998</v>
      </c>
      <c r="AQ265" s="1">
        <v>369</v>
      </c>
      <c r="AR265" s="1">
        <v>1749.6979510000001</v>
      </c>
      <c r="AS265" s="1">
        <f t="shared" si="26"/>
        <v>3753</v>
      </c>
      <c r="AT265" s="1">
        <f t="shared" si="26"/>
        <v>18584.661927000001</v>
      </c>
      <c r="AU265" s="1">
        <f t="shared" si="28"/>
        <v>5126</v>
      </c>
      <c r="AV265" s="1">
        <f t="shared" si="28"/>
        <v>32467.158522000002</v>
      </c>
    </row>
    <row r="266" spans="1:48">
      <c r="A266" s="3">
        <v>40909</v>
      </c>
      <c r="B266" s="1">
        <v>18770.640625</v>
      </c>
      <c r="C266" s="1">
        <v>20590.800781000002</v>
      </c>
      <c r="D266" s="1">
        <v>18302.839843999998</v>
      </c>
      <c r="E266" s="1">
        <v>20390.490234000001</v>
      </c>
      <c r="F266" s="1">
        <v>20390.490234000001</v>
      </c>
      <c r="G266" s="1">
        <v>32840360700</v>
      </c>
      <c r="I266" s="6" t="s">
        <v>7</v>
      </c>
      <c r="J266" s="4">
        <v>0.5</v>
      </c>
      <c r="K266" s="15">
        <v>0.06</v>
      </c>
      <c r="L266" s="7">
        <v>0.36070999999999998</v>
      </c>
      <c r="M266" s="4">
        <v>0.5</v>
      </c>
      <c r="O266" s="1">
        <v>80.7</v>
      </c>
      <c r="P266" s="1">
        <v>0.9</v>
      </c>
      <c r="R266" s="1">
        <v>92.67</v>
      </c>
      <c r="T266" s="1">
        <v>4490</v>
      </c>
      <c r="U266" s="1">
        <v>27809</v>
      </c>
      <c r="W266" s="1">
        <v>852</v>
      </c>
      <c r="X266" s="1">
        <v>9473.2966149999993</v>
      </c>
      <c r="Y266" s="1">
        <v>0</v>
      </c>
      <c r="Z266" s="1">
        <v>0</v>
      </c>
      <c r="AA266" s="1">
        <v>2</v>
      </c>
      <c r="AB266" s="1">
        <v>31.248999999999999</v>
      </c>
      <c r="AC266" s="1">
        <v>4</v>
      </c>
      <c r="AD266" s="1">
        <f>60.18695+650</f>
        <v>710.18695000000002</v>
      </c>
      <c r="AE266" s="1">
        <v>3</v>
      </c>
      <c r="AF266" s="1">
        <v>8.544473</v>
      </c>
      <c r="AG266" s="1">
        <f t="shared" si="27"/>
        <v>861</v>
      </c>
      <c r="AH266" s="1">
        <f t="shared" si="27"/>
        <v>10223.277037999998</v>
      </c>
      <c r="AI266" s="1">
        <v>2397</v>
      </c>
      <c r="AJ266" s="1">
        <v>11537.900538</v>
      </c>
      <c r="AK266" s="1">
        <v>331</v>
      </c>
      <c r="AL266" s="1">
        <v>702.41441099999997</v>
      </c>
      <c r="AM266" s="1">
        <v>93</v>
      </c>
      <c r="AN266" s="1">
        <v>1113.2408869999999</v>
      </c>
      <c r="AO266" s="1">
        <v>163</v>
      </c>
      <c r="AP266" s="1">
        <f>2761.735858-650</f>
        <v>2111.735858</v>
      </c>
      <c r="AQ266" s="1">
        <v>247</v>
      </c>
      <c r="AR266" s="1">
        <v>1506.4199900000001</v>
      </c>
      <c r="AS266" s="1">
        <f t="shared" si="26"/>
        <v>3231</v>
      </c>
      <c r="AT266" s="1">
        <f t="shared" si="26"/>
        <v>16971.711683999998</v>
      </c>
      <c r="AU266" s="1">
        <f t="shared" si="28"/>
        <v>4092</v>
      </c>
      <c r="AV266" s="1">
        <f t="shared" si="28"/>
        <v>27194.988721999995</v>
      </c>
    </row>
    <row r="267" spans="1:48">
      <c r="A267" s="3">
        <v>40940</v>
      </c>
      <c r="B267" s="1">
        <v>20394.669922000001</v>
      </c>
      <c r="C267" s="1">
        <v>21760.339843999998</v>
      </c>
      <c r="D267" s="1">
        <v>20269.509765999999</v>
      </c>
      <c r="E267" s="1">
        <v>21680.080077999999</v>
      </c>
      <c r="F267" s="1">
        <v>21680.080077999999</v>
      </c>
      <c r="G267" s="1">
        <v>34569578200</v>
      </c>
      <c r="I267" s="6" t="s">
        <v>7</v>
      </c>
      <c r="J267" s="4">
        <v>0.5</v>
      </c>
      <c r="K267" s="15">
        <v>0.04</v>
      </c>
      <c r="L267" s="7">
        <v>0.30357000000000001</v>
      </c>
      <c r="M267" s="4">
        <v>0.5</v>
      </c>
      <c r="O267" s="1">
        <v>80.5</v>
      </c>
      <c r="P267" s="1">
        <v>-0.2</v>
      </c>
      <c r="R267" s="1">
        <v>94.02</v>
      </c>
      <c r="T267" s="1">
        <v>5425</v>
      </c>
      <c r="U267" s="1">
        <v>26973</v>
      </c>
      <c r="W267" s="1">
        <v>563</v>
      </c>
      <c r="X267" s="1">
        <v>6149.5068700000002</v>
      </c>
      <c r="Y267" s="1">
        <v>0</v>
      </c>
      <c r="Z267" s="1">
        <v>0</v>
      </c>
      <c r="AA267" s="1">
        <v>3</v>
      </c>
      <c r="AB267" s="1">
        <v>335.78800000000001</v>
      </c>
      <c r="AC267" s="1">
        <v>4</v>
      </c>
      <c r="AD267" s="1">
        <v>123.98</v>
      </c>
      <c r="AE267" s="1">
        <v>0</v>
      </c>
      <c r="AF267" s="1">
        <v>0</v>
      </c>
      <c r="AG267" s="1">
        <f t="shared" si="27"/>
        <v>570</v>
      </c>
      <c r="AH267" s="1">
        <f t="shared" si="27"/>
        <v>6609.2748699999993</v>
      </c>
      <c r="AI267" s="1">
        <v>3013</v>
      </c>
      <c r="AJ267" s="1">
        <v>14805.665559999999</v>
      </c>
      <c r="AK267" s="1">
        <v>412</v>
      </c>
      <c r="AL267" s="1">
        <v>894.86025600000005</v>
      </c>
      <c r="AM267" s="1">
        <v>106</v>
      </c>
      <c r="AN267" s="1">
        <v>2433.6894000000002</v>
      </c>
      <c r="AO267" s="1">
        <v>170</v>
      </c>
      <c r="AP267" s="1">
        <v>3049.124088</v>
      </c>
      <c r="AQ267" s="1">
        <v>283</v>
      </c>
      <c r="AR267" s="1">
        <v>1707.895941</v>
      </c>
      <c r="AS267" s="1">
        <f t="shared" si="26"/>
        <v>3984</v>
      </c>
      <c r="AT267" s="1">
        <f t="shared" si="26"/>
        <v>22891.235245</v>
      </c>
      <c r="AU267" s="1">
        <f t="shared" si="28"/>
        <v>4554</v>
      </c>
      <c r="AV267" s="1">
        <f t="shared" si="28"/>
        <v>29500.510114999997</v>
      </c>
    </row>
    <row r="268" spans="1:48">
      <c r="A268" s="3">
        <v>40969</v>
      </c>
      <c r="B268" s="1">
        <v>21578.189452999999</v>
      </c>
      <c r="C268" s="1">
        <v>21641.140625</v>
      </c>
      <c r="D268" s="1">
        <v>20374.029297000001</v>
      </c>
      <c r="E268" s="1">
        <v>20555.580077999999</v>
      </c>
      <c r="F268" s="1">
        <v>20555.580077999999</v>
      </c>
      <c r="G268" s="1">
        <v>36002725500</v>
      </c>
      <c r="I268" s="6" t="s">
        <v>7</v>
      </c>
      <c r="J268" s="4">
        <v>0.5</v>
      </c>
      <c r="K268" s="15">
        <v>0.03</v>
      </c>
      <c r="L268" s="7">
        <v>0.30142999999999998</v>
      </c>
      <c r="M268" s="4">
        <v>0.5</v>
      </c>
      <c r="O268" s="1">
        <v>80.900000000000006</v>
      </c>
      <c r="P268" s="1">
        <v>0.5</v>
      </c>
      <c r="R268" s="1">
        <v>98.11</v>
      </c>
      <c r="T268" s="1">
        <v>14306</v>
      </c>
      <c r="U268" s="1">
        <v>74823</v>
      </c>
      <c r="W268" s="1">
        <v>1410</v>
      </c>
      <c r="X268" s="1">
        <v>17603.09086</v>
      </c>
      <c r="Y268" s="1">
        <v>0</v>
      </c>
      <c r="Z268" s="1">
        <v>0</v>
      </c>
      <c r="AA268" s="1">
        <v>34</v>
      </c>
      <c r="AB268" s="1">
        <v>1839.5146209999998</v>
      </c>
      <c r="AC268" s="1">
        <v>16</v>
      </c>
      <c r="AD268" s="1">
        <v>272.98900000000003</v>
      </c>
      <c r="AE268" s="1">
        <v>193</v>
      </c>
      <c r="AF268" s="1">
        <v>780.91499999999996</v>
      </c>
      <c r="AG268" s="1">
        <f t="shared" si="27"/>
        <v>1653</v>
      </c>
      <c r="AH268" s="1">
        <f t="shared" si="27"/>
        <v>20496.509481000001</v>
      </c>
      <c r="AI268" s="1">
        <v>9080</v>
      </c>
      <c r="AJ268" s="1">
        <v>39888.483897999999</v>
      </c>
      <c r="AK268" s="1">
        <v>1035</v>
      </c>
      <c r="AL268" s="1">
        <v>2431.6782290000001</v>
      </c>
      <c r="AM268" s="1">
        <v>259</v>
      </c>
      <c r="AN268" s="1">
        <v>1995.4933699999997</v>
      </c>
      <c r="AO268" s="1">
        <v>507</v>
      </c>
      <c r="AP268" s="1">
        <v>6725.3608519999998</v>
      </c>
      <c r="AQ268" s="1">
        <v>776</v>
      </c>
      <c r="AR268" s="1">
        <v>3127.2668210000002</v>
      </c>
      <c r="AS268" s="1">
        <f t="shared" si="26"/>
        <v>11657</v>
      </c>
      <c r="AT268" s="1">
        <f t="shared" si="26"/>
        <v>54168.283169999988</v>
      </c>
      <c r="AU268" s="1">
        <f t="shared" si="28"/>
        <v>13310</v>
      </c>
      <c r="AV268" s="1">
        <f t="shared" si="28"/>
        <v>74664.792650999996</v>
      </c>
    </row>
    <row r="269" spans="1:48">
      <c r="A269" s="3">
        <v>41000</v>
      </c>
      <c r="B269" s="1">
        <v>20662.970702999999</v>
      </c>
      <c r="C269" s="1">
        <v>21105.570313</v>
      </c>
      <c r="D269" s="1">
        <v>20035.679688</v>
      </c>
      <c r="E269" s="1">
        <v>21094.210938</v>
      </c>
      <c r="F269" s="1">
        <v>21094.210938</v>
      </c>
      <c r="G269" s="1">
        <v>27752732600</v>
      </c>
      <c r="I269" s="6" t="s">
        <v>7</v>
      </c>
      <c r="J269" s="4">
        <v>0.5</v>
      </c>
      <c r="K269" s="15">
        <v>2.6666666666666661E-2</v>
      </c>
      <c r="L269" s="7">
        <v>0.30250944444444444</v>
      </c>
      <c r="M269" s="4">
        <v>0.5</v>
      </c>
      <c r="O269" s="1">
        <v>81.3</v>
      </c>
      <c r="P269" s="1">
        <v>0.5</v>
      </c>
      <c r="R269" s="1">
        <v>100.74</v>
      </c>
      <c r="T269" s="1">
        <v>10728</v>
      </c>
      <c r="U269" s="1">
        <v>60826</v>
      </c>
      <c r="W269" s="1">
        <v>834</v>
      </c>
      <c r="X269" s="1">
        <v>10967.646535</v>
      </c>
      <c r="Y269" s="1">
        <v>0</v>
      </c>
      <c r="Z269" s="1">
        <v>0</v>
      </c>
      <c r="AA269" s="1">
        <v>10</v>
      </c>
      <c r="AB269" s="1">
        <v>1645.6478</v>
      </c>
      <c r="AC269" s="1">
        <v>14</v>
      </c>
      <c r="AD269" s="1">
        <v>122.47144</v>
      </c>
      <c r="AE269" s="1">
        <v>185</v>
      </c>
      <c r="AF269" s="1">
        <v>1365.1777500000001</v>
      </c>
      <c r="AG269" s="1">
        <f t="shared" si="27"/>
        <v>1043</v>
      </c>
      <c r="AH269" s="1">
        <f t="shared" si="27"/>
        <v>14100.943525000001</v>
      </c>
      <c r="AI269" s="1">
        <v>6780</v>
      </c>
      <c r="AJ269" s="1">
        <v>32798.470531999999</v>
      </c>
      <c r="AK269" s="1">
        <v>793</v>
      </c>
      <c r="AL269" s="1">
        <v>1897.5886069999999</v>
      </c>
      <c r="AM269" s="1">
        <v>254</v>
      </c>
      <c r="AN269" s="1">
        <v>2951.698038</v>
      </c>
      <c r="AO269" s="1">
        <v>521</v>
      </c>
      <c r="AP269" s="1">
        <v>8191.4894510000004</v>
      </c>
      <c r="AQ269" s="1">
        <v>616</v>
      </c>
      <c r="AR269" s="1">
        <v>2312.4383160000002</v>
      </c>
      <c r="AS269" s="1">
        <f t="shared" si="26"/>
        <v>8964</v>
      </c>
      <c r="AT269" s="1">
        <f t="shared" si="26"/>
        <v>48151.684944000001</v>
      </c>
      <c r="AU269" s="1">
        <f t="shared" si="28"/>
        <v>10007</v>
      </c>
      <c r="AV269" s="1">
        <f t="shared" si="28"/>
        <v>62252.628469000003</v>
      </c>
    </row>
    <row r="270" spans="1:48">
      <c r="A270" s="3">
        <v>41030</v>
      </c>
      <c r="B270" s="1">
        <v>21245.480468999998</v>
      </c>
      <c r="C270" s="1">
        <v>21385.300781000002</v>
      </c>
      <c r="D270" s="1">
        <v>18378.140625</v>
      </c>
      <c r="E270" s="1">
        <v>18629.519531000002</v>
      </c>
      <c r="F270" s="1">
        <v>18629.519531000002</v>
      </c>
      <c r="G270" s="1">
        <v>44756588000</v>
      </c>
      <c r="I270" s="6" t="s">
        <v>7</v>
      </c>
      <c r="J270" s="4">
        <v>0.5</v>
      </c>
      <c r="K270" s="15">
        <v>0.05</v>
      </c>
      <c r="L270" s="7">
        <v>0.30286000000000002</v>
      </c>
      <c r="M270" s="4">
        <v>0.5</v>
      </c>
      <c r="O270" s="1">
        <v>81.3</v>
      </c>
      <c r="P270" s="1">
        <v>0.1</v>
      </c>
      <c r="R270" s="1">
        <v>102.28</v>
      </c>
      <c r="T270" s="1">
        <v>11484</v>
      </c>
      <c r="U270" s="1">
        <v>65358</v>
      </c>
      <c r="W270" s="1">
        <v>1071</v>
      </c>
      <c r="X270" s="1">
        <v>12669.331963000001</v>
      </c>
      <c r="Y270" s="1">
        <v>0</v>
      </c>
      <c r="Z270" s="1">
        <v>0</v>
      </c>
      <c r="AA270" s="1">
        <v>44</v>
      </c>
      <c r="AB270" s="1">
        <v>1841.1917100000001</v>
      </c>
      <c r="AC270" s="1">
        <v>4</v>
      </c>
      <c r="AD270" s="1">
        <v>125.10826</v>
      </c>
      <c r="AE270" s="1">
        <v>60</v>
      </c>
      <c r="AF270" s="1">
        <v>341.13193000000001</v>
      </c>
      <c r="AG270" s="1">
        <f t="shared" si="27"/>
        <v>1179</v>
      </c>
      <c r="AH270" s="1">
        <f t="shared" si="27"/>
        <v>14976.763863</v>
      </c>
      <c r="AI270" s="1">
        <v>6726</v>
      </c>
      <c r="AJ270" s="1">
        <v>33048.452998000001</v>
      </c>
      <c r="AK270" s="1">
        <v>792</v>
      </c>
      <c r="AL270" s="1">
        <v>1921.1265129999999</v>
      </c>
      <c r="AM270" s="1">
        <v>263</v>
      </c>
      <c r="AN270" s="1">
        <v>2246.9711499999999</v>
      </c>
      <c r="AO270" s="1">
        <v>593</v>
      </c>
      <c r="AP270" s="1">
        <v>8274.6775400000006</v>
      </c>
      <c r="AQ270" s="1">
        <v>692</v>
      </c>
      <c r="AR270" s="1">
        <v>3615.8258679999999</v>
      </c>
      <c r="AS270" s="1">
        <f t="shared" ref="AS270:AT285" si="29">AI270+AK270+AM270+AO270+AQ270</f>
        <v>9066</v>
      </c>
      <c r="AT270" s="1">
        <f t="shared" si="29"/>
        <v>49107.054069000005</v>
      </c>
      <c r="AU270" s="1">
        <f t="shared" si="28"/>
        <v>10245</v>
      </c>
      <c r="AV270" s="1">
        <f t="shared" si="28"/>
        <v>64083.817932000005</v>
      </c>
    </row>
    <row r="271" spans="1:48">
      <c r="A271" s="3">
        <v>41061</v>
      </c>
      <c r="B271" s="1">
        <v>18498.910156000002</v>
      </c>
      <c r="C271" s="1">
        <v>19578.820313</v>
      </c>
      <c r="D271" s="1">
        <v>18056.400390999999</v>
      </c>
      <c r="E271" s="1">
        <v>19441.460938</v>
      </c>
      <c r="F271" s="1">
        <v>19441.460938</v>
      </c>
      <c r="G271" s="1">
        <v>32618072800</v>
      </c>
      <c r="I271" s="6" t="s">
        <v>7</v>
      </c>
      <c r="J271" s="4">
        <v>0.5</v>
      </c>
      <c r="K271" s="15">
        <v>0.04</v>
      </c>
      <c r="L271" s="7">
        <v>0.30286000000000002</v>
      </c>
      <c r="M271" s="4">
        <v>0.5</v>
      </c>
      <c r="O271" s="1">
        <v>81.3</v>
      </c>
      <c r="P271" s="1">
        <v>-0.1</v>
      </c>
      <c r="R271" s="1">
        <v>102.44</v>
      </c>
      <c r="T271" s="1">
        <v>8389</v>
      </c>
      <c r="U271" s="1">
        <v>54463</v>
      </c>
      <c r="W271" s="1">
        <v>800</v>
      </c>
      <c r="X271" s="1">
        <v>9047.64156</v>
      </c>
      <c r="Y271" s="1">
        <v>0</v>
      </c>
      <c r="Z271" s="1">
        <v>0</v>
      </c>
      <c r="AA271" s="1">
        <v>12</v>
      </c>
      <c r="AB271" s="1">
        <v>5345.3599800000002</v>
      </c>
      <c r="AC271" s="1">
        <v>2</v>
      </c>
      <c r="AD271" s="1">
        <v>155.53469999999999</v>
      </c>
      <c r="AE271" s="1">
        <v>29</v>
      </c>
      <c r="AF271" s="1">
        <v>443.55585400000001</v>
      </c>
      <c r="AG271" s="1">
        <f t="shared" si="27"/>
        <v>843</v>
      </c>
      <c r="AH271" s="1">
        <f t="shared" si="27"/>
        <v>14992.092094000001</v>
      </c>
      <c r="AI271" s="1">
        <v>4675</v>
      </c>
      <c r="AJ271" s="1">
        <v>24514.86577</v>
      </c>
      <c r="AK271" s="1">
        <v>617</v>
      </c>
      <c r="AL271" s="1">
        <v>1515.3502880000001</v>
      </c>
      <c r="AM271" s="1">
        <v>242</v>
      </c>
      <c r="AN271" s="1">
        <v>2802.8027900000002</v>
      </c>
      <c r="AO271" s="1">
        <v>661</v>
      </c>
      <c r="AP271" s="1">
        <v>6915.4276</v>
      </c>
      <c r="AQ271" s="1">
        <v>610</v>
      </c>
      <c r="AR271" s="1">
        <v>3076.0621150000002</v>
      </c>
      <c r="AS271" s="1">
        <f t="shared" si="29"/>
        <v>6805</v>
      </c>
      <c r="AT271" s="1">
        <f t="shared" si="29"/>
        <v>38824.508563000003</v>
      </c>
      <c r="AU271" s="1">
        <f t="shared" si="28"/>
        <v>7648</v>
      </c>
      <c r="AV271" s="1">
        <f t="shared" si="28"/>
        <v>53816.600657000003</v>
      </c>
    </row>
    <row r="272" spans="1:48">
      <c r="A272" s="3">
        <v>41091</v>
      </c>
      <c r="B272" s="1">
        <v>19765.410156000002</v>
      </c>
      <c r="C272" s="1">
        <v>19869.109375</v>
      </c>
      <c r="D272" s="1">
        <v>18710.589843999998</v>
      </c>
      <c r="E272" s="1">
        <v>19796.810547000001</v>
      </c>
      <c r="F272" s="1">
        <v>19796.810547000001</v>
      </c>
      <c r="G272" s="1">
        <v>29677791200</v>
      </c>
      <c r="I272" s="6" t="s">
        <v>7</v>
      </c>
      <c r="J272" s="4">
        <v>0.5</v>
      </c>
      <c r="K272" s="15">
        <v>0.06</v>
      </c>
      <c r="L272" s="7">
        <v>0.30107</v>
      </c>
      <c r="M272" s="4">
        <v>0.5</v>
      </c>
      <c r="O272" s="1">
        <v>79.599999999999994</v>
      </c>
      <c r="P272" s="1">
        <v>-2.1</v>
      </c>
      <c r="R272" s="1">
        <v>103.64</v>
      </c>
      <c r="T272" s="1">
        <v>7706</v>
      </c>
      <c r="U272" s="1">
        <v>46802</v>
      </c>
      <c r="W272" s="1">
        <v>1649</v>
      </c>
      <c r="X272" s="1">
        <v>12347.965553</v>
      </c>
      <c r="Y272" s="1">
        <v>0</v>
      </c>
      <c r="Z272" s="1">
        <v>0</v>
      </c>
      <c r="AA272" s="1">
        <v>9</v>
      </c>
      <c r="AB272" s="1">
        <v>1462.32565</v>
      </c>
      <c r="AC272" s="1">
        <v>14</v>
      </c>
      <c r="AD272" s="1">
        <v>302.0043</v>
      </c>
      <c r="AE272" s="1">
        <v>23</v>
      </c>
      <c r="AF272" s="1">
        <v>356.63741399999998</v>
      </c>
      <c r="AG272" s="1">
        <f t="shared" si="27"/>
        <v>1695</v>
      </c>
      <c r="AH272" s="1">
        <f t="shared" si="27"/>
        <v>14468.932917000002</v>
      </c>
      <c r="AI272" s="1">
        <v>3711</v>
      </c>
      <c r="AJ272" s="1">
        <v>19483.033372999998</v>
      </c>
      <c r="AK272" s="1">
        <v>504</v>
      </c>
      <c r="AL272" s="1">
        <v>1262.9259</v>
      </c>
      <c r="AM272" s="1">
        <v>224</v>
      </c>
      <c r="AN272" s="1">
        <v>3320.3110390000002</v>
      </c>
      <c r="AO272" s="1">
        <v>338</v>
      </c>
      <c r="AP272" s="1">
        <v>4163.0054499999997</v>
      </c>
      <c r="AQ272" s="1">
        <v>582</v>
      </c>
      <c r="AR272" s="1">
        <v>3240.3779509999999</v>
      </c>
      <c r="AS272" s="1">
        <f t="shared" si="29"/>
        <v>5359</v>
      </c>
      <c r="AT272" s="1">
        <f t="shared" si="29"/>
        <v>31469.653712999996</v>
      </c>
      <c r="AU272" s="1">
        <f t="shared" si="28"/>
        <v>7054</v>
      </c>
      <c r="AV272" s="1">
        <f t="shared" si="28"/>
        <v>45938.586629999998</v>
      </c>
    </row>
    <row r="273" spans="1:48">
      <c r="A273" s="3">
        <v>41122</v>
      </c>
      <c r="B273" s="1">
        <v>19646.960938</v>
      </c>
      <c r="C273" s="1">
        <v>20300.029297000001</v>
      </c>
      <c r="D273" s="1">
        <v>19450.769531000002</v>
      </c>
      <c r="E273" s="1">
        <v>19482.570313</v>
      </c>
      <c r="F273" s="1">
        <v>19482.570313</v>
      </c>
      <c r="G273" s="1">
        <v>28688847200</v>
      </c>
      <c r="I273" s="6" t="s">
        <v>7</v>
      </c>
      <c r="J273" s="4">
        <v>0.5</v>
      </c>
      <c r="K273" s="15">
        <v>0.05</v>
      </c>
      <c r="L273" s="7">
        <v>0.3</v>
      </c>
      <c r="M273" s="4">
        <v>0.5</v>
      </c>
      <c r="O273" s="1">
        <v>79.599999999999994</v>
      </c>
      <c r="P273" s="1" t="s">
        <v>13</v>
      </c>
      <c r="R273" s="1">
        <v>105.55</v>
      </c>
      <c r="T273" s="1">
        <v>10377</v>
      </c>
      <c r="U273" s="1">
        <v>54150</v>
      </c>
      <c r="W273" s="1">
        <v>1362</v>
      </c>
      <c r="X273" s="1">
        <v>9765.1220539999995</v>
      </c>
      <c r="Y273" s="1">
        <v>0</v>
      </c>
      <c r="Z273" s="1">
        <v>0</v>
      </c>
      <c r="AA273" s="1">
        <v>12</v>
      </c>
      <c r="AB273" s="1">
        <v>1647.53982</v>
      </c>
      <c r="AC273" s="1">
        <v>5</v>
      </c>
      <c r="AD273" s="1">
        <v>584.17999999999995</v>
      </c>
      <c r="AE273" s="1">
        <v>6</v>
      </c>
      <c r="AF273" s="1">
        <v>125.022836</v>
      </c>
      <c r="AG273" s="1">
        <f t="shared" si="27"/>
        <v>1385</v>
      </c>
      <c r="AH273" s="1">
        <f t="shared" si="27"/>
        <v>12121.86471</v>
      </c>
      <c r="AI273" s="1">
        <v>6145</v>
      </c>
      <c r="AJ273" s="1">
        <v>28362.747953999999</v>
      </c>
      <c r="AK273" s="1">
        <v>722</v>
      </c>
      <c r="AL273" s="1">
        <v>1843.4944</v>
      </c>
      <c r="AM273" s="1">
        <v>258</v>
      </c>
      <c r="AN273" s="1">
        <v>2554.6175400000002</v>
      </c>
      <c r="AO273" s="1">
        <v>395</v>
      </c>
      <c r="AP273" s="1">
        <v>5701.5643</v>
      </c>
      <c r="AQ273" s="1">
        <v>660</v>
      </c>
      <c r="AR273" s="1">
        <v>2980.8058900000001</v>
      </c>
      <c r="AS273" s="1">
        <f t="shared" si="29"/>
        <v>8180</v>
      </c>
      <c r="AT273" s="1">
        <f t="shared" si="29"/>
        <v>41443.230084000003</v>
      </c>
      <c r="AU273" s="1">
        <f t="shared" si="28"/>
        <v>9565</v>
      </c>
      <c r="AV273" s="1">
        <f t="shared" si="28"/>
        <v>53565.094794000004</v>
      </c>
    </row>
    <row r="274" spans="1:48">
      <c r="A274" s="3">
        <v>41153</v>
      </c>
      <c r="B274" s="1">
        <v>19414.619140999999</v>
      </c>
      <c r="C274" s="1">
        <v>20895.609375</v>
      </c>
      <c r="D274" s="1">
        <v>19076.789063</v>
      </c>
      <c r="E274" s="1">
        <v>20840.380859000001</v>
      </c>
      <c r="F274" s="1">
        <v>20840.380859000001</v>
      </c>
      <c r="G274" s="1">
        <v>33308504500</v>
      </c>
      <c r="I274" s="6" t="s">
        <v>7</v>
      </c>
      <c r="J274" s="4">
        <v>0.5</v>
      </c>
      <c r="K274" s="15">
        <v>7.0000000000000007E-2</v>
      </c>
      <c r="L274" s="7">
        <v>0.3</v>
      </c>
      <c r="M274" s="4">
        <v>0.5</v>
      </c>
      <c r="O274" s="1">
        <v>79.900000000000006</v>
      </c>
      <c r="P274" s="1">
        <v>0.4</v>
      </c>
      <c r="R274" s="1">
        <v>108.4</v>
      </c>
      <c r="T274" s="1">
        <v>9990</v>
      </c>
      <c r="U274" s="1">
        <v>53590</v>
      </c>
      <c r="W274" s="1">
        <v>605</v>
      </c>
      <c r="X274" s="1">
        <v>8646.9775750000008</v>
      </c>
      <c r="Y274" s="1">
        <v>0</v>
      </c>
      <c r="Z274" s="1">
        <v>0</v>
      </c>
      <c r="AA274" s="1">
        <v>20</v>
      </c>
      <c r="AB274" s="1">
        <v>1135.53008</v>
      </c>
      <c r="AC274" s="1">
        <v>7</v>
      </c>
      <c r="AD274" s="1">
        <v>242.40383</v>
      </c>
      <c r="AE274" s="1">
        <v>30</v>
      </c>
      <c r="AF274" s="1">
        <v>753.20340999999996</v>
      </c>
      <c r="AG274" s="1">
        <f t="shared" si="27"/>
        <v>662</v>
      </c>
      <c r="AH274" s="1">
        <f t="shared" si="27"/>
        <v>10778.114895000001</v>
      </c>
      <c r="AI274" s="1">
        <v>6191</v>
      </c>
      <c r="AJ274" s="1">
        <v>30770.560796000002</v>
      </c>
      <c r="AK274" s="1">
        <v>656</v>
      </c>
      <c r="AL274" s="1">
        <v>1734.2987900000001</v>
      </c>
      <c r="AM274" s="1">
        <v>259</v>
      </c>
      <c r="AN274" s="1">
        <v>2467.2632130000002</v>
      </c>
      <c r="AO274" s="1">
        <v>445</v>
      </c>
      <c r="AP274" s="1">
        <v>5900.9593029999996</v>
      </c>
      <c r="AQ274" s="1">
        <v>709</v>
      </c>
      <c r="AR274" s="1">
        <v>2945.638293</v>
      </c>
      <c r="AS274" s="1">
        <f t="shared" si="29"/>
        <v>8260</v>
      </c>
      <c r="AT274" s="1">
        <f t="shared" si="29"/>
        <v>43818.720394999997</v>
      </c>
      <c r="AU274" s="1">
        <f t="shared" si="28"/>
        <v>8922</v>
      </c>
      <c r="AV274" s="1">
        <f t="shared" si="28"/>
        <v>54596.835289999995</v>
      </c>
    </row>
    <row r="275" spans="1:48">
      <c r="A275" s="3">
        <v>41183</v>
      </c>
      <c r="B275" s="1">
        <v>20951.380859000001</v>
      </c>
      <c r="C275" s="1">
        <v>21847.699218999998</v>
      </c>
      <c r="D275" s="1">
        <v>20767.359375</v>
      </c>
      <c r="E275" s="1">
        <v>21641.820313</v>
      </c>
      <c r="F275" s="1">
        <v>21641.820313</v>
      </c>
      <c r="G275" s="1">
        <v>31925165400</v>
      </c>
      <c r="I275" s="6" t="s">
        <v>9</v>
      </c>
      <c r="J275" s="4">
        <v>0.5</v>
      </c>
      <c r="K275" s="15">
        <v>0.04</v>
      </c>
      <c r="L275" s="7">
        <v>0.28071000000000002</v>
      </c>
      <c r="M275" s="4">
        <v>0.5</v>
      </c>
      <c r="O275" s="1">
        <v>82.3</v>
      </c>
      <c r="P275" s="1">
        <v>3</v>
      </c>
      <c r="R275" s="1">
        <v>111.89</v>
      </c>
      <c r="T275" s="1">
        <v>11928</v>
      </c>
      <c r="U275" s="1">
        <v>77890</v>
      </c>
      <c r="W275" s="1">
        <v>2239</v>
      </c>
      <c r="X275" s="1">
        <v>21372.355728999999</v>
      </c>
      <c r="Y275" s="1">
        <v>0</v>
      </c>
      <c r="Z275" s="1">
        <v>0</v>
      </c>
      <c r="AA275" s="1">
        <v>19</v>
      </c>
      <c r="AB275" s="1">
        <v>299.53608000000003</v>
      </c>
      <c r="AC275" s="1">
        <v>13</v>
      </c>
      <c r="AD275" s="1">
        <v>308.8612</v>
      </c>
      <c r="AE275" s="1">
        <v>15</v>
      </c>
      <c r="AF275" s="1">
        <v>321.09426000000002</v>
      </c>
      <c r="AG275" s="1">
        <f t="shared" si="27"/>
        <v>2286</v>
      </c>
      <c r="AH275" s="1">
        <f t="shared" si="27"/>
        <v>22301.847269000002</v>
      </c>
      <c r="AI275" s="1">
        <v>5994</v>
      </c>
      <c r="AJ275" s="1">
        <v>33447.527732000002</v>
      </c>
      <c r="AK275" s="1">
        <v>633</v>
      </c>
      <c r="AL275" s="1">
        <v>1744.4516599999999</v>
      </c>
      <c r="AM275" s="1">
        <v>356</v>
      </c>
      <c r="AN275" s="1">
        <v>6765.984966</v>
      </c>
      <c r="AO275" s="1">
        <v>614</v>
      </c>
      <c r="AP275" s="1">
        <v>11502.81972</v>
      </c>
      <c r="AQ275" s="1">
        <v>1132</v>
      </c>
      <c r="AR275" s="1">
        <v>4860.2483920000004</v>
      </c>
      <c r="AS275" s="1">
        <f t="shared" si="29"/>
        <v>8729</v>
      </c>
      <c r="AT275" s="1">
        <f t="shared" si="29"/>
        <v>58321.032469999998</v>
      </c>
      <c r="AU275" s="1">
        <f t="shared" si="28"/>
        <v>11015</v>
      </c>
      <c r="AV275" s="1">
        <f t="shared" si="28"/>
        <v>80622.879738999996</v>
      </c>
    </row>
    <row r="276" spans="1:48">
      <c r="A276" s="3">
        <v>41214</v>
      </c>
      <c r="B276" s="1">
        <v>21573.929688</v>
      </c>
      <c r="C276" s="1">
        <v>22149.699218999998</v>
      </c>
      <c r="D276" s="1">
        <v>21098.410156000002</v>
      </c>
      <c r="E276" s="1">
        <v>22030.390625</v>
      </c>
      <c r="F276" s="1">
        <v>22030.390625</v>
      </c>
      <c r="G276" s="1">
        <v>29884962700</v>
      </c>
      <c r="I276" s="6" t="s">
        <v>9</v>
      </c>
      <c r="J276" s="4">
        <v>0.5</v>
      </c>
      <c r="K276" s="15">
        <v>0.05</v>
      </c>
      <c r="L276" s="7">
        <v>0.27821000000000001</v>
      </c>
      <c r="M276" s="4">
        <v>0.5</v>
      </c>
      <c r="O276" s="1">
        <v>82.5</v>
      </c>
      <c r="P276" s="1">
        <v>0.3</v>
      </c>
      <c r="R276" s="1">
        <v>113.39</v>
      </c>
      <c r="T276" s="1">
        <v>11581</v>
      </c>
      <c r="U276" s="1">
        <v>69727</v>
      </c>
      <c r="W276" s="1">
        <v>1048</v>
      </c>
      <c r="X276" s="1">
        <v>11030.384357000001</v>
      </c>
      <c r="Y276" s="1">
        <v>0</v>
      </c>
      <c r="Z276" s="1">
        <v>0</v>
      </c>
      <c r="AA276" s="1">
        <v>30</v>
      </c>
      <c r="AB276" s="1">
        <v>2301.0818599999998</v>
      </c>
      <c r="AC276" s="1">
        <v>5</v>
      </c>
      <c r="AD276" s="1">
        <v>2523.3661499999998</v>
      </c>
      <c r="AE276" s="1">
        <v>44</v>
      </c>
      <c r="AF276" s="1">
        <v>311.67889500000001</v>
      </c>
      <c r="AG276" s="1">
        <f t="shared" si="27"/>
        <v>1127</v>
      </c>
      <c r="AH276" s="1">
        <f t="shared" si="27"/>
        <v>16166.511262</v>
      </c>
      <c r="AI276" s="1">
        <v>5498</v>
      </c>
      <c r="AJ276" s="1">
        <v>29767.612466999999</v>
      </c>
      <c r="AK276" s="1">
        <v>647</v>
      </c>
      <c r="AL276" s="1">
        <v>1792.9258150000001</v>
      </c>
      <c r="AM276" s="1">
        <v>418</v>
      </c>
      <c r="AN276" s="1">
        <v>4935.625841</v>
      </c>
      <c r="AO276" s="1">
        <v>676</v>
      </c>
      <c r="AP276" s="1">
        <v>9074.4300989999992</v>
      </c>
      <c r="AQ276" s="1">
        <v>1266</v>
      </c>
      <c r="AR276" s="1">
        <v>6509.572913</v>
      </c>
      <c r="AS276" s="1">
        <f t="shared" si="29"/>
        <v>8505</v>
      </c>
      <c r="AT276" s="1">
        <f t="shared" si="29"/>
        <v>52080.167134999996</v>
      </c>
      <c r="AU276" s="1">
        <f t="shared" si="28"/>
        <v>9632</v>
      </c>
      <c r="AV276" s="1">
        <f t="shared" si="28"/>
        <v>68246.678396999996</v>
      </c>
    </row>
    <row r="277" spans="1:48">
      <c r="A277" s="3">
        <v>41244</v>
      </c>
      <c r="B277" s="1">
        <v>22070.439452999999</v>
      </c>
      <c r="C277" s="1">
        <v>22718.830077999999</v>
      </c>
      <c r="D277" s="1">
        <v>21687.880859000001</v>
      </c>
      <c r="E277" s="1">
        <v>22656.919922000001</v>
      </c>
      <c r="F277" s="1">
        <v>22656.919922000001</v>
      </c>
      <c r="G277" s="1">
        <v>29324098700</v>
      </c>
      <c r="I277" s="6" t="s">
        <v>9</v>
      </c>
      <c r="J277" s="4">
        <v>0.5</v>
      </c>
      <c r="K277" s="15">
        <v>0.03</v>
      </c>
      <c r="L277" s="7">
        <v>0.27750000000000002</v>
      </c>
      <c r="M277" s="4">
        <v>0.5</v>
      </c>
      <c r="O277" s="1">
        <v>82.9</v>
      </c>
      <c r="P277" s="1">
        <v>0.5</v>
      </c>
      <c r="R277" s="1">
        <v>113.48</v>
      </c>
      <c r="T277" s="1">
        <v>9129</v>
      </c>
      <c r="U277" s="1">
        <v>41547</v>
      </c>
      <c r="W277" s="1">
        <v>280</v>
      </c>
      <c r="X277" s="1">
        <v>2735.8009099999999</v>
      </c>
      <c r="Y277" s="1">
        <v>0</v>
      </c>
      <c r="Z277" s="1">
        <v>0</v>
      </c>
      <c r="AA277" s="1">
        <v>5</v>
      </c>
      <c r="AB277" s="1">
        <v>1130.566</v>
      </c>
      <c r="AC277" s="1">
        <v>8</v>
      </c>
      <c r="AD277" s="1">
        <v>266.58</v>
      </c>
      <c r="AE277" s="1">
        <v>243</v>
      </c>
      <c r="AF277" s="1">
        <v>2030.511156</v>
      </c>
      <c r="AG277" s="1">
        <f t="shared" si="27"/>
        <v>536</v>
      </c>
      <c r="AH277" s="1">
        <f t="shared" si="27"/>
        <v>6163.4580659999992</v>
      </c>
      <c r="AI277" s="1">
        <v>2724</v>
      </c>
      <c r="AJ277" s="1">
        <v>14313.281838000001</v>
      </c>
      <c r="AK277" s="1">
        <v>397</v>
      </c>
      <c r="AL277" s="1">
        <v>1108.1116</v>
      </c>
      <c r="AM277" s="1">
        <v>267</v>
      </c>
      <c r="AN277" s="1">
        <v>4848.4658259999997</v>
      </c>
      <c r="AO277" s="1">
        <v>551</v>
      </c>
      <c r="AP277" s="1">
        <v>8155.2665999999999</v>
      </c>
      <c r="AQ277" s="1">
        <v>857</v>
      </c>
      <c r="AR277" s="1">
        <v>5438.9827750000004</v>
      </c>
      <c r="AS277" s="1">
        <f t="shared" si="29"/>
        <v>4796</v>
      </c>
      <c r="AT277" s="1">
        <f t="shared" si="29"/>
        <v>33864.108638999998</v>
      </c>
      <c r="AU277" s="1">
        <f t="shared" si="28"/>
        <v>5332</v>
      </c>
      <c r="AV277" s="1">
        <f t="shared" si="28"/>
        <v>40027.566704999997</v>
      </c>
    </row>
    <row r="278" spans="1:48">
      <c r="A278" s="3">
        <v>41275</v>
      </c>
      <c r="B278" s="1">
        <v>22860.25</v>
      </c>
      <c r="C278" s="1">
        <v>23916.160156000002</v>
      </c>
      <c r="D278" s="1">
        <v>22860.25</v>
      </c>
      <c r="E278" s="1">
        <v>23729.529297000001</v>
      </c>
      <c r="F278" s="1">
        <v>23729.529297000001</v>
      </c>
      <c r="G278" s="1">
        <v>36737630400</v>
      </c>
      <c r="I278" s="6" t="s">
        <v>9</v>
      </c>
      <c r="J278" s="4">
        <v>0.5</v>
      </c>
      <c r="K278" s="15">
        <v>0.01</v>
      </c>
      <c r="L278" s="7">
        <v>0.22786000000000001</v>
      </c>
      <c r="M278" s="4">
        <v>0.5</v>
      </c>
      <c r="O278" s="1">
        <v>83.1</v>
      </c>
      <c r="P278" s="1">
        <v>0.2</v>
      </c>
      <c r="R278" s="1">
        <v>116.48</v>
      </c>
      <c r="T278" s="1">
        <v>8302</v>
      </c>
      <c r="U278" s="1">
        <v>50131</v>
      </c>
      <c r="W278" s="1">
        <v>605</v>
      </c>
      <c r="X278" s="1">
        <v>4791.7967799999997</v>
      </c>
      <c r="Y278" s="1">
        <v>0</v>
      </c>
      <c r="Z278" s="1">
        <v>0</v>
      </c>
      <c r="AA278" s="1">
        <v>8</v>
      </c>
      <c r="AB278" s="1">
        <v>1771.8119999999999</v>
      </c>
      <c r="AC278" s="1">
        <v>42</v>
      </c>
      <c r="AD278" s="1">
        <v>2466.5183000000002</v>
      </c>
      <c r="AE278" s="1">
        <v>24</v>
      </c>
      <c r="AF278" s="1">
        <v>212.14913000000001</v>
      </c>
      <c r="AG278" s="1">
        <f t="shared" si="27"/>
        <v>679</v>
      </c>
      <c r="AH278" s="1">
        <f t="shared" si="27"/>
        <v>9242.27621</v>
      </c>
      <c r="AI278" s="1">
        <v>4399</v>
      </c>
      <c r="AJ278" s="1">
        <v>23020.125134000002</v>
      </c>
      <c r="AK278" s="1">
        <v>584</v>
      </c>
      <c r="AL278" s="1">
        <v>1685.5887310000001</v>
      </c>
      <c r="AM278" s="1">
        <v>284</v>
      </c>
      <c r="AN278" s="1">
        <v>3386.3272120000001</v>
      </c>
      <c r="AO278" s="1">
        <v>657</v>
      </c>
      <c r="AP278" s="1">
        <v>7226.9456499999997</v>
      </c>
      <c r="AQ278" s="1">
        <v>819</v>
      </c>
      <c r="AR278" s="1">
        <v>5746.4498480000002</v>
      </c>
      <c r="AS278" s="1">
        <f t="shared" si="29"/>
        <v>6743</v>
      </c>
      <c r="AT278" s="1">
        <f t="shared" si="29"/>
        <v>41065.436575</v>
      </c>
      <c r="AU278" s="1">
        <f t="shared" si="28"/>
        <v>7422</v>
      </c>
      <c r="AV278" s="1">
        <f t="shared" si="28"/>
        <v>50307.712784999996</v>
      </c>
    </row>
    <row r="279" spans="1:48">
      <c r="A279" s="3">
        <v>41306</v>
      </c>
      <c r="B279" s="1">
        <v>23763.339843999998</v>
      </c>
      <c r="C279" s="1">
        <v>23944.740234000001</v>
      </c>
      <c r="D279" s="1">
        <v>22445.339843999998</v>
      </c>
      <c r="E279" s="1">
        <v>23020.269531000002</v>
      </c>
      <c r="F279" s="1">
        <v>23020.269531000002</v>
      </c>
      <c r="G279" s="1">
        <v>29040943000</v>
      </c>
      <c r="I279" s="6" t="s">
        <v>9</v>
      </c>
      <c r="J279" s="4">
        <v>0.5</v>
      </c>
      <c r="K279" s="15">
        <v>0.02</v>
      </c>
      <c r="L279" s="7">
        <v>0.22500000000000001</v>
      </c>
      <c r="M279" s="4">
        <v>0.5</v>
      </c>
      <c r="O279" s="1">
        <v>84</v>
      </c>
      <c r="P279" s="1">
        <v>1.1000000000000001</v>
      </c>
      <c r="R279" s="1">
        <v>120.12</v>
      </c>
      <c r="T279" s="1">
        <v>9643</v>
      </c>
      <c r="U279" s="1">
        <v>59107</v>
      </c>
      <c r="W279" s="1">
        <v>1181</v>
      </c>
      <c r="X279" s="1">
        <v>12110.601409999999</v>
      </c>
      <c r="Y279" s="1">
        <v>0</v>
      </c>
      <c r="Z279" s="1">
        <v>0</v>
      </c>
      <c r="AA279" s="1">
        <v>5</v>
      </c>
      <c r="AB279" s="1">
        <v>50.963999999999999</v>
      </c>
      <c r="AC279" s="1">
        <v>13</v>
      </c>
      <c r="AD279" s="1">
        <v>907.76599999999996</v>
      </c>
      <c r="AE279" s="1">
        <v>103</v>
      </c>
      <c r="AF279" s="1">
        <v>499.47054600000001</v>
      </c>
      <c r="AG279" s="1">
        <f t="shared" si="27"/>
        <v>1302</v>
      </c>
      <c r="AH279" s="1">
        <f t="shared" si="27"/>
        <v>13568.801955999999</v>
      </c>
      <c r="AI279" s="1">
        <v>4713</v>
      </c>
      <c r="AJ279" s="1">
        <v>25422.110975</v>
      </c>
      <c r="AK279" s="1">
        <v>535</v>
      </c>
      <c r="AL279" s="1">
        <v>1626.9103</v>
      </c>
      <c r="AM279" s="1">
        <v>325</v>
      </c>
      <c r="AN279" s="1">
        <v>5413.9400750000004</v>
      </c>
      <c r="AO279" s="1">
        <v>1090</v>
      </c>
      <c r="AP279" s="1">
        <v>7661.972006</v>
      </c>
      <c r="AQ279" s="1">
        <v>730</v>
      </c>
      <c r="AR279" s="1">
        <v>4793.2038080000002</v>
      </c>
      <c r="AS279" s="1">
        <f t="shared" si="29"/>
        <v>7393</v>
      </c>
      <c r="AT279" s="1">
        <f t="shared" si="29"/>
        <v>44918.137163999992</v>
      </c>
      <c r="AU279" s="1">
        <f t="shared" si="28"/>
        <v>8695</v>
      </c>
      <c r="AV279" s="1">
        <f t="shared" si="28"/>
        <v>58486.939119999995</v>
      </c>
    </row>
    <row r="280" spans="1:48">
      <c r="A280" s="3">
        <v>41334</v>
      </c>
      <c r="B280" s="1">
        <v>22957.089843999998</v>
      </c>
      <c r="C280" s="1">
        <v>23262.019531000002</v>
      </c>
      <c r="D280" s="1">
        <v>21975.900390999999</v>
      </c>
      <c r="E280" s="1">
        <v>22299.630859000001</v>
      </c>
      <c r="F280" s="1">
        <v>22299.630859000001</v>
      </c>
      <c r="G280" s="1">
        <v>36448798500</v>
      </c>
      <c r="I280" s="6" t="s">
        <v>9</v>
      </c>
      <c r="J280" s="4">
        <v>0.5</v>
      </c>
      <c r="K280" s="15">
        <v>0.04</v>
      </c>
      <c r="L280" s="7">
        <v>0.20785999999999999</v>
      </c>
      <c r="M280" s="4">
        <v>0.5</v>
      </c>
      <c r="O280" s="1">
        <v>83.8</v>
      </c>
      <c r="P280" s="1">
        <v>-0.2</v>
      </c>
      <c r="R280" s="1">
        <v>121.53</v>
      </c>
      <c r="T280" s="1">
        <v>6841</v>
      </c>
      <c r="U280" s="1">
        <v>44401</v>
      </c>
      <c r="W280" s="1">
        <v>1072</v>
      </c>
      <c r="X280" s="1">
        <v>8065.6405400000003</v>
      </c>
      <c r="Y280" s="1">
        <v>0</v>
      </c>
      <c r="Z280" s="1">
        <v>0</v>
      </c>
      <c r="AA280" s="1">
        <v>336</v>
      </c>
      <c r="AB280" s="1">
        <v>1205.8202000000001</v>
      </c>
      <c r="AC280" s="1">
        <v>9</v>
      </c>
      <c r="AD280" s="1">
        <v>737.93899999999996</v>
      </c>
      <c r="AE280" s="1">
        <v>68</v>
      </c>
      <c r="AF280" s="1">
        <v>295.45877100000001</v>
      </c>
      <c r="AG280" s="1">
        <f t="shared" ref="AG280:AH295" si="30">W280+Y280+AA280+AC280+AE280</f>
        <v>1485</v>
      </c>
      <c r="AH280" s="1">
        <f t="shared" si="30"/>
        <v>10304.858511</v>
      </c>
      <c r="AI280" s="1">
        <v>3187</v>
      </c>
      <c r="AJ280" s="1">
        <v>17819.025958999999</v>
      </c>
      <c r="AK280" s="1">
        <v>382</v>
      </c>
      <c r="AL280" s="1">
        <v>1156.413718</v>
      </c>
      <c r="AM280" s="1">
        <v>295</v>
      </c>
      <c r="AN280" s="1">
        <v>3819.2396330000001</v>
      </c>
      <c r="AO280" s="1">
        <v>388</v>
      </c>
      <c r="AP280" s="1">
        <v>6701.9138320000002</v>
      </c>
      <c r="AQ280" s="1">
        <v>707</v>
      </c>
      <c r="AR280" s="1">
        <v>4724.2355479999997</v>
      </c>
      <c r="AS280" s="1">
        <f t="shared" si="29"/>
        <v>4959</v>
      </c>
      <c r="AT280" s="1">
        <f t="shared" si="29"/>
        <v>34220.828689999995</v>
      </c>
      <c r="AU280" s="1">
        <f t="shared" ref="AU280:AV295" si="31">AG280+AS280</f>
        <v>6444</v>
      </c>
      <c r="AV280" s="1">
        <f t="shared" si="31"/>
        <v>44525.687200999993</v>
      </c>
    </row>
    <row r="281" spans="1:48">
      <c r="A281" s="3">
        <v>41365</v>
      </c>
      <c r="B281" s="1">
        <v>22203.929688</v>
      </c>
      <c r="C281" s="1">
        <v>22862.689452999999</v>
      </c>
      <c r="D281" s="1">
        <v>21423.25</v>
      </c>
      <c r="E281" s="1">
        <v>22737.009765999999</v>
      </c>
      <c r="F281" s="1">
        <v>22737.009765999999</v>
      </c>
      <c r="G281" s="1">
        <v>31954683500</v>
      </c>
      <c r="I281" s="6" t="s">
        <v>9</v>
      </c>
      <c r="J281" s="4">
        <v>0.5</v>
      </c>
      <c r="K281" s="15">
        <v>0.01</v>
      </c>
      <c r="L281" s="7">
        <v>0.20713999999999999</v>
      </c>
      <c r="M281" s="4">
        <v>0.5</v>
      </c>
      <c r="O281" s="1">
        <v>84.6</v>
      </c>
      <c r="P281" s="1">
        <v>0.9</v>
      </c>
      <c r="R281" s="1">
        <v>116.83</v>
      </c>
      <c r="T281" s="1">
        <v>4387</v>
      </c>
      <c r="U281" s="1">
        <v>31855</v>
      </c>
      <c r="W281" s="1">
        <v>833</v>
      </c>
      <c r="X281" s="1">
        <v>6038.4228730000004</v>
      </c>
      <c r="Y281" s="1">
        <v>195</v>
      </c>
      <c r="Z281" s="1">
        <v>729.6</v>
      </c>
      <c r="AA281" s="1">
        <v>1</v>
      </c>
      <c r="AB281" s="1">
        <v>4500</v>
      </c>
      <c r="AC281" s="1">
        <v>14</v>
      </c>
      <c r="AD281" s="1">
        <v>995.62350000000004</v>
      </c>
      <c r="AE281" s="1">
        <v>1</v>
      </c>
      <c r="AF281" s="1">
        <v>7.1280400000000004</v>
      </c>
      <c r="AG281" s="1">
        <f t="shared" si="30"/>
        <v>1044</v>
      </c>
      <c r="AH281" s="1">
        <f t="shared" si="30"/>
        <v>12270.774413000001</v>
      </c>
      <c r="AI281" s="1">
        <v>2171</v>
      </c>
      <c r="AJ281" s="1">
        <v>11093.447026</v>
      </c>
      <c r="AK281" s="1">
        <v>307</v>
      </c>
      <c r="AL281" s="1">
        <v>899.61450000000002</v>
      </c>
      <c r="AM281" s="1">
        <v>110</v>
      </c>
      <c r="AN281" s="1">
        <v>1117.9801480000001</v>
      </c>
      <c r="AO281" s="1">
        <v>222</v>
      </c>
      <c r="AP281" s="1">
        <v>3118.7000509999998</v>
      </c>
      <c r="AQ281" s="1">
        <v>245</v>
      </c>
      <c r="AR281" s="1">
        <v>4057.5128930000001</v>
      </c>
      <c r="AS281" s="1">
        <f t="shared" si="29"/>
        <v>3055</v>
      </c>
      <c r="AT281" s="1">
        <f t="shared" si="29"/>
        <v>20287.254617999999</v>
      </c>
      <c r="AU281" s="1">
        <f t="shared" si="31"/>
        <v>4099</v>
      </c>
      <c r="AV281" s="1">
        <f t="shared" si="31"/>
        <v>32558.029030999998</v>
      </c>
    </row>
    <row r="282" spans="1:48">
      <c r="A282" s="3">
        <v>41395</v>
      </c>
      <c r="B282" s="1">
        <v>22692.330077999999</v>
      </c>
      <c r="C282" s="1">
        <v>23512.419922000001</v>
      </c>
      <c r="D282" s="1">
        <v>22290.720702999999</v>
      </c>
      <c r="E282" s="1">
        <v>22392.160156000002</v>
      </c>
      <c r="F282" s="1">
        <v>22392.160156000002</v>
      </c>
      <c r="G282" s="1">
        <v>34131693700</v>
      </c>
      <c r="I282" s="6" t="s">
        <v>9</v>
      </c>
      <c r="J282" s="4">
        <v>0.5</v>
      </c>
      <c r="K282" s="15">
        <v>0.02</v>
      </c>
      <c r="L282" s="7">
        <v>0.20713999999999999</v>
      </c>
      <c r="M282" s="4">
        <v>0.5</v>
      </c>
      <c r="O282" s="1">
        <v>84.5</v>
      </c>
      <c r="P282" s="1">
        <v>-0.1</v>
      </c>
      <c r="R282" s="1">
        <v>116.74</v>
      </c>
      <c r="T282" s="1">
        <v>5288</v>
      </c>
      <c r="U282" s="1">
        <v>31100</v>
      </c>
      <c r="W282" s="1">
        <v>519</v>
      </c>
      <c r="X282" s="1">
        <v>7914.1714339999999</v>
      </c>
      <c r="Y282" s="1">
        <v>792</v>
      </c>
      <c r="Z282" s="1">
        <v>2714.8419999999996</v>
      </c>
      <c r="AA282" s="1">
        <v>38</v>
      </c>
      <c r="AB282" s="1">
        <v>2132.3164200000001</v>
      </c>
      <c r="AC282" s="1">
        <v>3</v>
      </c>
      <c r="AD282" s="1">
        <v>238.565</v>
      </c>
      <c r="AE282" s="1">
        <v>5</v>
      </c>
      <c r="AF282" s="1">
        <v>64.038195000000002</v>
      </c>
      <c r="AG282" s="1">
        <f t="shared" si="30"/>
        <v>1357</v>
      </c>
      <c r="AH282" s="1">
        <f t="shared" si="30"/>
        <v>13063.933048999999</v>
      </c>
      <c r="AI282" s="1">
        <v>2674</v>
      </c>
      <c r="AJ282" s="1">
        <v>12804.978498999999</v>
      </c>
      <c r="AK282" s="1">
        <v>418</v>
      </c>
      <c r="AL282" s="1">
        <v>1227.5663999999999</v>
      </c>
      <c r="AM282" s="1">
        <v>91</v>
      </c>
      <c r="AN282" s="1">
        <v>1223.895501</v>
      </c>
      <c r="AO282" s="1">
        <v>197</v>
      </c>
      <c r="AP282" s="1">
        <v>1717.061725</v>
      </c>
      <c r="AQ282" s="1">
        <v>194</v>
      </c>
      <c r="AR282" s="1">
        <v>1963.9017100000001</v>
      </c>
      <c r="AS282" s="1">
        <f t="shared" si="29"/>
        <v>3574</v>
      </c>
      <c r="AT282" s="1">
        <f t="shared" si="29"/>
        <v>18937.403834999997</v>
      </c>
      <c r="AU282" s="1">
        <f t="shared" si="31"/>
        <v>4931</v>
      </c>
      <c r="AV282" s="1">
        <f t="shared" si="31"/>
        <v>32001.336883999997</v>
      </c>
    </row>
    <row r="283" spans="1:48">
      <c r="A283" s="3">
        <v>41426</v>
      </c>
      <c r="B283" s="1">
        <v>22301.679688</v>
      </c>
      <c r="C283" s="1">
        <v>22564.179688</v>
      </c>
      <c r="D283" s="1">
        <v>19426.359375</v>
      </c>
      <c r="E283" s="1">
        <v>20803.289063</v>
      </c>
      <c r="F283" s="1">
        <v>20803.289063</v>
      </c>
      <c r="G283" s="1">
        <v>43148726200</v>
      </c>
      <c r="I283" s="6" t="s">
        <v>9</v>
      </c>
      <c r="J283" s="4">
        <v>0.5</v>
      </c>
      <c r="K283" s="15">
        <v>0.08</v>
      </c>
      <c r="L283" s="7">
        <v>0.20713999999999999</v>
      </c>
      <c r="M283" s="4">
        <v>0.5</v>
      </c>
      <c r="O283" s="1">
        <v>84.6</v>
      </c>
      <c r="P283" s="1">
        <v>0.1</v>
      </c>
      <c r="R283" s="1">
        <v>118.39</v>
      </c>
      <c r="T283" s="1">
        <v>4616</v>
      </c>
      <c r="U283" s="1">
        <v>30875</v>
      </c>
      <c r="W283" s="1">
        <v>106</v>
      </c>
      <c r="X283" s="1">
        <v>1049.3434199999999</v>
      </c>
      <c r="Y283" s="1">
        <v>1</v>
      </c>
      <c r="Z283" s="1">
        <v>3.4540000000000002</v>
      </c>
      <c r="AA283" s="1">
        <v>9</v>
      </c>
      <c r="AB283" s="1">
        <v>4462.4303600000003</v>
      </c>
      <c r="AC283" s="1">
        <v>2</v>
      </c>
      <c r="AD283" s="1">
        <v>412.90499999999997</v>
      </c>
      <c r="AE283" s="1">
        <v>2</v>
      </c>
      <c r="AF283" s="1">
        <v>296.10998999999998</v>
      </c>
      <c r="AG283" s="1">
        <f t="shared" si="30"/>
        <v>120</v>
      </c>
      <c r="AH283" s="1">
        <f t="shared" si="30"/>
        <v>6224.2427699999998</v>
      </c>
      <c r="AI283" s="1">
        <v>3311</v>
      </c>
      <c r="AJ283" s="1">
        <v>17099.458642000001</v>
      </c>
      <c r="AK283" s="1">
        <v>464</v>
      </c>
      <c r="AL283" s="1">
        <v>1407.2959880000001</v>
      </c>
      <c r="AM283" s="1">
        <v>91</v>
      </c>
      <c r="AN283" s="1">
        <v>2978.7449120000001</v>
      </c>
      <c r="AO283" s="1">
        <v>160</v>
      </c>
      <c r="AP283" s="1">
        <v>1580.8215399999999</v>
      </c>
      <c r="AQ283" s="1">
        <v>203</v>
      </c>
      <c r="AR283" s="1">
        <v>1698.97235</v>
      </c>
      <c r="AS283" s="1">
        <f t="shared" si="29"/>
        <v>4229</v>
      </c>
      <c r="AT283" s="1">
        <f t="shared" si="29"/>
        <v>24765.293432000006</v>
      </c>
      <c r="AU283" s="1">
        <f t="shared" si="31"/>
        <v>4349</v>
      </c>
      <c r="AV283" s="1">
        <f t="shared" si="31"/>
        <v>30989.536202000007</v>
      </c>
    </row>
    <row r="284" spans="1:48">
      <c r="A284" s="3">
        <v>41456</v>
      </c>
      <c r="B284" s="1">
        <v>21004.560547000001</v>
      </c>
      <c r="C284" s="1">
        <v>22070.140625</v>
      </c>
      <c r="D284" s="1">
        <v>20119.560547000001</v>
      </c>
      <c r="E284" s="1">
        <v>21883.660156000002</v>
      </c>
      <c r="F284" s="1">
        <v>21883.660156000002</v>
      </c>
      <c r="G284" s="1">
        <v>33308641600</v>
      </c>
      <c r="I284" s="6" t="s">
        <v>9</v>
      </c>
      <c r="J284" s="4">
        <v>0.5</v>
      </c>
      <c r="K284" s="15">
        <v>0.04</v>
      </c>
      <c r="L284" s="7">
        <v>0.20642999999999997</v>
      </c>
      <c r="M284" s="4">
        <v>0.5</v>
      </c>
      <c r="O284" s="1">
        <v>85.1</v>
      </c>
      <c r="P284" s="1">
        <v>0.5</v>
      </c>
      <c r="R284" s="1">
        <v>118.77</v>
      </c>
      <c r="T284" s="1">
        <v>5489</v>
      </c>
      <c r="U284" s="1">
        <v>27657</v>
      </c>
      <c r="W284" s="1">
        <v>200</v>
      </c>
      <c r="X284" s="1">
        <v>1853.43851</v>
      </c>
      <c r="Y284" s="1">
        <v>1</v>
      </c>
      <c r="Z284" s="1">
        <v>3.5979999999999999</v>
      </c>
      <c r="AA284" s="1">
        <v>1</v>
      </c>
      <c r="AB284" s="1">
        <v>2427</v>
      </c>
      <c r="AC284" s="1">
        <v>2</v>
      </c>
      <c r="AD284" s="1">
        <v>375</v>
      </c>
      <c r="AE284" s="1">
        <v>159</v>
      </c>
      <c r="AF284" s="1">
        <v>465.99</v>
      </c>
      <c r="AG284" s="1">
        <f t="shared" si="30"/>
        <v>363</v>
      </c>
      <c r="AH284" s="1">
        <f t="shared" si="30"/>
        <v>5125.0265099999997</v>
      </c>
      <c r="AI284" s="1">
        <v>3440</v>
      </c>
      <c r="AJ284" s="1">
        <v>18030.620116999999</v>
      </c>
      <c r="AK284" s="1">
        <v>802</v>
      </c>
      <c r="AL284" s="1">
        <v>2381.301481</v>
      </c>
      <c r="AM284" s="1">
        <v>75</v>
      </c>
      <c r="AN284" s="1">
        <v>707.63212699999997</v>
      </c>
      <c r="AO284" s="1">
        <v>149</v>
      </c>
      <c r="AP284" s="1">
        <v>1351.2325249999999</v>
      </c>
      <c r="AQ284" s="1">
        <v>216</v>
      </c>
      <c r="AR284" s="1">
        <v>2054.5800039999999</v>
      </c>
      <c r="AS284" s="1">
        <f t="shared" si="29"/>
        <v>4682</v>
      </c>
      <c r="AT284" s="1">
        <f t="shared" si="29"/>
        <v>24525.366253999997</v>
      </c>
      <c r="AU284" s="1">
        <f t="shared" si="31"/>
        <v>5045</v>
      </c>
      <c r="AV284" s="1">
        <f t="shared" si="31"/>
        <v>29650.392763999997</v>
      </c>
    </row>
    <row r="285" spans="1:48">
      <c r="A285" s="3">
        <v>41487</v>
      </c>
      <c r="B285" s="1">
        <v>22025.75</v>
      </c>
      <c r="C285" s="1">
        <v>22695.990234000001</v>
      </c>
      <c r="D285" s="1">
        <v>21465.720702999999</v>
      </c>
      <c r="E285" s="1">
        <v>21731.369140999999</v>
      </c>
      <c r="F285" s="1">
        <v>21731.369140999999</v>
      </c>
      <c r="G285" s="1">
        <v>31016927300</v>
      </c>
      <c r="I285" s="6" t="s">
        <v>9</v>
      </c>
      <c r="J285" s="4">
        <v>0.5</v>
      </c>
      <c r="K285" s="15">
        <v>0.03</v>
      </c>
      <c r="L285" s="7">
        <v>0.20642999999999997</v>
      </c>
      <c r="M285" s="4">
        <v>0.5</v>
      </c>
      <c r="O285" s="1">
        <v>83.2</v>
      </c>
      <c r="P285" s="1">
        <v>-2.2999999999999998</v>
      </c>
      <c r="R285" s="1">
        <v>118.17</v>
      </c>
      <c r="T285" s="1">
        <v>5111</v>
      </c>
      <c r="U285" s="1">
        <v>30122</v>
      </c>
      <c r="W285" s="1">
        <v>521</v>
      </c>
      <c r="X285" s="1">
        <v>4587.7041360000003</v>
      </c>
      <c r="Y285" s="1">
        <v>30</v>
      </c>
      <c r="Z285" s="1">
        <v>54.484299999999998</v>
      </c>
      <c r="AA285" s="1">
        <v>69</v>
      </c>
      <c r="AB285" s="1">
        <v>2238.9265399999999</v>
      </c>
      <c r="AC285" s="1">
        <v>3</v>
      </c>
      <c r="AD285" s="1">
        <v>518.79899999999998</v>
      </c>
      <c r="AE285" s="1">
        <v>9</v>
      </c>
      <c r="AF285" s="1">
        <v>100.152</v>
      </c>
      <c r="AG285" s="1">
        <f t="shared" si="30"/>
        <v>632</v>
      </c>
      <c r="AH285" s="1">
        <f t="shared" si="30"/>
        <v>7500.0659760000008</v>
      </c>
      <c r="AI285" s="1">
        <v>2655</v>
      </c>
      <c r="AJ285" s="1">
        <v>14486.911254000001</v>
      </c>
      <c r="AK285" s="1">
        <v>547</v>
      </c>
      <c r="AL285" s="1">
        <v>1586.4169280000003</v>
      </c>
      <c r="AM285" s="1">
        <v>82</v>
      </c>
      <c r="AN285" s="1">
        <v>946.64947700000005</v>
      </c>
      <c r="AO285" s="1">
        <v>429</v>
      </c>
      <c r="AP285" s="1">
        <v>2504.479675</v>
      </c>
      <c r="AQ285" s="1">
        <v>179</v>
      </c>
      <c r="AR285" s="1">
        <v>1789.8936799999999</v>
      </c>
      <c r="AS285" s="1">
        <f t="shared" si="29"/>
        <v>3892</v>
      </c>
      <c r="AT285" s="1">
        <f t="shared" si="29"/>
        <v>21314.351014</v>
      </c>
      <c r="AU285" s="1">
        <f t="shared" si="31"/>
        <v>4524</v>
      </c>
      <c r="AV285" s="1">
        <f t="shared" si="31"/>
        <v>28814.416990000002</v>
      </c>
    </row>
    <row r="286" spans="1:48">
      <c r="A286" s="3">
        <v>41518</v>
      </c>
      <c r="B286" s="1">
        <v>21948.720702999999</v>
      </c>
      <c r="C286" s="1">
        <v>23554.339843999998</v>
      </c>
      <c r="D286" s="1">
        <v>21948.720702999999</v>
      </c>
      <c r="E286" s="1">
        <v>22859.859375</v>
      </c>
      <c r="F286" s="1">
        <v>22859.859375</v>
      </c>
      <c r="G286" s="1">
        <v>36578097600</v>
      </c>
      <c r="I286" s="6" t="s">
        <v>9</v>
      </c>
      <c r="J286" s="4">
        <v>0.5</v>
      </c>
      <c r="K286" s="15">
        <v>0.06</v>
      </c>
      <c r="L286" s="7">
        <v>0.21571000000000004</v>
      </c>
      <c r="M286" s="4">
        <v>0.5</v>
      </c>
      <c r="O286" s="1">
        <v>83.6</v>
      </c>
      <c r="P286" s="1">
        <v>0.5</v>
      </c>
      <c r="R286" s="1">
        <v>117.94</v>
      </c>
      <c r="T286" s="1">
        <v>5114</v>
      </c>
      <c r="U286" s="1">
        <v>24217</v>
      </c>
      <c r="W286" s="1">
        <v>836</v>
      </c>
      <c r="X286" s="1">
        <v>4657.4553580000002</v>
      </c>
      <c r="Y286" s="1">
        <v>47</v>
      </c>
      <c r="Z286" s="1">
        <v>78.999300000000005</v>
      </c>
      <c r="AA286" s="1">
        <v>9</v>
      </c>
      <c r="AB286" s="1">
        <v>439.05524800000001</v>
      </c>
      <c r="AC286" s="1">
        <v>7</v>
      </c>
      <c r="AD286" s="1">
        <v>1852.27</v>
      </c>
      <c r="AE286" s="1">
        <v>0</v>
      </c>
      <c r="AF286" s="1">
        <v>0</v>
      </c>
      <c r="AG286" s="1">
        <f t="shared" si="30"/>
        <v>899</v>
      </c>
      <c r="AH286" s="1">
        <f t="shared" si="30"/>
        <v>7027.7799059999998</v>
      </c>
      <c r="AI286" s="1">
        <v>2612</v>
      </c>
      <c r="AJ286" s="1">
        <v>13659.334632</v>
      </c>
      <c r="AK286" s="1">
        <v>417</v>
      </c>
      <c r="AL286" s="1">
        <v>1215.5118350000002</v>
      </c>
      <c r="AM286" s="1">
        <v>70</v>
      </c>
      <c r="AN286" s="1">
        <v>702.54988600000001</v>
      </c>
      <c r="AO286" s="1">
        <v>139</v>
      </c>
      <c r="AP286" s="1">
        <v>928.32150000000001</v>
      </c>
      <c r="AQ286" s="1">
        <v>155</v>
      </c>
      <c r="AR286" s="1">
        <v>1226.3236380000001</v>
      </c>
      <c r="AS286" s="1">
        <f t="shared" ref="AS286:AT301" si="32">AI286+AK286+AM286+AO286+AQ286</f>
        <v>3393</v>
      </c>
      <c r="AT286" s="1">
        <f t="shared" si="32"/>
        <v>17732.041491000004</v>
      </c>
      <c r="AU286" s="1">
        <f t="shared" si="31"/>
        <v>4292</v>
      </c>
      <c r="AV286" s="1">
        <f t="shared" si="31"/>
        <v>24759.821397000003</v>
      </c>
    </row>
    <row r="287" spans="1:48">
      <c r="A287" s="3">
        <v>41548</v>
      </c>
      <c r="B287" s="1">
        <v>22997.210938</v>
      </c>
      <c r="C287" s="1">
        <v>23534.669922000001</v>
      </c>
      <c r="D287" s="1">
        <v>22640.179688</v>
      </c>
      <c r="E287" s="1">
        <v>23206.369140999999</v>
      </c>
      <c r="F287" s="1">
        <v>23206.369140999999</v>
      </c>
      <c r="G287" s="1">
        <v>28707389800</v>
      </c>
      <c r="I287" s="6" t="s">
        <v>9</v>
      </c>
      <c r="J287" s="4">
        <v>0.5</v>
      </c>
      <c r="K287" s="15">
        <v>0.05</v>
      </c>
      <c r="L287" s="7">
        <v>0.21571000000000001</v>
      </c>
      <c r="M287" s="4">
        <v>0.5</v>
      </c>
      <c r="O287" s="1">
        <v>85.9</v>
      </c>
      <c r="P287" s="1">
        <v>2.7</v>
      </c>
      <c r="R287" s="1">
        <v>117.24</v>
      </c>
      <c r="T287" s="1">
        <v>4648</v>
      </c>
      <c r="U287" s="1">
        <v>29798</v>
      </c>
      <c r="W287" s="1">
        <v>748</v>
      </c>
      <c r="X287" s="1">
        <v>4978.7256509999997</v>
      </c>
      <c r="Y287" s="1">
        <v>1</v>
      </c>
      <c r="Z287" s="1">
        <v>1.5557000000000001</v>
      </c>
      <c r="AA287" s="1">
        <v>5</v>
      </c>
      <c r="AB287" s="1">
        <v>692.78067999999996</v>
      </c>
      <c r="AC287" s="1">
        <v>10</v>
      </c>
      <c r="AD287" s="1">
        <v>139.46</v>
      </c>
      <c r="AE287" s="1">
        <v>0</v>
      </c>
      <c r="AF287" s="1">
        <v>0</v>
      </c>
      <c r="AG287" s="1">
        <f t="shared" si="30"/>
        <v>764</v>
      </c>
      <c r="AH287" s="1">
        <f t="shared" si="30"/>
        <v>5812.5220309999995</v>
      </c>
      <c r="AI287" s="1">
        <v>2396</v>
      </c>
      <c r="AJ287" s="1">
        <v>12479.874894</v>
      </c>
      <c r="AK287" s="1">
        <v>411</v>
      </c>
      <c r="AL287" s="1">
        <v>1233.3001670000001</v>
      </c>
      <c r="AM287" s="1">
        <v>90</v>
      </c>
      <c r="AN287" s="1">
        <v>1708.432</v>
      </c>
      <c r="AO287" s="1">
        <v>150</v>
      </c>
      <c r="AP287" s="1">
        <v>3282.2628</v>
      </c>
      <c r="AQ287" s="1">
        <v>171</v>
      </c>
      <c r="AR287" s="1">
        <v>2428.9349099999999</v>
      </c>
      <c r="AS287" s="1">
        <f t="shared" si="32"/>
        <v>3218</v>
      </c>
      <c r="AT287" s="1">
        <f t="shared" si="32"/>
        <v>21132.804770999999</v>
      </c>
      <c r="AU287" s="1">
        <f t="shared" si="31"/>
        <v>3982</v>
      </c>
      <c r="AV287" s="1">
        <f t="shared" si="31"/>
        <v>26945.326802</v>
      </c>
    </row>
    <row r="288" spans="1:48">
      <c r="A288" s="3">
        <v>41579</v>
      </c>
      <c r="B288" s="1">
        <v>23208.800781000002</v>
      </c>
      <c r="C288" s="1">
        <v>24014.810547000001</v>
      </c>
      <c r="D288" s="1">
        <v>22463.400390999999</v>
      </c>
      <c r="E288" s="1">
        <v>23881.289063</v>
      </c>
      <c r="F288" s="1">
        <v>23881.289063</v>
      </c>
      <c r="G288" s="1">
        <v>33822297200</v>
      </c>
      <c r="I288" s="6" t="s">
        <v>9</v>
      </c>
      <c r="J288" s="4">
        <v>0.5</v>
      </c>
      <c r="K288" s="15">
        <v>0.04</v>
      </c>
      <c r="L288" s="7">
        <v>0.21143000000000001</v>
      </c>
      <c r="M288" s="4">
        <v>0.5</v>
      </c>
      <c r="O288" s="1">
        <v>86.1</v>
      </c>
      <c r="P288" s="1">
        <v>0.3</v>
      </c>
      <c r="R288" s="1">
        <v>117.14</v>
      </c>
      <c r="T288" s="1">
        <v>5061</v>
      </c>
      <c r="U288" s="1">
        <v>43365</v>
      </c>
      <c r="W288" s="1">
        <v>1116</v>
      </c>
      <c r="X288" s="1">
        <v>16473.413866999999</v>
      </c>
      <c r="Y288" s="1">
        <v>1</v>
      </c>
      <c r="Z288" s="1">
        <v>1.5812999999999999</v>
      </c>
      <c r="AA288" s="1">
        <v>6</v>
      </c>
      <c r="AB288" s="1">
        <v>6877.1977800000004</v>
      </c>
      <c r="AC288" s="1">
        <v>5</v>
      </c>
      <c r="AD288" s="1">
        <v>677.01649999999995</v>
      </c>
      <c r="AE288" s="1">
        <v>1</v>
      </c>
      <c r="AF288" s="1">
        <v>6.05</v>
      </c>
      <c r="AG288" s="1">
        <f t="shared" si="30"/>
        <v>1129</v>
      </c>
      <c r="AH288" s="1">
        <f t="shared" si="30"/>
        <v>24035.259447000004</v>
      </c>
      <c r="AI288" s="1">
        <v>2420</v>
      </c>
      <c r="AJ288" s="1">
        <v>13410.375481999999</v>
      </c>
      <c r="AK288" s="1">
        <v>395</v>
      </c>
      <c r="AL288" s="1">
        <v>1135.115002</v>
      </c>
      <c r="AM288" s="1">
        <v>89</v>
      </c>
      <c r="AN288" s="1">
        <v>770.22028699999998</v>
      </c>
      <c r="AO288" s="1">
        <v>158</v>
      </c>
      <c r="AP288" s="1">
        <v>1940.421417</v>
      </c>
      <c r="AQ288" s="1">
        <v>165</v>
      </c>
      <c r="AR288" s="1">
        <v>1468.6234400000001</v>
      </c>
      <c r="AS288" s="1">
        <f t="shared" si="32"/>
        <v>3227</v>
      </c>
      <c r="AT288" s="1">
        <f t="shared" si="32"/>
        <v>18724.755627999999</v>
      </c>
      <c r="AU288" s="1">
        <f t="shared" si="31"/>
        <v>4356</v>
      </c>
      <c r="AV288" s="1">
        <f t="shared" si="31"/>
        <v>42760.015075000003</v>
      </c>
    </row>
    <row r="289" spans="1:48">
      <c r="A289" s="3">
        <v>41609</v>
      </c>
      <c r="B289" s="1">
        <v>23936.150390999999</v>
      </c>
      <c r="C289" s="1">
        <v>24111.550781000002</v>
      </c>
      <c r="D289" s="1">
        <v>22713.699218999998</v>
      </c>
      <c r="E289" s="1">
        <v>23306.390625</v>
      </c>
      <c r="F289" s="1">
        <v>23306.390625</v>
      </c>
      <c r="G289" s="1">
        <v>27164907400</v>
      </c>
      <c r="I289" s="6" t="s">
        <v>9</v>
      </c>
      <c r="J289" s="4">
        <v>0.5</v>
      </c>
      <c r="K289" s="15">
        <v>0.1</v>
      </c>
      <c r="L289" s="7">
        <v>0.21</v>
      </c>
      <c r="M289" s="4">
        <v>0.5</v>
      </c>
      <c r="O289" s="1">
        <v>86.5</v>
      </c>
      <c r="P289" s="1">
        <v>0.4</v>
      </c>
      <c r="R289" s="1">
        <v>116.52</v>
      </c>
      <c r="T289" s="1">
        <v>6003</v>
      </c>
      <c r="U289" s="1">
        <v>53653</v>
      </c>
      <c r="W289" s="1">
        <v>2016</v>
      </c>
      <c r="X289" s="1">
        <v>19751.049885</v>
      </c>
      <c r="Y289" s="1">
        <v>0</v>
      </c>
      <c r="Z289" s="1">
        <v>0</v>
      </c>
      <c r="AA289" s="1">
        <v>44</v>
      </c>
      <c r="AB289" s="1">
        <v>1219.89498</v>
      </c>
      <c r="AC289" s="1">
        <v>3</v>
      </c>
      <c r="AD289" s="1">
        <v>379.83332000000001</v>
      </c>
      <c r="AE289" s="1">
        <v>0</v>
      </c>
      <c r="AF289" s="1">
        <v>0</v>
      </c>
      <c r="AG289" s="1">
        <f t="shared" si="30"/>
        <v>2063</v>
      </c>
      <c r="AH289" s="1">
        <f t="shared" si="30"/>
        <v>21350.778185000003</v>
      </c>
      <c r="AI289" s="1">
        <v>2428</v>
      </c>
      <c r="AJ289" s="1">
        <v>30157.865613000002</v>
      </c>
      <c r="AK289" s="1">
        <v>331</v>
      </c>
      <c r="AL289" s="1">
        <v>970.23528799999997</v>
      </c>
      <c r="AM289" s="1">
        <v>79</v>
      </c>
      <c r="AN289" s="1">
        <v>6500.326</v>
      </c>
      <c r="AO289" s="1">
        <v>188</v>
      </c>
      <c r="AP289" s="1">
        <v>3467.2710000000002</v>
      </c>
      <c r="AQ289" s="1">
        <v>191</v>
      </c>
      <c r="AR289" s="1">
        <v>1891.142079</v>
      </c>
      <c r="AS289" s="1">
        <f t="shared" si="32"/>
        <v>3217</v>
      </c>
      <c r="AT289" s="1">
        <f t="shared" si="32"/>
        <v>42986.839979999997</v>
      </c>
      <c r="AU289" s="1">
        <f t="shared" si="31"/>
        <v>5280</v>
      </c>
      <c r="AV289" s="1">
        <f t="shared" si="31"/>
        <v>64337.618165</v>
      </c>
    </row>
    <row r="290" spans="1:48">
      <c r="A290" s="3">
        <v>41640</v>
      </c>
      <c r="B290" s="1">
        <v>23452.759765999999</v>
      </c>
      <c r="C290" s="1">
        <v>23469.330077999999</v>
      </c>
      <c r="D290" s="1">
        <v>21746.230468999998</v>
      </c>
      <c r="E290" s="1">
        <v>22035.419922000001</v>
      </c>
      <c r="F290" s="1">
        <v>22035.419922000001</v>
      </c>
      <c r="G290" s="1">
        <v>35121934700</v>
      </c>
      <c r="I290" s="6" t="s">
        <v>9</v>
      </c>
      <c r="J290" s="4">
        <v>0.5</v>
      </c>
      <c r="K290" s="15">
        <v>0.05</v>
      </c>
      <c r="L290" s="7">
        <v>0.21163999999999999</v>
      </c>
      <c r="M290" s="4">
        <v>0.5</v>
      </c>
      <c r="O290" s="1">
        <v>86.9</v>
      </c>
      <c r="P290" s="1">
        <v>0.5</v>
      </c>
      <c r="R290" s="1">
        <v>115.91</v>
      </c>
      <c r="T290" s="1">
        <v>5817</v>
      </c>
      <c r="U290" s="1">
        <v>33631</v>
      </c>
      <c r="W290" s="1">
        <v>1743</v>
      </c>
      <c r="X290" s="1">
        <v>13980.31047</v>
      </c>
      <c r="Y290" s="1">
        <v>0</v>
      </c>
      <c r="Z290" s="1">
        <v>0</v>
      </c>
      <c r="AA290" s="1">
        <v>13</v>
      </c>
      <c r="AB290" s="1">
        <v>624.38909000000001</v>
      </c>
      <c r="AC290" s="1">
        <v>0</v>
      </c>
      <c r="AD290" s="1">
        <v>0</v>
      </c>
      <c r="AE290" s="1">
        <v>22</v>
      </c>
      <c r="AF290" s="1">
        <v>175.68874</v>
      </c>
      <c r="AG290" s="1">
        <f t="shared" si="30"/>
        <v>1778</v>
      </c>
      <c r="AH290" s="1">
        <f t="shared" si="30"/>
        <v>14780.388300000001</v>
      </c>
      <c r="AI290" s="1">
        <v>2479</v>
      </c>
      <c r="AJ290" s="1">
        <v>12937.32035</v>
      </c>
      <c r="AK290" s="1">
        <v>384</v>
      </c>
      <c r="AL290" s="1">
        <v>1138.8317999999999</v>
      </c>
      <c r="AM290" s="1">
        <v>98</v>
      </c>
      <c r="AN290" s="1">
        <v>1786.448185</v>
      </c>
      <c r="AO290" s="1">
        <v>118</v>
      </c>
      <c r="AP290" s="1">
        <v>1188.5268000000001</v>
      </c>
      <c r="AQ290" s="1">
        <v>202</v>
      </c>
      <c r="AR290" s="1">
        <v>1502.8834919999999</v>
      </c>
      <c r="AS290" s="1">
        <f t="shared" si="32"/>
        <v>3281</v>
      </c>
      <c r="AT290" s="1">
        <f t="shared" si="32"/>
        <v>18554.010627</v>
      </c>
      <c r="AU290" s="1">
        <f t="shared" si="31"/>
        <v>5059</v>
      </c>
      <c r="AV290" s="1">
        <f t="shared" si="31"/>
        <v>33334.398927000002</v>
      </c>
    </row>
    <row r="291" spans="1:48">
      <c r="A291" s="3">
        <v>41671</v>
      </c>
      <c r="B291" s="1">
        <v>21561.699218999998</v>
      </c>
      <c r="C291" s="1">
        <v>22986.699218999998</v>
      </c>
      <c r="D291" s="1">
        <v>21197.779297000001</v>
      </c>
      <c r="E291" s="1">
        <v>22836.960938</v>
      </c>
      <c r="F291" s="1">
        <v>22836.960938</v>
      </c>
      <c r="G291" s="1">
        <v>32344157800</v>
      </c>
      <c r="I291" s="6" t="s">
        <v>9</v>
      </c>
      <c r="J291" s="4">
        <v>0.5</v>
      </c>
      <c r="K291" s="15">
        <v>0.06</v>
      </c>
      <c r="L291" s="7">
        <v>0.21636</v>
      </c>
      <c r="M291" s="4">
        <v>0.5</v>
      </c>
      <c r="O291" s="1">
        <v>87.3</v>
      </c>
      <c r="P291" s="1">
        <v>0.4</v>
      </c>
      <c r="R291" s="1">
        <v>115.77</v>
      </c>
      <c r="T291" s="1">
        <v>3987</v>
      </c>
      <c r="U291" s="1">
        <v>25941</v>
      </c>
      <c r="W291" s="1">
        <v>1131</v>
      </c>
      <c r="X291" s="1">
        <v>10097.041808</v>
      </c>
      <c r="Y291" s="1">
        <v>0</v>
      </c>
      <c r="Z291" s="1">
        <v>0</v>
      </c>
      <c r="AA291" s="1">
        <v>4</v>
      </c>
      <c r="AB291" s="1">
        <v>74.756299999999996</v>
      </c>
      <c r="AC291" s="1">
        <v>24</v>
      </c>
      <c r="AD291" s="1">
        <v>666.70830999999998</v>
      </c>
      <c r="AE291" s="1">
        <v>8</v>
      </c>
      <c r="AF291" s="1">
        <v>77.336320000000001</v>
      </c>
      <c r="AG291" s="1">
        <f t="shared" si="30"/>
        <v>1167</v>
      </c>
      <c r="AH291" s="1">
        <f t="shared" si="30"/>
        <v>10915.842737999999</v>
      </c>
      <c r="AI291" s="1">
        <v>1845</v>
      </c>
      <c r="AJ291" s="1">
        <v>10562.932280000001</v>
      </c>
      <c r="AK291" s="1">
        <v>403</v>
      </c>
      <c r="AL291" s="1">
        <v>1138.0461</v>
      </c>
      <c r="AM291" s="1">
        <v>49</v>
      </c>
      <c r="AN291" s="1">
        <v>2577.2602999999999</v>
      </c>
      <c r="AO291" s="1">
        <v>103</v>
      </c>
      <c r="AP291" s="1">
        <v>1265.413464</v>
      </c>
      <c r="AQ291" s="1">
        <v>125</v>
      </c>
      <c r="AR291" s="1">
        <v>1008.950816</v>
      </c>
      <c r="AS291" s="1">
        <f t="shared" si="32"/>
        <v>2525</v>
      </c>
      <c r="AT291" s="1">
        <f t="shared" si="32"/>
        <v>16552.60296</v>
      </c>
      <c r="AU291" s="1">
        <f t="shared" si="31"/>
        <v>3692</v>
      </c>
      <c r="AV291" s="1">
        <f t="shared" si="31"/>
        <v>27468.445698</v>
      </c>
    </row>
    <row r="292" spans="1:48">
      <c r="A292" s="3">
        <v>41699</v>
      </c>
      <c r="B292" s="1">
        <v>22630.769531000002</v>
      </c>
      <c r="C292" s="1">
        <v>22839.429688</v>
      </c>
      <c r="D292" s="1">
        <v>21137.609375</v>
      </c>
      <c r="E292" s="1">
        <v>22151.060547000001</v>
      </c>
      <c r="F292" s="1">
        <v>22151.060547000001</v>
      </c>
      <c r="G292" s="1">
        <v>36242166400</v>
      </c>
      <c r="I292" s="6" t="s">
        <v>9</v>
      </c>
      <c r="J292" s="4">
        <v>0.5</v>
      </c>
      <c r="K292" s="15">
        <v>0.05</v>
      </c>
      <c r="L292" s="7">
        <v>0.21</v>
      </c>
      <c r="M292" s="4">
        <v>0.5</v>
      </c>
      <c r="O292" s="1">
        <v>87.1</v>
      </c>
      <c r="P292" s="1">
        <v>-0.2</v>
      </c>
      <c r="R292" s="1">
        <v>115.91</v>
      </c>
      <c r="T292" s="1">
        <v>4184</v>
      </c>
      <c r="U292" s="1">
        <v>29396</v>
      </c>
      <c r="W292" s="1">
        <v>678</v>
      </c>
      <c r="X292" s="1">
        <v>8002.0235979999998</v>
      </c>
      <c r="Y292" s="1">
        <v>0</v>
      </c>
      <c r="Z292" s="1">
        <v>0</v>
      </c>
      <c r="AA292" s="1">
        <v>14</v>
      </c>
      <c r="AB292" s="1">
        <v>678.47216000000003</v>
      </c>
      <c r="AC292" s="1">
        <v>14</v>
      </c>
      <c r="AD292" s="1">
        <v>747.66049999999996</v>
      </c>
      <c r="AE292" s="1">
        <v>2</v>
      </c>
      <c r="AF292" s="1">
        <v>15.664899999999999</v>
      </c>
      <c r="AG292" s="1">
        <f t="shared" si="30"/>
        <v>708</v>
      </c>
      <c r="AH292" s="1">
        <f t="shared" si="30"/>
        <v>9443.8211579999988</v>
      </c>
      <c r="AI292" s="1">
        <v>2202</v>
      </c>
      <c r="AJ292" s="1">
        <v>11780.155139</v>
      </c>
      <c r="AK292" s="1">
        <v>527</v>
      </c>
      <c r="AL292" s="1">
        <v>1520.5962</v>
      </c>
      <c r="AM292" s="1">
        <v>45</v>
      </c>
      <c r="AN292" s="1">
        <v>493.65834999999998</v>
      </c>
      <c r="AO292" s="1">
        <v>118</v>
      </c>
      <c r="AP292" s="1">
        <v>4525.8324499999999</v>
      </c>
      <c r="AQ292" s="1">
        <v>167</v>
      </c>
      <c r="AR292" s="1">
        <v>1226.094828</v>
      </c>
      <c r="AS292" s="1">
        <f t="shared" si="32"/>
        <v>3059</v>
      </c>
      <c r="AT292" s="1">
        <f t="shared" si="32"/>
        <v>19546.336967000003</v>
      </c>
      <c r="AU292" s="1">
        <f t="shared" si="31"/>
        <v>3767</v>
      </c>
      <c r="AV292" s="1">
        <f t="shared" si="31"/>
        <v>28990.158125000002</v>
      </c>
    </row>
    <row r="293" spans="1:48">
      <c r="A293" s="3">
        <v>41730</v>
      </c>
      <c r="B293" s="1">
        <v>22292.320313</v>
      </c>
      <c r="C293" s="1">
        <v>23224.539063</v>
      </c>
      <c r="D293" s="1">
        <v>22096.949218999998</v>
      </c>
      <c r="E293" s="1">
        <v>22133.970702999999</v>
      </c>
      <c r="F293" s="1">
        <v>22133.970702999999</v>
      </c>
      <c r="G293" s="1">
        <v>32007331400</v>
      </c>
      <c r="I293" s="6" t="s">
        <v>9</v>
      </c>
      <c r="J293" s="4">
        <v>0.5</v>
      </c>
      <c r="K293" s="15">
        <v>0.05</v>
      </c>
      <c r="L293" s="7">
        <v>0.20713999999999999</v>
      </c>
      <c r="M293" s="4">
        <v>0.5</v>
      </c>
      <c r="O293" s="1">
        <v>87.7</v>
      </c>
      <c r="P293" s="1">
        <v>0.7</v>
      </c>
      <c r="R293" s="1">
        <v>116.49</v>
      </c>
      <c r="T293" s="1">
        <v>6012</v>
      </c>
      <c r="U293" s="1">
        <v>36068</v>
      </c>
      <c r="W293" s="1">
        <v>1114</v>
      </c>
      <c r="X293" s="1">
        <v>10958.371657</v>
      </c>
      <c r="Y293" s="1">
        <v>0</v>
      </c>
      <c r="Z293" s="1">
        <v>0</v>
      </c>
      <c r="AA293" s="1">
        <v>5</v>
      </c>
      <c r="AB293" s="1">
        <v>237.36799999999999</v>
      </c>
      <c r="AC293" s="1">
        <v>5</v>
      </c>
      <c r="AD293" s="1">
        <v>201.09700000000001</v>
      </c>
      <c r="AE293" s="1">
        <v>9</v>
      </c>
      <c r="AF293" s="1">
        <v>66.929249999999996</v>
      </c>
      <c r="AG293" s="1">
        <f t="shared" si="30"/>
        <v>1133</v>
      </c>
      <c r="AH293" s="1">
        <f t="shared" si="30"/>
        <v>11463.765906999999</v>
      </c>
      <c r="AI293" s="1">
        <v>3365</v>
      </c>
      <c r="AJ293" s="1">
        <v>18266.431925000001</v>
      </c>
      <c r="AK293" s="1">
        <v>570</v>
      </c>
      <c r="AL293" s="1">
        <v>1675.1106729999999</v>
      </c>
      <c r="AM293" s="1">
        <v>65</v>
      </c>
      <c r="AN293" s="1">
        <v>1227.7858000000001</v>
      </c>
      <c r="AO293" s="1">
        <v>302</v>
      </c>
      <c r="AP293" s="1">
        <v>2017.249857</v>
      </c>
      <c r="AQ293" s="1">
        <v>206</v>
      </c>
      <c r="AR293" s="1">
        <v>1605.7873300000001</v>
      </c>
      <c r="AS293" s="1">
        <f t="shared" si="32"/>
        <v>4508</v>
      </c>
      <c r="AT293" s="1">
        <f t="shared" si="32"/>
        <v>24792.365585</v>
      </c>
      <c r="AU293" s="1">
        <f t="shared" si="31"/>
        <v>5641</v>
      </c>
      <c r="AV293" s="1">
        <f t="shared" si="31"/>
        <v>36256.131492</v>
      </c>
    </row>
    <row r="294" spans="1:48">
      <c r="A294" s="3">
        <v>41760</v>
      </c>
      <c r="B294" s="1">
        <v>22194.660156000002</v>
      </c>
      <c r="C294" s="1">
        <v>23209.259765999999</v>
      </c>
      <c r="D294" s="1">
        <v>21680.330077999999</v>
      </c>
      <c r="E294" s="1">
        <v>23081.650390999999</v>
      </c>
      <c r="F294" s="1">
        <v>23081.650390999999</v>
      </c>
      <c r="G294" s="1">
        <v>27871344900</v>
      </c>
      <c r="I294" s="6" t="s">
        <v>7</v>
      </c>
      <c r="J294" s="4">
        <v>0.5</v>
      </c>
      <c r="K294" s="15">
        <v>0.06</v>
      </c>
      <c r="L294" s="7">
        <v>0.20932999999999999</v>
      </c>
      <c r="M294" s="4">
        <v>0.5</v>
      </c>
      <c r="O294" s="1">
        <v>87.6</v>
      </c>
      <c r="P294" s="1">
        <v>-0.1</v>
      </c>
      <c r="R294" s="1">
        <v>117.52</v>
      </c>
      <c r="T294" s="1">
        <v>6785</v>
      </c>
      <c r="U294" s="1">
        <v>39491</v>
      </c>
      <c r="W294" s="1">
        <v>818</v>
      </c>
      <c r="X294" s="1">
        <v>8630.1323900000007</v>
      </c>
      <c r="Y294" s="1">
        <v>0</v>
      </c>
      <c r="Z294" s="1">
        <v>0</v>
      </c>
      <c r="AA294" s="1">
        <v>13</v>
      </c>
      <c r="AB294" s="1">
        <v>780.03123000000005</v>
      </c>
      <c r="AC294" s="1">
        <v>5</v>
      </c>
      <c r="AD294" s="1">
        <v>218.4</v>
      </c>
      <c r="AE294" s="1">
        <v>8</v>
      </c>
      <c r="AF294" s="1">
        <v>59.675980000000003</v>
      </c>
      <c r="AG294" s="1">
        <f t="shared" si="30"/>
        <v>844</v>
      </c>
      <c r="AH294" s="1">
        <f t="shared" si="30"/>
        <v>9688.2396000000008</v>
      </c>
      <c r="AI294" s="1">
        <v>4039</v>
      </c>
      <c r="AJ294" s="1">
        <v>21279.940124000001</v>
      </c>
      <c r="AK294" s="1">
        <v>712</v>
      </c>
      <c r="AL294" s="1">
        <v>2139.03044</v>
      </c>
      <c r="AM294" s="1">
        <v>75</v>
      </c>
      <c r="AN294" s="1">
        <v>717.60059999999999</v>
      </c>
      <c r="AO294" s="1">
        <v>322</v>
      </c>
      <c r="AP294" s="1">
        <v>2809.462203</v>
      </c>
      <c r="AQ294" s="1">
        <v>214</v>
      </c>
      <c r="AR294" s="1">
        <v>1720.6368210000001</v>
      </c>
      <c r="AS294" s="1">
        <f t="shared" si="32"/>
        <v>5362</v>
      </c>
      <c r="AT294" s="1">
        <f t="shared" si="32"/>
        <v>28666.670188</v>
      </c>
      <c r="AU294" s="1">
        <f t="shared" si="31"/>
        <v>6206</v>
      </c>
      <c r="AV294" s="1">
        <f t="shared" si="31"/>
        <v>38354.909788000004</v>
      </c>
    </row>
    <row r="295" spans="1:48">
      <c r="A295" s="3">
        <v>41791</v>
      </c>
      <c r="B295" s="1">
        <v>23327.509765999999</v>
      </c>
      <c r="C295" s="1">
        <v>23397.769531000002</v>
      </c>
      <c r="D295" s="1">
        <v>22802.099609000001</v>
      </c>
      <c r="E295" s="1">
        <v>23190.720702999999</v>
      </c>
      <c r="F295" s="1">
        <v>23190.720702999999</v>
      </c>
      <c r="G295" s="1">
        <v>28091330000</v>
      </c>
      <c r="I295" s="6" t="s">
        <v>7</v>
      </c>
      <c r="J295" s="4">
        <v>0.5</v>
      </c>
      <c r="K295" s="15">
        <v>0.54</v>
      </c>
      <c r="L295" s="7">
        <v>0.22714000000000004</v>
      </c>
      <c r="M295" s="4">
        <v>0.5</v>
      </c>
      <c r="O295" s="1">
        <v>87.7</v>
      </c>
      <c r="P295" s="1">
        <v>0.1</v>
      </c>
      <c r="R295" s="1">
        <v>118.75</v>
      </c>
      <c r="T295" s="1">
        <v>7404</v>
      </c>
      <c r="U295" s="1">
        <v>47964</v>
      </c>
      <c r="W295" s="1">
        <v>1349</v>
      </c>
      <c r="X295" s="1">
        <v>11197.507148999999</v>
      </c>
      <c r="Y295" s="1">
        <v>0</v>
      </c>
      <c r="Z295" s="1">
        <v>0</v>
      </c>
      <c r="AA295" s="1">
        <v>17</v>
      </c>
      <c r="AB295" s="1">
        <v>5972.9230399999997</v>
      </c>
      <c r="AC295" s="1">
        <v>4</v>
      </c>
      <c r="AD295" s="1">
        <v>1076.4100000000001</v>
      </c>
      <c r="AE295" s="1">
        <v>19</v>
      </c>
      <c r="AF295" s="1">
        <v>253.62266</v>
      </c>
      <c r="AG295" s="1">
        <f t="shared" si="30"/>
        <v>1389</v>
      </c>
      <c r="AH295" s="1">
        <f t="shared" si="30"/>
        <v>18500.462849</v>
      </c>
      <c r="AI295" s="1">
        <v>4203</v>
      </c>
      <c r="AJ295" s="1">
        <v>21273.402333999999</v>
      </c>
      <c r="AK295" s="1">
        <v>704</v>
      </c>
      <c r="AL295" s="1">
        <v>2241.895516</v>
      </c>
      <c r="AM295" s="1">
        <v>63</v>
      </c>
      <c r="AN295" s="1">
        <v>682.94133299999999</v>
      </c>
      <c r="AO295" s="1">
        <v>117</v>
      </c>
      <c r="AP295" s="1">
        <v>1730.1921199999999</v>
      </c>
      <c r="AQ295" s="1">
        <v>212</v>
      </c>
      <c r="AR295" s="1">
        <v>2175.7251999999999</v>
      </c>
      <c r="AS295" s="1">
        <f t="shared" si="32"/>
        <v>5299</v>
      </c>
      <c r="AT295" s="1">
        <f t="shared" si="32"/>
        <v>28104.156502999998</v>
      </c>
      <c r="AU295" s="1">
        <f t="shared" si="31"/>
        <v>6688</v>
      </c>
      <c r="AV295" s="1">
        <f t="shared" si="31"/>
        <v>46604.619351999994</v>
      </c>
    </row>
    <row r="296" spans="1:48">
      <c r="A296" s="3">
        <v>41821</v>
      </c>
      <c r="B296" s="1">
        <v>23326.529297000001</v>
      </c>
      <c r="C296" s="1">
        <v>24912.220702999999</v>
      </c>
      <c r="D296" s="1">
        <v>23126.679688</v>
      </c>
      <c r="E296" s="1">
        <v>24756.849609000001</v>
      </c>
      <c r="F296" s="1">
        <v>24756.849609000001</v>
      </c>
      <c r="G296" s="1">
        <v>31713818500</v>
      </c>
      <c r="I296" s="6" t="s">
        <v>7</v>
      </c>
      <c r="J296" s="4">
        <v>0.5</v>
      </c>
      <c r="K296" s="15">
        <v>0.03</v>
      </c>
      <c r="L296" s="7">
        <v>0.21786000000000003</v>
      </c>
      <c r="M296" s="4">
        <v>0.5</v>
      </c>
      <c r="O296" s="1">
        <v>88.5</v>
      </c>
      <c r="P296" s="1">
        <v>1</v>
      </c>
      <c r="R296" s="1">
        <v>121.13</v>
      </c>
      <c r="T296" s="1">
        <v>9400</v>
      </c>
      <c r="U296" s="1">
        <v>63312</v>
      </c>
      <c r="W296" s="1">
        <v>2481</v>
      </c>
      <c r="X296" s="1">
        <v>29343.463530000001</v>
      </c>
      <c r="Y296" s="1">
        <v>0</v>
      </c>
      <c r="Z296" s="1">
        <v>0</v>
      </c>
      <c r="AA296" s="1">
        <v>2</v>
      </c>
      <c r="AB296" s="1">
        <v>280.22280000000001</v>
      </c>
      <c r="AC296" s="1">
        <v>1</v>
      </c>
      <c r="AD296" s="1">
        <v>5.18</v>
      </c>
      <c r="AE296" s="1">
        <v>8</v>
      </c>
      <c r="AF296" s="1">
        <v>103.51878000000001</v>
      </c>
      <c r="AG296" s="1">
        <f t="shared" ref="AG296:AH311" si="33">W296+Y296+AA296+AC296+AE296</f>
        <v>2492</v>
      </c>
      <c r="AH296" s="1">
        <f t="shared" si="33"/>
        <v>29732.385109999999</v>
      </c>
      <c r="AI296" s="1">
        <v>4809</v>
      </c>
      <c r="AJ296" s="1">
        <v>26145.650562999999</v>
      </c>
      <c r="AK296" s="1">
        <v>782</v>
      </c>
      <c r="AL296" s="1">
        <v>2489.7719619999998</v>
      </c>
      <c r="AM296" s="1">
        <v>94</v>
      </c>
      <c r="AN296" s="1">
        <v>1495.7899359999999</v>
      </c>
      <c r="AO296" s="1">
        <v>231</v>
      </c>
      <c r="AP296" s="1">
        <v>1214.825433</v>
      </c>
      <c r="AQ296" s="1">
        <v>239</v>
      </c>
      <c r="AR296" s="1">
        <v>1884.739071</v>
      </c>
      <c r="AS296" s="1">
        <f t="shared" si="32"/>
        <v>6155</v>
      </c>
      <c r="AT296" s="1">
        <f t="shared" si="32"/>
        <v>33230.776964999997</v>
      </c>
      <c r="AU296" s="1">
        <f t="shared" ref="AU296:AV311" si="34">AG296+AS296</f>
        <v>8647</v>
      </c>
      <c r="AV296" s="1">
        <f t="shared" si="34"/>
        <v>62963.162075</v>
      </c>
    </row>
    <row r="297" spans="1:48">
      <c r="A297" s="3">
        <v>41852</v>
      </c>
      <c r="B297" s="1">
        <v>24594.230468999998</v>
      </c>
      <c r="C297" s="1">
        <v>25243.160156000002</v>
      </c>
      <c r="D297" s="1">
        <v>24190.929688</v>
      </c>
      <c r="E297" s="1">
        <v>24742.060547000001</v>
      </c>
      <c r="F297" s="1">
        <v>24742.060547000001</v>
      </c>
      <c r="G297" s="1">
        <v>28096857700</v>
      </c>
      <c r="I297" s="6" t="s">
        <v>7</v>
      </c>
      <c r="J297" s="4">
        <v>0.5</v>
      </c>
      <c r="K297" s="15">
        <v>0.03</v>
      </c>
      <c r="L297" s="7">
        <v>0.21503</v>
      </c>
      <c r="M297" s="4">
        <v>0.5</v>
      </c>
      <c r="O297" s="1">
        <v>86.5</v>
      </c>
      <c r="P297" s="1">
        <v>-2.2999999999999998</v>
      </c>
      <c r="R297" s="1">
        <v>123.67</v>
      </c>
      <c r="T297" s="1">
        <v>7902</v>
      </c>
      <c r="U297" s="1">
        <v>52358</v>
      </c>
      <c r="W297" s="1">
        <v>1575</v>
      </c>
      <c r="X297" s="1">
        <v>16499.016624</v>
      </c>
      <c r="Y297" s="1">
        <v>0</v>
      </c>
      <c r="Z297" s="1">
        <v>0</v>
      </c>
      <c r="AA297" s="1">
        <v>77</v>
      </c>
      <c r="AB297" s="1">
        <v>1510.20037</v>
      </c>
      <c r="AC297" s="1">
        <v>1</v>
      </c>
      <c r="AD297" s="1">
        <v>204.91580999999999</v>
      </c>
      <c r="AE297" s="1">
        <v>13</v>
      </c>
      <c r="AF297" s="1">
        <v>486.70371999999998</v>
      </c>
      <c r="AG297" s="1">
        <f t="shared" si="33"/>
        <v>1666</v>
      </c>
      <c r="AH297" s="1">
        <f t="shared" si="33"/>
        <v>18700.836523999998</v>
      </c>
      <c r="AI297" s="1">
        <v>4183</v>
      </c>
      <c r="AJ297" s="1">
        <v>23864.150557000001</v>
      </c>
      <c r="AK297" s="1">
        <v>652</v>
      </c>
      <c r="AL297" s="1">
        <v>2093.991438</v>
      </c>
      <c r="AM297" s="1">
        <v>84</v>
      </c>
      <c r="AN297" s="1">
        <v>834.81785000000002</v>
      </c>
      <c r="AO297" s="1">
        <v>130</v>
      </c>
      <c r="AP297" s="1">
        <v>2293.0309999999999</v>
      </c>
      <c r="AQ297" s="1">
        <v>213</v>
      </c>
      <c r="AR297" s="1">
        <v>1400.5033040000001</v>
      </c>
      <c r="AS297" s="1">
        <f t="shared" si="32"/>
        <v>5262</v>
      </c>
      <c r="AT297" s="1">
        <f t="shared" si="32"/>
        <v>30486.494149000002</v>
      </c>
      <c r="AU297" s="1">
        <f t="shared" si="34"/>
        <v>6928</v>
      </c>
      <c r="AV297" s="1">
        <f t="shared" si="34"/>
        <v>49187.330673000004</v>
      </c>
    </row>
    <row r="298" spans="1:48">
      <c r="A298" s="3">
        <v>41883</v>
      </c>
      <c r="B298" s="1">
        <v>24703.740234000001</v>
      </c>
      <c r="C298" s="1">
        <v>25362.980468999998</v>
      </c>
      <c r="D298" s="1">
        <v>22855.039063</v>
      </c>
      <c r="E298" s="1">
        <v>22932.980468999998</v>
      </c>
      <c r="F298" s="1">
        <v>22932.980468999998</v>
      </c>
      <c r="G298" s="1">
        <v>35257327100</v>
      </c>
      <c r="I298" s="6" t="s">
        <v>7</v>
      </c>
      <c r="J298" s="4">
        <v>0.5</v>
      </c>
      <c r="K298" s="15">
        <v>0.05</v>
      </c>
      <c r="L298" s="7">
        <v>0.25285999999999997</v>
      </c>
      <c r="M298" s="4">
        <v>0.5</v>
      </c>
      <c r="O298" s="1">
        <v>89.1</v>
      </c>
      <c r="P298" s="1">
        <v>3.1</v>
      </c>
      <c r="R298" s="1">
        <v>124.87</v>
      </c>
      <c r="T298" s="1">
        <v>7996</v>
      </c>
      <c r="U298" s="1">
        <v>53797</v>
      </c>
      <c r="W298" s="1">
        <v>1163</v>
      </c>
      <c r="X298" s="1">
        <v>15224.963468</v>
      </c>
      <c r="Y298" s="1">
        <v>2</v>
      </c>
      <c r="Z298" s="1">
        <v>1.6426000000000001</v>
      </c>
      <c r="AA298" s="1">
        <v>111</v>
      </c>
      <c r="AB298" s="1">
        <v>1499.0379600000001</v>
      </c>
      <c r="AC298" s="1">
        <v>4</v>
      </c>
      <c r="AD298" s="1">
        <v>1498.65</v>
      </c>
      <c r="AE298" s="1">
        <v>21</v>
      </c>
      <c r="AF298" s="1">
        <v>168.04138</v>
      </c>
      <c r="AG298" s="1">
        <f t="shared" si="33"/>
        <v>1301</v>
      </c>
      <c r="AH298" s="1">
        <f t="shared" si="33"/>
        <v>18392.335407999999</v>
      </c>
      <c r="AI298" s="1">
        <v>4311</v>
      </c>
      <c r="AJ298" s="1">
        <v>23975.617808999999</v>
      </c>
      <c r="AK298" s="1">
        <v>686</v>
      </c>
      <c r="AL298" s="1">
        <v>2244.4520429999998</v>
      </c>
      <c r="AM298" s="1">
        <v>92</v>
      </c>
      <c r="AN298" s="1">
        <v>1707.6532</v>
      </c>
      <c r="AO298" s="1">
        <v>212</v>
      </c>
      <c r="AP298" s="1">
        <v>2821.6119990000002</v>
      </c>
      <c r="AQ298" s="1">
        <v>297</v>
      </c>
      <c r="AR298" s="1">
        <v>3032.9754029999999</v>
      </c>
      <c r="AS298" s="1">
        <f t="shared" si="32"/>
        <v>5598</v>
      </c>
      <c r="AT298" s="1">
        <f t="shared" si="32"/>
        <v>33782.310453999999</v>
      </c>
      <c r="AU298" s="1">
        <f t="shared" si="34"/>
        <v>6899</v>
      </c>
      <c r="AV298" s="1">
        <f t="shared" si="34"/>
        <v>52174.645861999998</v>
      </c>
    </row>
    <row r="299" spans="1:48">
      <c r="A299" s="3">
        <v>41913</v>
      </c>
      <c r="B299" s="1">
        <v>22691.589843999998</v>
      </c>
      <c r="C299" s="1">
        <v>24046.400390999999</v>
      </c>
      <c r="D299" s="1">
        <v>22565.599609000001</v>
      </c>
      <c r="E299" s="1">
        <v>23998.060547000001</v>
      </c>
      <c r="F299" s="1">
        <v>23998.060547000001</v>
      </c>
      <c r="G299" s="1">
        <v>32384709800</v>
      </c>
      <c r="I299" s="6" t="s">
        <v>7</v>
      </c>
      <c r="J299" s="4">
        <v>0.5</v>
      </c>
      <c r="K299" s="15">
        <v>0.03</v>
      </c>
      <c r="L299" s="7">
        <v>0.23071</v>
      </c>
      <c r="M299" s="4">
        <v>0.5</v>
      </c>
      <c r="O299" s="1">
        <v>90.3</v>
      </c>
      <c r="P299" s="1">
        <v>1.4</v>
      </c>
      <c r="R299" s="1">
        <v>126.54</v>
      </c>
      <c r="T299" s="1">
        <v>7967</v>
      </c>
      <c r="U299" s="1">
        <v>68609</v>
      </c>
      <c r="W299" s="1">
        <v>1706</v>
      </c>
      <c r="X299" s="1">
        <v>23965.454600000001</v>
      </c>
      <c r="Y299" s="1">
        <v>0</v>
      </c>
      <c r="Z299" s="1">
        <v>0</v>
      </c>
      <c r="AA299" s="1">
        <v>60</v>
      </c>
      <c r="AB299" s="1">
        <v>987.67196100000001</v>
      </c>
      <c r="AC299" s="1">
        <v>10</v>
      </c>
      <c r="AD299" s="1">
        <v>640.54</v>
      </c>
      <c r="AE299" s="1">
        <v>12</v>
      </c>
      <c r="AF299" s="1">
        <v>89.924800000000005</v>
      </c>
      <c r="AG299" s="1">
        <f t="shared" si="33"/>
        <v>1788</v>
      </c>
      <c r="AH299" s="1">
        <f t="shared" si="33"/>
        <v>25683.591361000003</v>
      </c>
      <c r="AI299" s="1">
        <v>4090</v>
      </c>
      <c r="AJ299" s="1">
        <v>24463.199272000002</v>
      </c>
      <c r="AK299" s="1">
        <v>583</v>
      </c>
      <c r="AL299" s="1">
        <v>1939.453448</v>
      </c>
      <c r="AM299" s="1">
        <v>128</v>
      </c>
      <c r="AN299" s="1">
        <v>9761.2728210000005</v>
      </c>
      <c r="AO299" s="1">
        <v>390</v>
      </c>
      <c r="AP299" s="1">
        <v>2536.074505</v>
      </c>
      <c r="AQ299" s="1">
        <v>270</v>
      </c>
      <c r="AR299" s="1">
        <v>2091.550084</v>
      </c>
      <c r="AS299" s="1">
        <f t="shared" si="32"/>
        <v>5461</v>
      </c>
      <c r="AT299" s="1">
        <f t="shared" si="32"/>
        <v>40791.550130000003</v>
      </c>
      <c r="AU299" s="1">
        <f t="shared" si="34"/>
        <v>7249</v>
      </c>
      <c r="AV299" s="1">
        <f t="shared" si="34"/>
        <v>66475.141491000002</v>
      </c>
    </row>
    <row r="300" spans="1:48">
      <c r="A300" s="3">
        <v>41944</v>
      </c>
      <c r="B300" s="1">
        <v>24133.449218999998</v>
      </c>
      <c r="C300" s="1">
        <v>24313.060547000001</v>
      </c>
      <c r="D300" s="1">
        <v>23252.630859000001</v>
      </c>
      <c r="E300" s="1">
        <v>23987.449218999998</v>
      </c>
      <c r="F300" s="1">
        <v>23987.449218999998</v>
      </c>
      <c r="G300" s="1">
        <v>37102592000</v>
      </c>
      <c r="I300" s="6" t="s">
        <v>7</v>
      </c>
      <c r="J300" s="4">
        <v>0.5</v>
      </c>
      <c r="K300" s="15">
        <v>0.05</v>
      </c>
      <c r="L300" s="7">
        <v>0.22928999999999999</v>
      </c>
      <c r="M300" s="4">
        <v>0.5</v>
      </c>
      <c r="O300" s="1">
        <v>90.5</v>
      </c>
      <c r="P300" s="1">
        <v>0.2</v>
      </c>
      <c r="R300" s="1">
        <v>127.34</v>
      </c>
      <c r="T300" s="1">
        <v>6457</v>
      </c>
      <c r="U300" s="1">
        <v>43489</v>
      </c>
      <c r="W300" s="1">
        <v>1100</v>
      </c>
      <c r="X300" s="1">
        <v>13377.476132</v>
      </c>
      <c r="Y300" s="1">
        <v>1</v>
      </c>
      <c r="Z300" s="1">
        <v>0.7893</v>
      </c>
      <c r="AA300" s="1">
        <v>17</v>
      </c>
      <c r="AB300" s="1">
        <v>682.76788299999998</v>
      </c>
      <c r="AC300" s="1">
        <v>8</v>
      </c>
      <c r="AD300" s="1">
        <v>323.36759999999998</v>
      </c>
      <c r="AE300" s="1">
        <v>10</v>
      </c>
      <c r="AF300" s="1">
        <v>472.37412999999998</v>
      </c>
      <c r="AG300" s="1">
        <f t="shared" si="33"/>
        <v>1136</v>
      </c>
      <c r="AH300" s="1">
        <f t="shared" si="33"/>
        <v>14856.775045</v>
      </c>
      <c r="AI300" s="1">
        <v>3390</v>
      </c>
      <c r="AJ300" s="1">
        <v>20172.643877999999</v>
      </c>
      <c r="AK300" s="1">
        <v>519</v>
      </c>
      <c r="AL300" s="1">
        <v>1736.757132</v>
      </c>
      <c r="AM300" s="1">
        <v>88</v>
      </c>
      <c r="AN300" s="1">
        <v>1202.664659</v>
      </c>
      <c r="AO300" s="1">
        <v>148</v>
      </c>
      <c r="AP300" s="1">
        <v>1482.4652129999999</v>
      </c>
      <c r="AQ300" s="1">
        <v>205</v>
      </c>
      <c r="AR300" s="1">
        <v>3076.7794899999999</v>
      </c>
      <c r="AS300" s="1">
        <f t="shared" si="32"/>
        <v>4350</v>
      </c>
      <c r="AT300" s="1">
        <f t="shared" si="32"/>
        <v>27671.310371999996</v>
      </c>
      <c r="AU300" s="1">
        <f t="shared" si="34"/>
        <v>5486</v>
      </c>
      <c r="AV300" s="1">
        <f t="shared" si="34"/>
        <v>42528.085416999995</v>
      </c>
    </row>
    <row r="301" spans="1:48">
      <c r="A301" s="3">
        <v>41974</v>
      </c>
      <c r="B301" s="1">
        <v>23678</v>
      </c>
      <c r="C301" s="1">
        <v>24189.589843999998</v>
      </c>
      <c r="D301" s="1">
        <v>22529.75</v>
      </c>
      <c r="E301" s="1">
        <v>23605.039063</v>
      </c>
      <c r="F301" s="1">
        <v>23605.039063</v>
      </c>
      <c r="G301" s="1">
        <v>53307609500</v>
      </c>
      <c r="I301" s="6" t="s">
        <v>7</v>
      </c>
      <c r="J301" s="4">
        <v>0.5</v>
      </c>
      <c r="K301" s="15">
        <v>0.03</v>
      </c>
      <c r="L301" s="7">
        <v>0.23525999999999997</v>
      </c>
      <c r="M301" s="4">
        <v>0.5</v>
      </c>
      <c r="O301" s="1">
        <v>90.7</v>
      </c>
      <c r="P301" s="1">
        <v>0.2</v>
      </c>
      <c r="R301" s="1">
        <v>130.16</v>
      </c>
      <c r="T301" s="1">
        <v>7578</v>
      </c>
      <c r="U301" s="1">
        <v>53406</v>
      </c>
      <c r="W301" s="1">
        <v>1745</v>
      </c>
      <c r="X301" s="1">
        <v>16550.67282</v>
      </c>
      <c r="Y301" s="1">
        <v>0</v>
      </c>
      <c r="Z301" s="1">
        <v>0</v>
      </c>
      <c r="AA301" s="1">
        <v>8</v>
      </c>
      <c r="AB301" s="1">
        <v>175.59</v>
      </c>
      <c r="AC301" s="1">
        <v>7</v>
      </c>
      <c r="AD301" s="1">
        <v>512.87840000000006</v>
      </c>
      <c r="AE301" s="1">
        <v>34</v>
      </c>
      <c r="AF301" s="1">
        <v>271.74342999999999</v>
      </c>
      <c r="AG301" s="1">
        <f t="shared" si="33"/>
        <v>1794</v>
      </c>
      <c r="AH301" s="1">
        <f t="shared" si="33"/>
        <v>17510.88465</v>
      </c>
      <c r="AI301" s="1">
        <v>3873</v>
      </c>
      <c r="AJ301" s="1">
        <v>23042.941705000001</v>
      </c>
      <c r="AK301" s="1">
        <v>548</v>
      </c>
      <c r="AL301" s="1">
        <v>1925.8231679999999</v>
      </c>
      <c r="AM301" s="1">
        <v>99</v>
      </c>
      <c r="AN301" s="1">
        <v>2267.8694999999998</v>
      </c>
      <c r="AO301" s="1">
        <v>297</v>
      </c>
      <c r="AP301" s="1">
        <v>2533.5746979999999</v>
      </c>
      <c r="AQ301" s="1">
        <v>263</v>
      </c>
      <c r="AR301" s="1">
        <v>2564.5102999999999</v>
      </c>
      <c r="AS301" s="1">
        <f t="shared" si="32"/>
        <v>5080</v>
      </c>
      <c r="AT301" s="1">
        <f t="shared" si="32"/>
        <v>32334.719370999999</v>
      </c>
      <c r="AU301" s="1">
        <f t="shared" si="34"/>
        <v>6874</v>
      </c>
      <c r="AV301" s="1">
        <f t="shared" si="34"/>
        <v>49845.604020999999</v>
      </c>
    </row>
    <row r="302" spans="1:48">
      <c r="A302" s="3">
        <v>42005</v>
      </c>
      <c r="B302" s="1">
        <v>23699.199218999998</v>
      </c>
      <c r="C302" s="1">
        <v>24995.080077999999</v>
      </c>
      <c r="D302" s="1">
        <v>23312.5</v>
      </c>
      <c r="E302" s="1">
        <v>24507.050781000002</v>
      </c>
      <c r="F302" s="1">
        <v>24507.050781000002</v>
      </c>
      <c r="G302" s="1">
        <v>39442104700</v>
      </c>
      <c r="I302" s="6" t="s">
        <v>7</v>
      </c>
      <c r="J302" s="4">
        <v>0.5</v>
      </c>
      <c r="K302" s="15">
        <v>0.05</v>
      </c>
      <c r="L302" s="7">
        <v>0.23785999999999999</v>
      </c>
      <c r="M302" s="4">
        <v>0.5</v>
      </c>
      <c r="O302" s="1">
        <v>90.4</v>
      </c>
      <c r="P302" s="1">
        <v>-0.3</v>
      </c>
      <c r="R302" s="1">
        <v>132.51</v>
      </c>
      <c r="T302" s="1">
        <v>8310</v>
      </c>
      <c r="U302" s="1">
        <v>53681</v>
      </c>
      <c r="W302" s="1">
        <v>1428</v>
      </c>
      <c r="X302" s="1">
        <v>18743.671587000001</v>
      </c>
      <c r="Y302" s="1">
        <v>0</v>
      </c>
      <c r="Z302" s="1">
        <v>0</v>
      </c>
      <c r="AA302" s="1">
        <v>16</v>
      </c>
      <c r="AB302" s="1">
        <v>762.58821</v>
      </c>
      <c r="AC302" s="1">
        <v>6</v>
      </c>
      <c r="AD302" s="1">
        <v>198.59768500000001</v>
      </c>
      <c r="AE302" s="1">
        <v>11</v>
      </c>
      <c r="AF302" s="1">
        <v>1385.6970200000001</v>
      </c>
      <c r="AG302" s="1">
        <f t="shared" si="33"/>
        <v>1461</v>
      </c>
      <c r="AH302" s="1">
        <f t="shared" si="33"/>
        <v>21090.554502000003</v>
      </c>
      <c r="AI302" s="1">
        <v>4537</v>
      </c>
      <c r="AJ302" s="1">
        <v>27217.337087</v>
      </c>
      <c r="AK302" s="1">
        <v>664</v>
      </c>
      <c r="AL302" s="1">
        <v>2365.6626200000001</v>
      </c>
      <c r="AM302" s="1">
        <v>106</v>
      </c>
      <c r="AN302" s="1">
        <v>2470.9140499999999</v>
      </c>
      <c r="AO302" s="1">
        <v>153</v>
      </c>
      <c r="AP302" s="1">
        <v>1481.8799879999999</v>
      </c>
      <c r="AQ302" s="1">
        <v>289</v>
      </c>
      <c r="AR302" s="1">
        <v>2333.61931</v>
      </c>
      <c r="AS302" s="1">
        <f t="shared" ref="AS302:AT317" si="35">AI302+AK302+AM302+AO302+AQ302</f>
        <v>5749</v>
      </c>
      <c r="AT302" s="1">
        <f t="shared" si="35"/>
        <v>35869.413054999997</v>
      </c>
      <c r="AU302" s="1">
        <f t="shared" si="34"/>
        <v>7210</v>
      </c>
      <c r="AV302" s="1">
        <f t="shared" si="34"/>
        <v>56959.967556999996</v>
      </c>
    </row>
    <row r="303" spans="1:48">
      <c r="A303" s="3">
        <v>42036</v>
      </c>
      <c r="B303" s="1">
        <v>24347.269531000002</v>
      </c>
      <c r="C303" s="1">
        <v>25101.960938</v>
      </c>
      <c r="D303" s="1">
        <v>24226.289063</v>
      </c>
      <c r="E303" s="1">
        <v>24823.289063</v>
      </c>
      <c r="F303" s="1">
        <v>24823.289063</v>
      </c>
      <c r="G303" s="1">
        <v>24655757500</v>
      </c>
      <c r="I303" s="6" t="s">
        <v>7</v>
      </c>
      <c r="J303" s="4">
        <v>0.5</v>
      </c>
      <c r="K303" s="15">
        <v>0.05</v>
      </c>
      <c r="L303" s="7">
        <v>0.23749000000000001</v>
      </c>
      <c r="M303" s="4">
        <v>0.5</v>
      </c>
      <c r="O303" s="1">
        <v>91.2</v>
      </c>
      <c r="P303" s="1">
        <v>0.8</v>
      </c>
      <c r="R303" s="1">
        <v>135.28</v>
      </c>
      <c r="T303" s="1">
        <v>8060</v>
      </c>
      <c r="U303" s="1">
        <v>47593</v>
      </c>
      <c r="W303" s="1">
        <v>1504</v>
      </c>
      <c r="X303" s="1">
        <v>13333.592932</v>
      </c>
      <c r="Y303" s="1">
        <v>0</v>
      </c>
      <c r="Z303" s="1">
        <v>0</v>
      </c>
      <c r="AA303" s="1">
        <v>29</v>
      </c>
      <c r="AB303" s="1">
        <v>339.98851000000002</v>
      </c>
      <c r="AC303" s="1">
        <v>7</v>
      </c>
      <c r="AD303" s="1">
        <v>417.88380000000001</v>
      </c>
      <c r="AE303" s="1">
        <v>7</v>
      </c>
      <c r="AF303" s="1">
        <v>65.192580000000007</v>
      </c>
      <c r="AG303" s="1">
        <f t="shared" si="33"/>
        <v>1547</v>
      </c>
      <c r="AH303" s="1">
        <f t="shared" si="33"/>
        <v>14156.657821999999</v>
      </c>
      <c r="AI303" s="1">
        <v>4151</v>
      </c>
      <c r="AJ303" s="1">
        <v>26104.999806</v>
      </c>
      <c r="AK303" s="1">
        <v>532</v>
      </c>
      <c r="AL303" s="1">
        <v>1968.189439</v>
      </c>
      <c r="AM303" s="1">
        <v>108</v>
      </c>
      <c r="AN303" s="1">
        <v>1470.3302000000001</v>
      </c>
      <c r="AO303" s="1">
        <v>135</v>
      </c>
      <c r="AP303" s="1">
        <v>1388.4084969999999</v>
      </c>
      <c r="AQ303" s="1">
        <v>267</v>
      </c>
      <c r="AR303" s="1">
        <v>1522.8485780000001</v>
      </c>
      <c r="AS303" s="1">
        <f t="shared" si="35"/>
        <v>5193</v>
      </c>
      <c r="AT303" s="1">
        <f t="shared" si="35"/>
        <v>32454.776520000003</v>
      </c>
      <c r="AU303" s="1">
        <f t="shared" si="34"/>
        <v>6740</v>
      </c>
      <c r="AV303" s="1">
        <f t="shared" si="34"/>
        <v>46611.434342</v>
      </c>
    </row>
    <row r="304" spans="1:48">
      <c r="A304" s="3">
        <v>42064</v>
      </c>
      <c r="B304" s="1">
        <v>24996.759765999999</v>
      </c>
      <c r="C304" s="1">
        <v>25113.199218999998</v>
      </c>
      <c r="D304" s="1">
        <v>23677.060547000001</v>
      </c>
      <c r="E304" s="1">
        <v>24900.890625</v>
      </c>
      <c r="F304" s="1">
        <v>24900.890625</v>
      </c>
      <c r="G304" s="1">
        <v>36587953000</v>
      </c>
      <c r="I304" s="6" t="s">
        <v>7</v>
      </c>
      <c r="J304" s="4">
        <v>0.5</v>
      </c>
      <c r="K304" s="15">
        <v>0.06</v>
      </c>
      <c r="L304" s="7">
        <v>0.23599999999999996</v>
      </c>
      <c r="M304" s="4">
        <v>0.5</v>
      </c>
      <c r="O304" s="1">
        <v>90.9</v>
      </c>
      <c r="P304" s="1">
        <v>-0.3</v>
      </c>
      <c r="R304" s="1">
        <v>135.80000000000001</v>
      </c>
      <c r="T304" s="1">
        <v>6211</v>
      </c>
      <c r="U304" s="1">
        <v>57207</v>
      </c>
      <c r="W304" s="1">
        <v>694</v>
      </c>
      <c r="X304" s="1">
        <v>8460.7324119999994</v>
      </c>
      <c r="Y304" s="1">
        <v>0</v>
      </c>
      <c r="Z304" s="1">
        <v>0</v>
      </c>
      <c r="AA304" s="1">
        <v>54</v>
      </c>
      <c r="AB304" s="1">
        <v>12616.62707</v>
      </c>
      <c r="AC304" s="1">
        <v>25</v>
      </c>
      <c r="AD304" s="1">
        <v>10344.5483</v>
      </c>
      <c r="AE304" s="1">
        <v>223</v>
      </c>
      <c r="AF304" s="1">
        <v>861.01814999999999</v>
      </c>
      <c r="AG304" s="1">
        <f t="shared" si="33"/>
        <v>996</v>
      </c>
      <c r="AH304" s="1">
        <f t="shared" si="33"/>
        <v>32282.925932000002</v>
      </c>
      <c r="AI304" s="1">
        <v>3325</v>
      </c>
      <c r="AJ304" s="1">
        <v>22507.135955000002</v>
      </c>
      <c r="AK304" s="1">
        <v>460</v>
      </c>
      <c r="AL304" s="1">
        <v>1660.1901</v>
      </c>
      <c r="AM304" s="1">
        <v>111</v>
      </c>
      <c r="AN304" s="1">
        <v>5185.88915</v>
      </c>
      <c r="AO304" s="1">
        <v>184</v>
      </c>
      <c r="AP304" s="1">
        <v>3425.0478969999999</v>
      </c>
      <c r="AQ304" s="1">
        <v>288</v>
      </c>
      <c r="AR304" s="1">
        <v>2137.7340600000002</v>
      </c>
      <c r="AS304" s="1">
        <f t="shared" si="35"/>
        <v>4368</v>
      </c>
      <c r="AT304" s="1">
        <f t="shared" si="35"/>
        <v>34915.997162</v>
      </c>
      <c r="AU304" s="1">
        <f t="shared" si="34"/>
        <v>5364</v>
      </c>
      <c r="AV304" s="1">
        <f t="shared" si="34"/>
        <v>67198.923093999998</v>
      </c>
    </row>
    <row r="305" spans="1:48">
      <c r="A305" s="3">
        <v>42095</v>
      </c>
      <c r="B305" s="1">
        <v>24955.199218999998</v>
      </c>
      <c r="C305" s="1">
        <v>28588.519531000002</v>
      </c>
      <c r="D305" s="1">
        <v>24926.109375</v>
      </c>
      <c r="E305" s="1">
        <v>28133</v>
      </c>
      <c r="F305" s="1">
        <v>28133</v>
      </c>
      <c r="G305" s="1">
        <v>58920380800</v>
      </c>
      <c r="I305" s="6" t="s">
        <v>7</v>
      </c>
      <c r="J305" s="4">
        <v>0.5</v>
      </c>
      <c r="K305" s="15">
        <v>0.04</v>
      </c>
      <c r="L305" s="7">
        <v>0.23286000000000001</v>
      </c>
      <c r="M305" s="4">
        <v>0.5</v>
      </c>
      <c r="O305" s="1">
        <v>90.2</v>
      </c>
      <c r="P305" s="1">
        <v>-0.8</v>
      </c>
      <c r="R305" s="1">
        <v>137.47</v>
      </c>
      <c r="T305" s="1">
        <v>6223</v>
      </c>
      <c r="U305" s="1">
        <v>44587</v>
      </c>
      <c r="W305" s="1">
        <v>1607</v>
      </c>
      <c r="X305" s="1">
        <v>16806.991086999999</v>
      </c>
      <c r="Y305" s="1">
        <v>0</v>
      </c>
      <c r="Z305" s="1">
        <v>0</v>
      </c>
      <c r="AA305" s="1">
        <v>47</v>
      </c>
      <c r="AB305" s="1">
        <v>1031.1883700000001</v>
      </c>
      <c r="AC305" s="1">
        <v>8</v>
      </c>
      <c r="AD305" s="1">
        <v>230.37899999999999</v>
      </c>
      <c r="AE305" s="1">
        <v>52</v>
      </c>
      <c r="AF305" s="1">
        <v>201.93119799999999</v>
      </c>
      <c r="AG305" s="1">
        <f t="shared" si="33"/>
        <v>1714</v>
      </c>
      <c r="AH305" s="1">
        <f t="shared" si="33"/>
        <v>18270.489654999998</v>
      </c>
      <c r="AI305" s="1">
        <v>2696</v>
      </c>
      <c r="AJ305" s="1">
        <v>17382.872492999999</v>
      </c>
      <c r="AK305" s="1">
        <v>341</v>
      </c>
      <c r="AL305" s="1">
        <v>1270.569577</v>
      </c>
      <c r="AM305" s="1">
        <v>137</v>
      </c>
      <c r="AN305" s="1">
        <v>2622.6896299999999</v>
      </c>
      <c r="AO305" s="1">
        <v>130</v>
      </c>
      <c r="AP305" s="1">
        <v>1981.1026770000001</v>
      </c>
      <c r="AQ305" s="1">
        <v>272</v>
      </c>
      <c r="AR305" s="1">
        <v>2835.408398</v>
      </c>
      <c r="AS305" s="1">
        <f t="shared" si="35"/>
        <v>3576</v>
      </c>
      <c r="AT305" s="1">
        <f t="shared" si="35"/>
        <v>26092.642774999997</v>
      </c>
      <c r="AU305" s="1">
        <f t="shared" si="34"/>
        <v>5290</v>
      </c>
      <c r="AV305" s="1">
        <f t="shared" si="34"/>
        <v>44363.132429999998</v>
      </c>
    </row>
    <row r="306" spans="1:48">
      <c r="A306" s="3">
        <v>42125</v>
      </c>
      <c r="B306" s="1">
        <v>28231.259765999999</v>
      </c>
      <c r="C306" s="1">
        <v>28524.599609000001</v>
      </c>
      <c r="D306" s="1">
        <v>27191.029297000001</v>
      </c>
      <c r="E306" s="1">
        <v>27424.189452999999</v>
      </c>
      <c r="F306" s="1">
        <v>27424.189452999999</v>
      </c>
      <c r="G306" s="1">
        <v>36888421300</v>
      </c>
      <c r="I306" s="6" t="s">
        <v>7</v>
      </c>
      <c r="J306" s="4">
        <v>0.5</v>
      </c>
      <c r="K306" s="15">
        <v>7.0000000000000007E-2</v>
      </c>
      <c r="L306" s="7">
        <v>0.24181</v>
      </c>
      <c r="M306" s="4">
        <v>0.5</v>
      </c>
      <c r="O306" s="1">
        <v>90.2</v>
      </c>
      <c r="P306" s="1" t="s">
        <v>13</v>
      </c>
      <c r="R306" s="1">
        <v>138.5</v>
      </c>
      <c r="T306" s="1">
        <v>6839</v>
      </c>
      <c r="U306" s="1">
        <v>48708</v>
      </c>
      <c r="W306" s="1">
        <v>1778</v>
      </c>
      <c r="X306" s="1">
        <v>18097.97479</v>
      </c>
      <c r="Y306" s="1">
        <v>0</v>
      </c>
      <c r="Z306" s="1">
        <v>0</v>
      </c>
      <c r="AA306" s="1">
        <v>72</v>
      </c>
      <c r="AB306" s="1">
        <v>1026.8292779999999</v>
      </c>
      <c r="AC306" s="1">
        <v>34</v>
      </c>
      <c r="AD306" s="1">
        <v>674.76660000000004</v>
      </c>
      <c r="AE306" s="1">
        <v>35</v>
      </c>
      <c r="AF306" s="1">
        <v>118.003</v>
      </c>
      <c r="AG306" s="1">
        <f t="shared" si="33"/>
        <v>1919</v>
      </c>
      <c r="AH306" s="1">
        <f t="shared" si="33"/>
        <v>19917.573668000001</v>
      </c>
      <c r="AI306" s="1">
        <v>3123</v>
      </c>
      <c r="AJ306" s="1">
        <v>20769.685864999999</v>
      </c>
      <c r="AK306" s="1">
        <v>440</v>
      </c>
      <c r="AL306" s="1">
        <v>1674.0631980000001</v>
      </c>
      <c r="AM306" s="1">
        <v>132</v>
      </c>
      <c r="AN306" s="1">
        <v>1340.228466</v>
      </c>
      <c r="AO306" s="1">
        <v>138</v>
      </c>
      <c r="AP306" s="1">
        <v>2126.1933749999998</v>
      </c>
      <c r="AQ306" s="1">
        <v>281</v>
      </c>
      <c r="AR306" s="1">
        <v>2809.5873040000001</v>
      </c>
      <c r="AS306" s="1">
        <f t="shared" si="35"/>
        <v>4114</v>
      </c>
      <c r="AT306" s="1">
        <f t="shared" si="35"/>
        <v>28719.758207999999</v>
      </c>
      <c r="AU306" s="1">
        <f t="shared" si="34"/>
        <v>6033</v>
      </c>
      <c r="AV306" s="1">
        <f t="shared" si="34"/>
        <v>48637.331875999997</v>
      </c>
    </row>
    <row r="307" spans="1:48">
      <c r="A307" s="3">
        <v>42156</v>
      </c>
      <c r="B307" s="1">
        <v>27373.060547000001</v>
      </c>
      <c r="C307" s="1">
        <v>27854.740234000001</v>
      </c>
      <c r="D307" s="1">
        <v>25617.779297000001</v>
      </c>
      <c r="E307" s="1">
        <v>26250.029297000001</v>
      </c>
      <c r="F307" s="1">
        <v>26250.029297000001</v>
      </c>
      <c r="G307" s="1">
        <v>44649024000</v>
      </c>
      <c r="I307" s="6" t="s">
        <v>7</v>
      </c>
      <c r="J307" s="4">
        <v>0.5</v>
      </c>
      <c r="K307" s="15">
        <v>0.08</v>
      </c>
      <c r="L307" s="7">
        <v>0.24004</v>
      </c>
      <c r="M307" s="4">
        <v>0.5</v>
      </c>
      <c r="O307" s="1">
        <v>90.3</v>
      </c>
      <c r="P307" s="1">
        <v>0.1</v>
      </c>
      <c r="R307" s="1">
        <v>140.35</v>
      </c>
      <c r="T307" s="1">
        <v>7993</v>
      </c>
      <c r="U307" s="1">
        <v>59719</v>
      </c>
      <c r="W307" s="1">
        <v>1500</v>
      </c>
      <c r="X307" s="1">
        <v>14305.275224999999</v>
      </c>
      <c r="Y307" s="1">
        <v>3</v>
      </c>
      <c r="Z307" s="1">
        <v>8.3241999999999994</v>
      </c>
      <c r="AA307" s="1">
        <v>39</v>
      </c>
      <c r="AB307" s="1">
        <v>3508.8750100000002</v>
      </c>
      <c r="AC307" s="1">
        <v>38</v>
      </c>
      <c r="AD307" s="1">
        <v>807.38154999999995</v>
      </c>
      <c r="AE307" s="1">
        <v>35</v>
      </c>
      <c r="AF307" s="1">
        <v>148.657917</v>
      </c>
      <c r="AG307" s="1">
        <f t="shared" si="33"/>
        <v>1615</v>
      </c>
      <c r="AH307" s="1">
        <f t="shared" si="33"/>
        <v>18778.513901999999</v>
      </c>
      <c r="AI307" s="1">
        <v>3893</v>
      </c>
      <c r="AJ307" s="1">
        <v>27694.005451000001</v>
      </c>
      <c r="AK307" s="1">
        <v>593</v>
      </c>
      <c r="AL307" s="1">
        <v>2255.5431309999999</v>
      </c>
      <c r="AM307" s="1">
        <v>134</v>
      </c>
      <c r="AN307" s="1">
        <v>2960.7651259999998</v>
      </c>
      <c r="AO307" s="1">
        <v>118</v>
      </c>
      <c r="AP307" s="1">
        <v>1971.5868989999999</v>
      </c>
      <c r="AQ307" s="1">
        <v>322</v>
      </c>
      <c r="AR307" s="1">
        <v>2425.1790599999999</v>
      </c>
      <c r="AS307" s="1">
        <f t="shared" si="35"/>
        <v>5060</v>
      </c>
      <c r="AT307" s="1">
        <f t="shared" si="35"/>
        <v>37307.079667000005</v>
      </c>
      <c r="AU307" s="1">
        <f t="shared" si="34"/>
        <v>6675</v>
      </c>
      <c r="AV307" s="1">
        <f t="shared" si="34"/>
        <v>56085.593569000004</v>
      </c>
    </row>
    <row r="308" spans="1:48">
      <c r="A308" s="3">
        <v>42186</v>
      </c>
      <c r="B308" s="1">
        <v>26459.429688</v>
      </c>
      <c r="C308" s="1">
        <v>26459.429688</v>
      </c>
      <c r="D308" s="1">
        <v>22836.820313</v>
      </c>
      <c r="E308" s="1">
        <v>24636.279297000001</v>
      </c>
      <c r="F308" s="1">
        <v>24636.279297000001</v>
      </c>
      <c r="G308" s="1">
        <v>46504063100</v>
      </c>
      <c r="I308" s="6" t="s">
        <v>7</v>
      </c>
      <c r="J308" s="4">
        <v>0.5</v>
      </c>
      <c r="K308" s="15">
        <v>7.0000000000000007E-2</v>
      </c>
      <c r="L308" s="7">
        <v>0.23916999999999999</v>
      </c>
      <c r="M308" s="4">
        <v>0.5</v>
      </c>
      <c r="O308" s="1">
        <v>90.8</v>
      </c>
      <c r="P308" s="1">
        <v>0.5</v>
      </c>
      <c r="R308" s="1">
        <v>142.30000000000001</v>
      </c>
      <c r="T308" s="1">
        <v>7338</v>
      </c>
      <c r="U308" s="1">
        <v>55385</v>
      </c>
      <c r="W308" s="1">
        <v>1086</v>
      </c>
      <c r="X308" s="1">
        <v>16441.862300000001</v>
      </c>
      <c r="Y308" s="1">
        <v>5</v>
      </c>
      <c r="Z308" s="1">
        <v>13.327500000000001</v>
      </c>
      <c r="AA308" s="1">
        <v>84</v>
      </c>
      <c r="AB308" s="1">
        <v>2942.5398799999998</v>
      </c>
      <c r="AC308" s="1">
        <v>16</v>
      </c>
      <c r="AD308" s="1">
        <v>389.65525000000002</v>
      </c>
      <c r="AE308" s="1">
        <v>25</v>
      </c>
      <c r="AF308" s="1">
        <v>157.33304000000001</v>
      </c>
      <c r="AG308" s="1">
        <f t="shared" si="33"/>
        <v>1216</v>
      </c>
      <c r="AH308" s="1">
        <f t="shared" si="33"/>
        <v>19944.717970000002</v>
      </c>
      <c r="AI308" s="1">
        <v>3997</v>
      </c>
      <c r="AJ308" s="1">
        <v>26686.671444</v>
      </c>
      <c r="AK308" s="1">
        <v>520</v>
      </c>
      <c r="AL308" s="1">
        <v>1965.5491059999999</v>
      </c>
      <c r="AM308" s="1">
        <v>115</v>
      </c>
      <c r="AN308" s="1">
        <v>1914.89474</v>
      </c>
      <c r="AO308" s="1">
        <v>262</v>
      </c>
      <c r="AP308" s="1">
        <v>1847.296515</v>
      </c>
      <c r="AQ308" s="1">
        <v>322</v>
      </c>
      <c r="AR308" s="1">
        <v>2418.1554999999998</v>
      </c>
      <c r="AS308" s="1">
        <f t="shared" si="35"/>
        <v>5216</v>
      </c>
      <c r="AT308" s="1">
        <f t="shared" si="35"/>
        <v>34832.567304999997</v>
      </c>
      <c r="AU308" s="1">
        <f t="shared" si="34"/>
        <v>6432</v>
      </c>
      <c r="AV308" s="1">
        <f t="shared" si="34"/>
        <v>54777.285275000002</v>
      </c>
    </row>
    <row r="309" spans="1:48">
      <c r="A309" s="3">
        <v>42217</v>
      </c>
      <c r="B309" s="1">
        <v>24533.140625</v>
      </c>
      <c r="C309" s="1">
        <v>24924.070313</v>
      </c>
      <c r="D309" s="1">
        <v>20865.259765999999</v>
      </c>
      <c r="E309" s="1">
        <v>21670.580077999999</v>
      </c>
      <c r="F309" s="1">
        <v>21670.580077999999</v>
      </c>
      <c r="G309" s="1">
        <v>41879353100</v>
      </c>
      <c r="I309" s="6" t="s">
        <v>7</v>
      </c>
      <c r="J309" s="4">
        <v>0.5</v>
      </c>
      <c r="K309" s="15">
        <v>0.03</v>
      </c>
      <c r="L309" s="7">
        <v>0.26021</v>
      </c>
      <c r="M309" s="4">
        <v>0.5</v>
      </c>
      <c r="O309" s="1">
        <v>89.1</v>
      </c>
      <c r="P309" s="1">
        <v>-1.8</v>
      </c>
      <c r="R309" s="1">
        <v>143.46</v>
      </c>
      <c r="T309" s="1">
        <v>5197</v>
      </c>
      <c r="U309" s="1">
        <v>38089</v>
      </c>
      <c r="W309" s="1">
        <v>718</v>
      </c>
      <c r="X309" s="1">
        <v>8874.0881090000003</v>
      </c>
      <c r="Y309" s="1">
        <v>8</v>
      </c>
      <c r="Z309" s="1">
        <v>19.980899999999998</v>
      </c>
      <c r="AA309" s="1">
        <v>18</v>
      </c>
      <c r="AB309" s="1">
        <v>244.78315000000001</v>
      </c>
      <c r="AC309" s="1">
        <v>6</v>
      </c>
      <c r="AD309" s="1">
        <v>138.00620000000001</v>
      </c>
      <c r="AE309" s="1">
        <v>11</v>
      </c>
      <c r="AF309" s="1">
        <v>95.583920000000006</v>
      </c>
      <c r="AG309" s="1">
        <f t="shared" si="33"/>
        <v>761</v>
      </c>
      <c r="AH309" s="1">
        <f t="shared" si="33"/>
        <v>9372.442278999999</v>
      </c>
      <c r="AI309" s="1">
        <v>2915</v>
      </c>
      <c r="AJ309" s="1">
        <v>20457.858359000002</v>
      </c>
      <c r="AK309" s="1">
        <v>401</v>
      </c>
      <c r="AL309" s="1">
        <v>1545.319733</v>
      </c>
      <c r="AM309" s="1">
        <v>101</v>
      </c>
      <c r="AN309" s="1">
        <v>1681.9610499999999</v>
      </c>
      <c r="AO309" s="1">
        <v>169</v>
      </c>
      <c r="AP309" s="1">
        <v>2236.453047</v>
      </c>
      <c r="AQ309" s="1">
        <v>259</v>
      </c>
      <c r="AR309" s="1">
        <v>1707.4540609999999</v>
      </c>
      <c r="AS309" s="1">
        <f t="shared" si="35"/>
        <v>3845</v>
      </c>
      <c r="AT309" s="1">
        <f t="shared" si="35"/>
        <v>27629.046249999999</v>
      </c>
      <c r="AU309" s="1">
        <f t="shared" si="34"/>
        <v>4606</v>
      </c>
      <c r="AV309" s="1">
        <f t="shared" si="34"/>
        <v>37001.488528999995</v>
      </c>
    </row>
    <row r="310" spans="1:48">
      <c r="A310" s="3">
        <v>42248</v>
      </c>
      <c r="B310" s="1">
        <v>21692.779297000001</v>
      </c>
      <c r="C310" s="1">
        <v>22228.589843999998</v>
      </c>
      <c r="D310" s="1">
        <v>20368.119140999999</v>
      </c>
      <c r="E310" s="1">
        <v>20846.300781000002</v>
      </c>
      <c r="F310" s="1">
        <v>20846.300781000002</v>
      </c>
      <c r="G310" s="1">
        <v>40309679200</v>
      </c>
      <c r="I310" s="6" t="s">
        <v>7</v>
      </c>
      <c r="J310" s="4">
        <v>0.5</v>
      </c>
      <c r="K310" s="15">
        <v>0.05</v>
      </c>
      <c r="L310" s="7">
        <v>0.24142999999999998</v>
      </c>
      <c r="M310" s="4">
        <v>0.5</v>
      </c>
      <c r="O310" s="1">
        <v>90.9</v>
      </c>
      <c r="P310" s="1">
        <v>1.9</v>
      </c>
      <c r="R310" s="1">
        <v>142.09</v>
      </c>
      <c r="T310" s="1">
        <v>5467</v>
      </c>
      <c r="U310" s="1">
        <v>41353</v>
      </c>
      <c r="W310" s="1">
        <v>1582</v>
      </c>
      <c r="X310" s="1">
        <v>14088.709967000001</v>
      </c>
      <c r="Y310" s="1">
        <v>1</v>
      </c>
      <c r="Z310" s="1">
        <v>2.4211</v>
      </c>
      <c r="AA310" s="1">
        <v>8</v>
      </c>
      <c r="AB310" s="1">
        <v>644.08289000000002</v>
      </c>
      <c r="AC310" s="1">
        <v>99</v>
      </c>
      <c r="AD310" s="1">
        <v>1499.5430180000001</v>
      </c>
      <c r="AE310" s="1">
        <v>2</v>
      </c>
      <c r="AF310" s="1">
        <v>6.2990000000000004</v>
      </c>
      <c r="AG310" s="1">
        <f t="shared" si="33"/>
        <v>1692</v>
      </c>
      <c r="AH310" s="1">
        <f t="shared" si="33"/>
        <v>16241.055975000001</v>
      </c>
      <c r="AI310" s="1">
        <v>2459</v>
      </c>
      <c r="AJ310" s="1">
        <v>17900.313123</v>
      </c>
      <c r="AK310" s="1">
        <v>373</v>
      </c>
      <c r="AL310" s="1">
        <v>1431.5725</v>
      </c>
      <c r="AM310" s="1">
        <v>68</v>
      </c>
      <c r="AN310" s="1">
        <v>920.11955</v>
      </c>
      <c r="AO310" s="1">
        <v>116</v>
      </c>
      <c r="AP310" s="1">
        <v>1703.2393999999999</v>
      </c>
      <c r="AQ310" s="1">
        <v>234</v>
      </c>
      <c r="AR310" s="1">
        <v>1910.3505709999999</v>
      </c>
      <c r="AS310" s="1">
        <f t="shared" si="35"/>
        <v>3250</v>
      </c>
      <c r="AT310" s="1">
        <f t="shared" si="35"/>
        <v>23865.595143999995</v>
      </c>
      <c r="AU310" s="1">
        <f t="shared" si="34"/>
        <v>4942</v>
      </c>
      <c r="AV310" s="1">
        <f t="shared" si="34"/>
        <v>40106.651118999995</v>
      </c>
    </row>
    <row r="311" spans="1:48">
      <c r="A311" s="3">
        <v>42278</v>
      </c>
      <c r="B311" s="1">
        <v>21172.939452999999</v>
      </c>
      <c r="C311" s="1">
        <v>23423.640625</v>
      </c>
      <c r="D311" s="1">
        <v>21130.109375</v>
      </c>
      <c r="E311" s="1">
        <v>22640.039063</v>
      </c>
      <c r="F311" s="1">
        <v>22640.039063</v>
      </c>
      <c r="G311" s="1">
        <v>34315908200</v>
      </c>
      <c r="I311" s="6" t="s">
        <v>7</v>
      </c>
      <c r="J311" s="4">
        <v>0.5</v>
      </c>
      <c r="K311" s="15">
        <v>1.6500000000000001E-2</v>
      </c>
      <c r="L311" s="7">
        <v>0.23405700000000004</v>
      </c>
      <c r="M311" s="4">
        <v>0.5</v>
      </c>
      <c r="O311" s="1">
        <v>92.3</v>
      </c>
      <c r="P311" s="1">
        <v>1.6</v>
      </c>
      <c r="R311" s="1">
        <v>138.99</v>
      </c>
      <c r="T311" s="1">
        <v>4491</v>
      </c>
      <c r="U311" s="1">
        <v>35893</v>
      </c>
      <c r="W311" s="1">
        <v>1390</v>
      </c>
      <c r="X311" s="1">
        <v>10601.268495</v>
      </c>
      <c r="Y311" s="1">
        <v>1</v>
      </c>
      <c r="Z311" s="1">
        <v>2.5554999999999999</v>
      </c>
      <c r="AA311" s="1">
        <v>5</v>
      </c>
      <c r="AB311" s="1">
        <v>443.63989700000002</v>
      </c>
      <c r="AC311" s="1">
        <v>10</v>
      </c>
      <c r="AD311" s="1">
        <v>202.28254000000001</v>
      </c>
      <c r="AE311" s="1">
        <v>264</v>
      </c>
      <c r="AF311" s="1">
        <v>673.42412000000002</v>
      </c>
      <c r="AG311" s="1">
        <f t="shared" si="33"/>
        <v>1670</v>
      </c>
      <c r="AH311" s="1">
        <f t="shared" si="33"/>
        <v>11923.170552</v>
      </c>
      <c r="AI311" s="1">
        <v>1749</v>
      </c>
      <c r="AJ311" s="1">
        <v>12358.221535000001</v>
      </c>
      <c r="AK311" s="1">
        <v>283</v>
      </c>
      <c r="AL311" s="1">
        <v>1048.259869</v>
      </c>
      <c r="AM311" s="1">
        <v>65</v>
      </c>
      <c r="AN311" s="1">
        <v>8573.4073499999995</v>
      </c>
      <c r="AO311" s="1">
        <v>73</v>
      </c>
      <c r="AP311" s="1">
        <v>1142.2841989999999</v>
      </c>
      <c r="AQ311" s="1">
        <v>174</v>
      </c>
      <c r="AR311" s="1">
        <v>1278.6351420000001</v>
      </c>
      <c r="AS311" s="1">
        <f t="shared" si="35"/>
        <v>2344</v>
      </c>
      <c r="AT311" s="1">
        <f t="shared" si="35"/>
        <v>24400.808095</v>
      </c>
      <c r="AU311" s="1">
        <f t="shared" si="34"/>
        <v>4014</v>
      </c>
      <c r="AV311" s="1">
        <f t="shared" si="34"/>
        <v>36323.978646999996</v>
      </c>
    </row>
    <row r="312" spans="1:48">
      <c r="A312" s="3">
        <v>42309</v>
      </c>
      <c r="B312" s="1">
        <v>22502.279297000001</v>
      </c>
      <c r="C312" s="1">
        <v>23342.070313</v>
      </c>
      <c r="D312" s="1">
        <v>21907.349609000001</v>
      </c>
      <c r="E312" s="1">
        <v>21996.419922000001</v>
      </c>
      <c r="F312" s="1">
        <v>21996.419922000001</v>
      </c>
      <c r="G312" s="1">
        <v>34484662600</v>
      </c>
      <c r="I312" s="6" t="s">
        <v>7</v>
      </c>
      <c r="J312" s="4">
        <v>0.5</v>
      </c>
      <c r="K312" s="15">
        <v>0.03</v>
      </c>
      <c r="L312" s="7">
        <v>0.19392999999999999</v>
      </c>
      <c r="M312" s="4">
        <v>0.5</v>
      </c>
      <c r="O312" s="1">
        <v>92.5</v>
      </c>
      <c r="P312" s="1">
        <v>0.2</v>
      </c>
      <c r="R312" s="1">
        <v>136.51</v>
      </c>
      <c r="T312" s="1">
        <v>4736</v>
      </c>
      <c r="U312" s="1">
        <v>29811</v>
      </c>
      <c r="W312" s="1">
        <v>1023</v>
      </c>
      <c r="X312" s="1">
        <v>9015.6790299999993</v>
      </c>
      <c r="Y312" s="1">
        <v>2</v>
      </c>
      <c r="Z312" s="1">
        <v>5.0677000000000003</v>
      </c>
      <c r="AA312" s="1">
        <v>5</v>
      </c>
      <c r="AB312" s="1">
        <v>5878.7331100000001</v>
      </c>
      <c r="AC312" s="1">
        <v>4</v>
      </c>
      <c r="AD312" s="1">
        <v>81.135311999999999</v>
      </c>
      <c r="AE312" s="1">
        <v>18</v>
      </c>
      <c r="AF312" s="1">
        <v>1645.418394</v>
      </c>
      <c r="AG312" s="1">
        <f t="shared" ref="AG312:AH327" si="36">W312+Y312+AA312+AC312+AE312</f>
        <v>1052</v>
      </c>
      <c r="AH312" s="1">
        <f t="shared" si="36"/>
        <v>16626.033545999999</v>
      </c>
      <c r="AI312" s="1">
        <v>1654</v>
      </c>
      <c r="AJ312" s="1">
        <v>11353.082823000001</v>
      </c>
      <c r="AK312" s="1">
        <v>238</v>
      </c>
      <c r="AL312" s="1">
        <v>867.152376</v>
      </c>
      <c r="AM312" s="1">
        <v>72</v>
      </c>
      <c r="AN312" s="1">
        <v>1069.3312800000001</v>
      </c>
      <c r="AO312" s="1">
        <v>107</v>
      </c>
      <c r="AP312" s="1">
        <v>2417.5188739999999</v>
      </c>
      <c r="AQ312" s="1">
        <v>246</v>
      </c>
      <c r="AR312" s="1">
        <v>2179.4184890000001</v>
      </c>
      <c r="AS312" s="1">
        <f t="shared" si="35"/>
        <v>2317</v>
      </c>
      <c r="AT312" s="1">
        <f t="shared" si="35"/>
        <v>17886.503842000002</v>
      </c>
      <c r="AU312" s="1">
        <f t="shared" ref="AU312:AV327" si="37">AG312+AS312</f>
        <v>3369</v>
      </c>
      <c r="AV312" s="1">
        <f t="shared" si="37"/>
        <v>34512.537387999997</v>
      </c>
    </row>
    <row r="313" spans="1:48">
      <c r="A313" s="3">
        <v>42339</v>
      </c>
      <c r="B313" s="1">
        <v>22197.810547000001</v>
      </c>
      <c r="C313" s="1">
        <v>22563.470702999999</v>
      </c>
      <c r="D313" s="1">
        <v>21010.259765999999</v>
      </c>
      <c r="E313" s="1">
        <v>21914.400390999999</v>
      </c>
      <c r="F313" s="1">
        <v>21914.400390999999</v>
      </c>
      <c r="G313" s="1">
        <v>29502918600</v>
      </c>
      <c r="I313" s="6" t="s">
        <v>7</v>
      </c>
      <c r="J313" s="4">
        <v>0.75</v>
      </c>
      <c r="K313" s="15">
        <v>0.01</v>
      </c>
      <c r="L313" s="7">
        <v>0.22106999999999999</v>
      </c>
      <c r="M313" s="4">
        <v>0.75</v>
      </c>
      <c r="O313" s="1">
        <v>92.8</v>
      </c>
      <c r="P313" s="1">
        <v>0.3</v>
      </c>
      <c r="R313" s="1">
        <v>133.13</v>
      </c>
      <c r="T313" s="1">
        <v>5294</v>
      </c>
      <c r="U313" s="1">
        <v>36628</v>
      </c>
      <c r="W313" s="1">
        <v>2127</v>
      </c>
      <c r="X313" s="1">
        <v>18365.662983999999</v>
      </c>
      <c r="Y313" s="1">
        <v>0</v>
      </c>
      <c r="Z313" s="1">
        <v>0</v>
      </c>
      <c r="AA313" s="1">
        <v>10</v>
      </c>
      <c r="AB313" s="1">
        <v>83.164959999999994</v>
      </c>
      <c r="AC313" s="1">
        <v>15</v>
      </c>
      <c r="AD313" s="1">
        <v>1116.4666999999999</v>
      </c>
      <c r="AE313" s="1">
        <v>5</v>
      </c>
      <c r="AF313" s="1">
        <v>54.44462</v>
      </c>
      <c r="AG313" s="1">
        <f t="shared" si="36"/>
        <v>2157</v>
      </c>
      <c r="AH313" s="1">
        <f t="shared" si="36"/>
        <v>19619.739263999996</v>
      </c>
      <c r="AI313" s="1">
        <v>1742</v>
      </c>
      <c r="AJ313" s="1">
        <v>10673.942827999999</v>
      </c>
      <c r="AK313" s="1">
        <v>250</v>
      </c>
      <c r="AL313" s="1">
        <v>909.32050000000004</v>
      </c>
      <c r="AM313" s="1">
        <v>66</v>
      </c>
      <c r="AN313" s="1">
        <v>1541.393</v>
      </c>
      <c r="AO313" s="1">
        <v>89</v>
      </c>
      <c r="AP313" s="1">
        <v>1807.278399</v>
      </c>
      <c r="AQ313" s="1">
        <v>254</v>
      </c>
      <c r="AR313" s="1">
        <v>1350.4678140000001</v>
      </c>
      <c r="AS313" s="1">
        <f t="shared" si="35"/>
        <v>2401</v>
      </c>
      <c r="AT313" s="1">
        <f t="shared" si="35"/>
        <v>16282.402540999999</v>
      </c>
      <c r="AU313" s="1">
        <f t="shared" si="37"/>
        <v>4558</v>
      </c>
      <c r="AV313" s="1">
        <f t="shared" si="37"/>
        <v>35902.141804999992</v>
      </c>
    </row>
    <row r="314" spans="1:48">
      <c r="A314" s="3">
        <v>42370</v>
      </c>
      <c r="B314" s="1">
        <v>21782.619140999999</v>
      </c>
      <c r="C314" s="1">
        <v>21794.839843999998</v>
      </c>
      <c r="D314" s="1">
        <v>18534.300781000002</v>
      </c>
      <c r="E314" s="1">
        <v>19683.109375</v>
      </c>
      <c r="F314" s="1">
        <v>19683.109375</v>
      </c>
      <c r="G314" s="1">
        <v>40565390400</v>
      </c>
      <c r="I314" s="6" t="s">
        <v>7</v>
      </c>
      <c r="J314" s="4">
        <v>0.75</v>
      </c>
      <c r="K314" s="15">
        <v>0.02</v>
      </c>
      <c r="L314" s="7">
        <v>0.38429000000000002</v>
      </c>
      <c r="M314" s="4">
        <v>0.75</v>
      </c>
      <c r="O314" s="1">
        <v>92.7</v>
      </c>
      <c r="P314" s="1">
        <v>-0.1</v>
      </c>
      <c r="R314" s="1">
        <v>129.11000000000001</v>
      </c>
      <c r="T314" s="1">
        <v>3123</v>
      </c>
      <c r="U314" s="1">
        <v>20691</v>
      </c>
      <c r="W314" s="1">
        <v>433</v>
      </c>
      <c r="X314" s="1">
        <v>6175.6998830000002</v>
      </c>
      <c r="Y314" s="1">
        <v>0</v>
      </c>
      <c r="Z314" s="1">
        <v>0</v>
      </c>
      <c r="AA314" s="1">
        <v>19</v>
      </c>
      <c r="AB314" s="1">
        <v>1440.8747599999999</v>
      </c>
      <c r="AC314" s="1">
        <v>1</v>
      </c>
      <c r="AD314" s="1">
        <v>12.916</v>
      </c>
      <c r="AE314" s="1">
        <v>1</v>
      </c>
      <c r="AF314" s="1">
        <v>11.60712</v>
      </c>
      <c r="AG314" s="1">
        <f t="shared" si="36"/>
        <v>454</v>
      </c>
      <c r="AH314" s="1">
        <f t="shared" si="36"/>
        <v>7641.0977629999998</v>
      </c>
      <c r="AI314" s="1">
        <v>1453</v>
      </c>
      <c r="AJ314" s="1">
        <v>9218.3067709999996</v>
      </c>
      <c r="AK314" s="1">
        <v>230</v>
      </c>
      <c r="AL314" s="1">
        <v>803.54110000000003</v>
      </c>
      <c r="AM314" s="1">
        <v>40</v>
      </c>
      <c r="AN314" s="1">
        <v>440.56160999999997</v>
      </c>
      <c r="AO314" s="1">
        <v>54</v>
      </c>
      <c r="AP314" s="1">
        <v>1234.3891719999999</v>
      </c>
      <c r="AQ314" s="1">
        <v>206</v>
      </c>
      <c r="AR314" s="1">
        <v>1754.6854840000001</v>
      </c>
      <c r="AS314" s="1">
        <f t="shared" si="35"/>
        <v>1983</v>
      </c>
      <c r="AT314" s="1">
        <f t="shared" si="35"/>
        <v>13451.484136999999</v>
      </c>
      <c r="AU314" s="1">
        <f t="shared" si="37"/>
        <v>2437</v>
      </c>
      <c r="AV314" s="1">
        <f t="shared" si="37"/>
        <v>21092.581899999997</v>
      </c>
    </row>
    <row r="315" spans="1:48">
      <c r="A315" s="3">
        <v>42401</v>
      </c>
      <c r="B315" s="1">
        <v>19770.960938</v>
      </c>
      <c r="C315" s="1">
        <v>19770.960938</v>
      </c>
      <c r="D315" s="1">
        <v>18278.800781000002</v>
      </c>
      <c r="E315" s="1">
        <v>19111.929688</v>
      </c>
      <c r="F315" s="1">
        <v>19111.929688</v>
      </c>
      <c r="G315" s="1">
        <v>28652196000</v>
      </c>
      <c r="I315" s="6" t="s">
        <v>7</v>
      </c>
      <c r="J315" s="4">
        <v>0.75</v>
      </c>
      <c r="K315" s="15">
        <v>0.03</v>
      </c>
      <c r="L315" s="7">
        <v>0.26863999999999999</v>
      </c>
      <c r="M315" s="4">
        <v>0.75</v>
      </c>
      <c r="O315" s="1">
        <v>93.9</v>
      </c>
      <c r="P315" s="1">
        <v>1.3</v>
      </c>
      <c r="R315" s="1">
        <v>126.59</v>
      </c>
      <c r="T315" s="1">
        <v>2583</v>
      </c>
      <c r="U315" s="1">
        <v>16467</v>
      </c>
      <c r="W315" s="1">
        <v>211</v>
      </c>
      <c r="X315" s="1">
        <v>2997.1717979999999</v>
      </c>
      <c r="Y315" s="1">
        <v>0</v>
      </c>
      <c r="Z315" s="1">
        <v>0</v>
      </c>
      <c r="AA315" s="1">
        <v>4</v>
      </c>
      <c r="AB315" s="1">
        <v>121.37469</v>
      </c>
      <c r="AC315" s="1">
        <v>2</v>
      </c>
      <c r="AD315" s="1">
        <v>65</v>
      </c>
      <c r="AE315" s="1">
        <v>0</v>
      </c>
      <c r="AF315" s="1">
        <v>0</v>
      </c>
      <c r="AG315" s="1">
        <f t="shared" si="36"/>
        <v>217</v>
      </c>
      <c r="AH315" s="1">
        <f t="shared" si="36"/>
        <v>3183.546488</v>
      </c>
      <c r="AI315" s="1">
        <v>1459</v>
      </c>
      <c r="AJ315" s="1">
        <v>10032.215128</v>
      </c>
      <c r="AK315" s="1">
        <v>317</v>
      </c>
      <c r="AL315" s="1">
        <v>1053.0849900000001</v>
      </c>
      <c r="AM315" s="1">
        <v>30</v>
      </c>
      <c r="AN315" s="1">
        <v>532.59770000000003</v>
      </c>
      <c r="AO315" s="1">
        <v>58</v>
      </c>
      <c r="AP315" s="1">
        <v>1241.3020100000001</v>
      </c>
      <c r="AQ315" s="1">
        <v>150</v>
      </c>
      <c r="AR315" s="1">
        <v>1703.6100039999999</v>
      </c>
      <c r="AS315" s="1">
        <f t="shared" si="35"/>
        <v>2014</v>
      </c>
      <c r="AT315" s="1">
        <f t="shared" si="35"/>
        <v>14562.809831999999</v>
      </c>
      <c r="AU315" s="1">
        <f t="shared" si="37"/>
        <v>2231</v>
      </c>
      <c r="AV315" s="1">
        <f t="shared" si="37"/>
        <v>17746.356319999999</v>
      </c>
    </row>
    <row r="316" spans="1:48">
      <c r="A316" s="3">
        <v>42430</v>
      </c>
      <c r="B316" s="1">
        <v>19259.990234000001</v>
      </c>
      <c r="C316" s="1">
        <v>20872.550781000002</v>
      </c>
      <c r="D316" s="1">
        <v>19108.300781000002</v>
      </c>
      <c r="E316" s="1">
        <v>20776.699218999998</v>
      </c>
      <c r="F316" s="1">
        <v>20776.699218999998</v>
      </c>
      <c r="G316" s="1">
        <v>34067509300</v>
      </c>
      <c r="I316" s="6" t="s">
        <v>7</v>
      </c>
      <c r="J316" s="4">
        <v>0.75</v>
      </c>
      <c r="K316" s="15">
        <v>0.12</v>
      </c>
      <c r="L316" s="7">
        <v>0.22839000000000001</v>
      </c>
      <c r="M316" s="4">
        <v>0.75</v>
      </c>
      <c r="O316" s="1">
        <v>93.5</v>
      </c>
      <c r="P316" s="1">
        <v>-0.4</v>
      </c>
      <c r="R316" s="1">
        <v>125.42</v>
      </c>
      <c r="T316" s="1">
        <v>3154</v>
      </c>
      <c r="U316" s="1">
        <v>21653</v>
      </c>
      <c r="W316" s="1">
        <v>617</v>
      </c>
      <c r="X316" s="1">
        <v>7399.3883489999998</v>
      </c>
      <c r="Y316" s="1">
        <v>0</v>
      </c>
      <c r="Z316" s="1">
        <v>0</v>
      </c>
      <c r="AA316" s="1">
        <v>2</v>
      </c>
      <c r="AB316" s="1">
        <v>397.71280000000002</v>
      </c>
      <c r="AC316" s="1">
        <v>6</v>
      </c>
      <c r="AD316" s="1">
        <v>109.5175</v>
      </c>
      <c r="AE316" s="1">
        <v>4</v>
      </c>
      <c r="AF316" s="1">
        <v>63.235439999999997</v>
      </c>
      <c r="AG316" s="1">
        <f t="shared" si="36"/>
        <v>629</v>
      </c>
      <c r="AH316" s="1">
        <f t="shared" si="36"/>
        <v>7969.8540890000004</v>
      </c>
      <c r="AI316" s="1">
        <v>1578</v>
      </c>
      <c r="AJ316" s="1">
        <v>9427.0553550000004</v>
      </c>
      <c r="AK316" s="1">
        <v>415</v>
      </c>
      <c r="AL316" s="1">
        <v>1312.6216179999999</v>
      </c>
      <c r="AM316" s="1">
        <v>46</v>
      </c>
      <c r="AN316" s="1">
        <v>7848.0163359999997</v>
      </c>
      <c r="AO316" s="1">
        <v>63</v>
      </c>
      <c r="AP316" s="1">
        <v>1030.4361879999999</v>
      </c>
      <c r="AQ316" s="1">
        <v>117</v>
      </c>
      <c r="AR316" s="1">
        <v>2268.037092</v>
      </c>
      <c r="AS316" s="1">
        <f t="shared" si="35"/>
        <v>2219</v>
      </c>
      <c r="AT316" s="1">
        <f t="shared" si="35"/>
        <v>21886.166588999997</v>
      </c>
      <c r="AU316" s="1">
        <f t="shared" si="37"/>
        <v>2848</v>
      </c>
      <c r="AV316" s="1">
        <f t="shared" si="37"/>
        <v>29856.020677999997</v>
      </c>
    </row>
    <row r="317" spans="1:48">
      <c r="A317" s="3">
        <v>42461</v>
      </c>
      <c r="B317" s="1">
        <v>20786.179688</v>
      </c>
      <c r="C317" s="1">
        <v>21654.070313</v>
      </c>
      <c r="D317" s="1">
        <v>20045.470702999999</v>
      </c>
      <c r="E317" s="1">
        <v>21067.050781000002</v>
      </c>
      <c r="F317" s="1">
        <v>21067.050781000002</v>
      </c>
      <c r="G317" s="1">
        <v>32340640800</v>
      </c>
      <c r="I317" s="6" t="s">
        <v>7</v>
      </c>
      <c r="J317" s="4">
        <v>0.75</v>
      </c>
      <c r="K317" s="15">
        <v>0.04</v>
      </c>
      <c r="L317" s="7">
        <v>0.22714000000000004</v>
      </c>
      <c r="M317" s="4">
        <v>0.75</v>
      </c>
      <c r="O317" s="1">
        <v>92.6</v>
      </c>
      <c r="P317" s="1">
        <v>-1</v>
      </c>
      <c r="R317" s="1">
        <v>125.55</v>
      </c>
      <c r="T317" s="1">
        <v>5613</v>
      </c>
      <c r="U317" s="1">
        <v>42285</v>
      </c>
      <c r="W317" s="1">
        <v>1260</v>
      </c>
      <c r="X317" s="1">
        <v>15824.441914999999</v>
      </c>
      <c r="Y317" s="1">
        <v>48</v>
      </c>
      <c r="Z317" s="1">
        <v>244.483</v>
      </c>
      <c r="AA317" s="1">
        <v>15</v>
      </c>
      <c r="AB317" s="1">
        <v>112.87858</v>
      </c>
      <c r="AC317" s="1">
        <v>4</v>
      </c>
      <c r="AD317" s="1">
        <v>140.85164</v>
      </c>
      <c r="AE317" s="1">
        <v>19</v>
      </c>
      <c r="AF317" s="1">
        <v>365.77690000000001</v>
      </c>
      <c r="AG317" s="1">
        <f t="shared" si="36"/>
        <v>1346</v>
      </c>
      <c r="AH317" s="1">
        <f t="shared" si="36"/>
        <v>16688.432035000002</v>
      </c>
      <c r="AI317" s="1">
        <v>2904</v>
      </c>
      <c r="AJ317" s="1">
        <v>19200.968800999999</v>
      </c>
      <c r="AK317" s="1">
        <v>622</v>
      </c>
      <c r="AL317" s="1">
        <v>2098.2338</v>
      </c>
      <c r="AM317" s="1">
        <v>73</v>
      </c>
      <c r="AN317" s="1">
        <v>1318.1189220000001</v>
      </c>
      <c r="AO317" s="1">
        <v>73</v>
      </c>
      <c r="AP317" s="1">
        <v>3448.9114</v>
      </c>
      <c r="AQ317" s="1">
        <v>195</v>
      </c>
      <c r="AR317" s="1">
        <v>1042.2717419999999</v>
      </c>
      <c r="AS317" s="1">
        <f t="shared" si="35"/>
        <v>3867</v>
      </c>
      <c r="AT317" s="1">
        <f t="shared" si="35"/>
        <v>27108.504665</v>
      </c>
      <c r="AU317" s="1">
        <f t="shared" si="37"/>
        <v>5213</v>
      </c>
      <c r="AV317" s="1">
        <f t="shared" si="37"/>
        <v>43796.936700000006</v>
      </c>
    </row>
    <row r="318" spans="1:48">
      <c r="A318" s="3">
        <v>42491</v>
      </c>
      <c r="B318" s="1">
        <v>21061.769531000002</v>
      </c>
      <c r="C318" s="1">
        <v>21061.769531000002</v>
      </c>
      <c r="D318" s="1">
        <v>19594.609375</v>
      </c>
      <c r="E318" s="1">
        <v>20815.089843999998</v>
      </c>
      <c r="F318" s="1">
        <v>20815.089843999998</v>
      </c>
      <c r="G318" s="1">
        <v>32345943100</v>
      </c>
      <c r="I318" s="6" t="s">
        <v>7</v>
      </c>
      <c r="J318" s="4">
        <v>0.75</v>
      </c>
      <c r="K318" s="15">
        <v>0.04</v>
      </c>
      <c r="L318" s="7">
        <v>0.23321000000000003</v>
      </c>
      <c r="M318" s="4">
        <v>0.75</v>
      </c>
      <c r="O318" s="1">
        <v>92.5</v>
      </c>
      <c r="P318" s="1">
        <v>-0.1</v>
      </c>
      <c r="R318" s="1">
        <v>125.76</v>
      </c>
      <c r="T318" s="1">
        <v>6065</v>
      </c>
      <c r="U318" s="1">
        <v>48690</v>
      </c>
      <c r="W318" s="1">
        <v>1456</v>
      </c>
      <c r="X318" s="1">
        <v>20890.187428000001</v>
      </c>
      <c r="Y318" s="1">
        <v>225</v>
      </c>
      <c r="Z318" s="1">
        <v>1192.7239999999999</v>
      </c>
      <c r="AA318" s="1">
        <v>11</v>
      </c>
      <c r="AB318" s="1">
        <v>98.390320000000003</v>
      </c>
      <c r="AC318" s="1">
        <v>5</v>
      </c>
      <c r="AD318" s="1">
        <v>441.46300000000002</v>
      </c>
      <c r="AE318" s="1">
        <v>69</v>
      </c>
      <c r="AF318" s="1">
        <v>705.73764000000006</v>
      </c>
      <c r="AG318" s="1">
        <f t="shared" si="36"/>
        <v>1766</v>
      </c>
      <c r="AH318" s="1">
        <f t="shared" si="36"/>
        <v>23328.502387999997</v>
      </c>
      <c r="AI318" s="1">
        <v>2810</v>
      </c>
      <c r="AJ318" s="1">
        <v>18767.422225999999</v>
      </c>
      <c r="AK318" s="1">
        <v>575</v>
      </c>
      <c r="AL318" s="1">
        <v>1924.70901</v>
      </c>
      <c r="AM318" s="1">
        <v>80</v>
      </c>
      <c r="AN318" s="1">
        <v>1044.341705</v>
      </c>
      <c r="AO318" s="1">
        <v>62</v>
      </c>
      <c r="AP318" s="1">
        <v>2105.4137420000002</v>
      </c>
      <c r="AQ318" s="1">
        <v>198</v>
      </c>
      <c r="AR318" s="1">
        <v>1458.8353050000001</v>
      </c>
      <c r="AS318" s="1">
        <f t="shared" ref="AS318:AT333" si="38">AI318+AK318+AM318+AO318+AQ318</f>
        <v>3725</v>
      </c>
      <c r="AT318" s="1">
        <f t="shared" si="38"/>
        <v>25300.721987999998</v>
      </c>
      <c r="AU318" s="1">
        <f t="shared" si="37"/>
        <v>5491</v>
      </c>
      <c r="AV318" s="1">
        <f t="shared" si="37"/>
        <v>48629.224375999998</v>
      </c>
    </row>
    <row r="319" spans="1:48">
      <c r="A319" s="3">
        <v>42522</v>
      </c>
      <c r="B319" s="1">
        <v>20726.529297000001</v>
      </c>
      <c r="C319" s="1">
        <v>21352.369140999999</v>
      </c>
      <c r="D319" s="1">
        <v>19662.699218999998</v>
      </c>
      <c r="E319" s="1">
        <v>20794.369140999999</v>
      </c>
      <c r="F319" s="1">
        <v>20794.369140999999</v>
      </c>
      <c r="G319" s="1">
        <v>39021655300</v>
      </c>
      <c r="I319" s="6" t="s">
        <v>7</v>
      </c>
      <c r="J319" s="4">
        <v>0.75</v>
      </c>
      <c r="K319" s="15">
        <v>0.1</v>
      </c>
      <c r="L319" s="7">
        <v>0.25518000000000002</v>
      </c>
      <c r="M319" s="4">
        <v>0.75</v>
      </c>
      <c r="O319" s="1">
        <v>92.5</v>
      </c>
      <c r="P319" s="1" t="s">
        <v>13</v>
      </c>
      <c r="R319" s="1">
        <v>127.22</v>
      </c>
      <c r="T319" s="1">
        <v>6033</v>
      </c>
      <c r="U319" s="1">
        <v>39706</v>
      </c>
      <c r="W319" s="1">
        <v>1517</v>
      </c>
      <c r="X319" s="1">
        <v>13519.653224</v>
      </c>
      <c r="Y319" s="1">
        <v>51</v>
      </c>
      <c r="Z319" s="1">
        <v>292.24</v>
      </c>
      <c r="AA319" s="1">
        <v>14</v>
      </c>
      <c r="AB319" s="1">
        <v>150.04136</v>
      </c>
      <c r="AC319" s="1">
        <v>6</v>
      </c>
      <c r="AD319" s="1">
        <v>158.61160000000001</v>
      </c>
      <c r="AE319" s="1">
        <v>9</v>
      </c>
      <c r="AF319" s="1">
        <v>349.92899999999997</v>
      </c>
      <c r="AG319" s="1">
        <f t="shared" si="36"/>
        <v>1597</v>
      </c>
      <c r="AH319" s="1">
        <f t="shared" si="36"/>
        <v>14470.475183999999</v>
      </c>
      <c r="AI319" s="1">
        <v>2805</v>
      </c>
      <c r="AJ319" s="1">
        <v>17970.783442</v>
      </c>
      <c r="AK319" s="1">
        <v>585</v>
      </c>
      <c r="AL319" s="1">
        <v>2027.7900509999999</v>
      </c>
      <c r="AM319" s="1">
        <v>79</v>
      </c>
      <c r="AN319" s="1">
        <v>2037.2384099999999</v>
      </c>
      <c r="AO319" s="1">
        <v>82</v>
      </c>
      <c r="AP319" s="1">
        <v>841.54608399999995</v>
      </c>
      <c r="AQ319" s="1">
        <v>238</v>
      </c>
      <c r="AR319" s="1">
        <v>1898.9392539999999</v>
      </c>
      <c r="AS319" s="1">
        <f t="shared" si="38"/>
        <v>3789</v>
      </c>
      <c r="AT319" s="1">
        <f t="shared" si="38"/>
        <v>24776.297241000004</v>
      </c>
      <c r="AU319" s="1">
        <f t="shared" si="37"/>
        <v>5386</v>
      </c>
      <c r="AV319" s="1">
        <f t="shared" si="37"/>
        <v>39246.772425000003</v>
      </c>
    </row>
    <row r="320" spans="1:48">
      <c r="A320" s="3">
        <v>42552</v>
      </c>
      <c r="B320" s="1">
        <v>20967.470702999999</v>
      </c>
      <c r="C320" s="1">
        <v>22300.509765999999</v>
      </c>
      <c r="D320" s="1">
        <v>20304.390625</v>
      </c>
      <c r="E320" s="1">
        <v>21891.369140999999</v>
      </c>
      <c r="F320" s="1">
        <v>21891.369140999999</v>
      </c>
      <c r="G320" s="1">
        <v>31713817500</v>
      </c>
      <c r="I320" s="6" t="s">
        <v>7</v>
      </c>
      <c r="J320" s="4">
        <v>0.75</v>
      </c>
      <c r="K320" s="15">
        <v>0.04</v>
      </c>
      <c r="L320" s="7">
        <v>0.23982000000000001</v>
      </c>
      <c r="M320" s="4">
        <v>0.75</v>
      </c>
      <c r="O320" s="1">
        <v>92.9</v>
      </c>
      <c r="P320" s="1">
        <v>0.4</v>
      </c>
      <c r="R320" s="1">
        <v>128.57</v>
      </c>
      <c r="T320" s="1">
        <v>5354</v>
      </c>
      <c r="U320" s="1">
        <v>36113</v>
      </c>
      <c r="W320" s="1">
        <v>1120</v>
      </c>
      <c r="X320" s="1">
        <v>11819.021472</v>
      </c>
      <c r="Y320" s="1">
        <v>1</v>
      </c>
      <c r="Z320" s="1">
        <v>2.8182</v>
      </c>
      <c r="AA320" s="1">
        <v>3</v>
      </c>
      <c r="AB320" s="1">
        <v>16.115359999999999</v>
      </c>
      <c r="AC320" s="1">
        <v>4</v>
      </c>
      <c r="AD320" s="1">
        <v>165.66550000000001</v>
      </c>
      <c r="AE320" s="1">
        <v>66</v>
      </c>
      <c r="AF320" s="1">
        <v>877.772065</v>
      </c>
      <c r="AG320" s="1">
        <f t="shared" si="36"/>
        <v>1194</v>
      </c>
      <c r="AH320" s="1">
        <f t="shared" si="36"/>
        <v>12881.392596999998</v>
      </c>
      <c r="AI320" s="1">
        <v>2810</v>
      </c>
      <c r="AJ320" s="1">
        <v>17211.186096000001</v>
      </c>
      <c r="AK320" s="1">
        <v>555</v>
      </c>
      <c r="AL320" s="1">
        <v>1926.96369</v>
      </c>
      <c r="AM320" s="1">
        <v>84</v>
      </c>
      <c r="AN320" s="1">
        <v>1765.840563</v>
      </c>
      <c r="AO320" s="1">
        <v>53</v>
      </c>
      <c r="AP320" s="1">
        <v>876.18456600000002</v>
      </c>
      <c r="AQ320" s="1">
        <v>226</v>
      </c>
      <c r="AR320" s="1">
        <v>1618.8007009999999</v>
      </c>
      <c r="AS320" s="1">
        <f t="shared" si="38"/>
        <v>3728</v>
      </c>
      <c r="AT320" s="1">
        <f t="shared" si="38"/>
        <v>23398.975616000003</v>
      </c>
      <c r="AU320" s="1">
        <f t="shared" si="37"/>
        <v>4922</v>
      </c>
      <c r="AV320" s="1">
        <f t="shared" si="37"/>
        <v>36280.368213000002</v>
      </c>
    </row>
    <row r="321" spans="1:48">
      <c r="A321" s="3">
        <v>42583</v>
      </c>
      <c r="B321" s="1">
        <v>22027.650390999999</v>
      </c>
      <c r="C321" s="1">
        <v>23193.900390999999</v>
      </c>
      <c r="D321" s="1">
        <v>21725.380859000001</v>
      </c>
      <c r="E321" s="1">
        <v>22976.880859000001</v>
      </c>
      <c r="F321" s="1">
        <v>22976.880859000001</v>
      </c>
      <c r="G321" s="1">
        <v>38561200800</v>
      </c>
      <c r="I321" s="6" t="s">
        <v>7</v>
      </c>
      <c r="J321" s="4">
        <v>0.75</v>
      </c>
      <c r="K321" s="15">
        <v>0.08</v>
      </c>
      <c r="L321" s="7">
        <v>0.24357000000000004</v>
      </c>
      <c r="M321" s="4">
        <v>0.75</v>
      </c>
      <c r="O321" s="1">
        <v>93</v>
      </c>
      <c r="P321" s="1">
        <v>0.1</v>
      </c>
      <c r="R321" s="1">
        <v>132.44999999999999</v>
      </c>
      <c r="T321" s="1">
        <v>7430</v>
      </c>
      <c r="U321" s="1">
        <v>57331</v>
      </c>
      <c r="W321" s="1">
        <v>1619</v>
      </c>
      <c r="X321" s="1">
        <v>15137.126951</v>
      </c>
      <c r="Y321" s="1">
        <v>97</v>
      </c>
      <c r="Z321" s="1">
        <v>443.14780000000002</v>
      </c>
      <c r="AA321" s="1">
        <v>9</v>
      </c>
      <c r="AB321" s="1">
        <v>10143.804415000001</v>
      </c>
      <c r="AC321" s="1">
        <v>5</v>
      </c>
      <c r="AD321" s="1">
        <v>28.787963000000001</v>
      </c>
      <c r="AE321" s="1">
        <v>34</v>
      </c>
      <c r="AF321" s="1">
        <v>282.190473</v>
      </c>
      <c r="AG321" s="1">
        <f t="shared" si="36"/>
        <v>1764</v>
      </c>
      <c r="AH321" s="1">
        <f t="shared" si="36"/>
        <v>26035.057602000001</v>
      </c>
      <c r="AI321" s="1">
        <v>3799</v>
      </c>
      <c r="AJ321" s="1">
        <v>24269.930804</v>
      </c>
      <c r="AK321" s="1">
        <v>676</v>
      </c>
      <c r="AL321" s="1">
        <v>2406.5147999999999</v>
      </c>
      <c r="AM321" s="1">
        <v>71</v>
      </c>
      <c r="AN321" s="1">
        <v>1473.052134</v>
      </c>
      <c r="AO321" s="1">
        <v>266</v>
      </c>
      <c r="AP321" s="1">
        <v>1825.7244579999999</v>
      </c>
      <c r="AQ321" s="1">
        <v>172</v>
      </c>
      <c r="AR321" s="1">
        <v>1186.0086409999999</v>
      </c>
      <c r="AS321" s="1">
        <f t="shared" si="38"/>
        <v>4984</v>
      </c>
      <c r="AT321" s="1">
        <f t="shared" si="38"/>
        <v>31161.230837000003</v>
      </c>
      <c r="AU321" s="1">
        <f t="shared" si="37"/>
        <v>6748</v>
      </c>
      <c r="AV321" s="1">
        <f t="shared" si="37"/>
        <v>57196.288439000004</v>
      </c>
    </row>
    <row r="322" spans="1:48">
      <c r="A322" s="3">
        <v>42614</v>
      </c>
      <c r="B322" s="1">
        <v>22897.160156000002</v>
      </c>
      <c r="C322" s="1">
        <v>24364</v>
      </c>
      <c r="D322" s="1">
        <v>22843.419922000001</v>
      </c>
      <c r="E322" s="1">
        <v>23297.150390999999</v>
      </c>
      <c r="F322" s="1">
        <v>23297.150390999999</v>
      </c>
      <c r="G322" s="1">
        <v>39728207400</v>
      </c>
      <c r="I322" s="6" t="s">
        <v>7</v>
      </c>
      <c r="J322" s="4">
        <v>0.75</v>
      </c>
      <c r="K322" s="15">
        <v>0.16</v>
      </c>
      <c r="L322" s="7">
        <v>0.28786</v>
      </c>
      <c r="M322" s="4">
        <v>0.75</v>
      </c>
      <c r="O322" s="1">
        <v>93.3</v>
      </c>
      <c r="P322" s="1">
        <v>0.3</v>
      </c>
      <c r="R322" s="1">
        <v>135.83000000000001</v>
      </c>
      <c r="T322" s="1">
        <v>9504</v>
      </c>
      <c r="U322" s="1">
        <v>64993</v>
      </c>
      <c r="W322" s="1">
        <v>3460</v>
      </c>
      <c r="X322" s="1">
        <v>28139.964355</v>
      </c>
      <c r="Y322" s="1">
        <v>385</v>
      </c>
      <c r="Z322" s="1">
        <v>1687.0101</v>
      </c>
      <c r="AA322" s="1">
        <v>15</v>
      </c>
      <c r="AB322" s="1">
        <v>352.21618999999998</v>
      </c>
      <c r="AC322" s="1">
        <v>11</v>
      </c>
      <c r="AD322" s="1">
        <v>763.76706100000001</v>
      </c>
      <c r="AE322" s="1">
        <v>10</v>
      </c>
      <c r="AF322" s="1">
        <v>121.81544</v>
      </c>
      <c r="AG322" s="1">
        <f t="shared" si="36"/>
        <v>3881</v>
      </c>
      <c r="AH322" s="1">
        <f t="shared" si="36"/>
        <v>31064.773145999996</v>
      </c>
      <c r="AI322" s="1">
        <v>4008</v>
      </c>
      <c r="AJ322" s="1">
        <v>26691.945498000001</v>
      </c>
      <c r="AK322" s="1">
        <v>578</v>
      </c>
      <c r="AL322" s="1">
        <v>2173.9623000000001</v>
      </c>
      <c r="AM322" s="1">
        <v>102</v>
      </c>
      <c r="AN322" s="1">
        <v>1973.9349219999999</v>
      </c>
      <c r="AO322" s="1">
        <v>103</v>
      </c>
      <c r="AP322" s="1">
        <v>1400.3616280000001</v>
      </c>
      <c r="AQ322" s="1">
        <v>213</v>
      </c>
      <c r="AR322" s="1">
        <v>1405.899093</v>
      </c>
      <c r="AS322" s="1">
        <f t="shared" si="38"/>
        <v>5004</v>
      </c>
      <c r="AT322" s="1">
        <f t="shared" si="38"/>
        <v>33646.103440999999</v>
      </c>
      <c r="AU322" s="1">
        <f t="shared" si="37"/>
        <v>8885</v>
      </c>
      <c r="AV322" s="1">
        <f t="shared" si="37"/>
        <v>64710.876586999992</v>
      </c>
    </row>
    <row r="323" spans="1:48">
      <c r="A323" s="3">
        <v>42644</v>
      </c>
      <c r="B323" s="1">
        <v>23652.830077999999</v>
      </c>
      <c r="C323" s="1">
        <v>24064.5</v>
      </c>
      <c r="D323" s="1">
        <v>22775.289063</v>
      </c>
      <c r="E323" s="1">
        <v>22934.539063</v>
      </c>
      <c r="F323" s="1">
        <v>22934.539063</v>
      </c>
      <c r="G323" s="1">
        <v>26308577200</v>
      </c>
      <c r="I323" s="6" t="s">
        <v>7</v>
      </c>
      <c r="J323" s="4">
        <v>0.75</v>
      </c>
      <c r="K323" s="15">
        <v>0.12</v>
      </c>
      <c r="L323" s="7">
        <v>0.33928999999999998</v>
      </c>
      <c r="M323" s="4">
        <v>0.75</v>
      </c>
      <c r="O323" s="1">
        <v>93.4</v>
      </c>
      <c r="P323" s="1">
        <v>0.2</v>
      </c>
      <c r="R323" s="1">
        <v>140.13999999999999</v>
      </c>
      <c r="T323" s="1">
        <v>8560</v>
      </c>
      <c r="U323" s="1">
        <v>66109</v>
      </c>
      <c r="W323" s="1">
        <v>2234</v>
      </c>
      <c r="X323" s="1">
        <v>24339.455526999998</v>
      </c>
      <c r="Y323" s="1">
        <v>530</v>
      </c>
      <c r="Z323" s="1">
        <v>2105.7804999999998</v>
      </c>
      <c r="AA323" s="1">
        <v>13</v>
      </c>
      <c r="AB323" s="1">
        <v>120.01391</v>
      </c>
      <c r="AC323" s="1">
        <v>7</v>
      </c>
      <c r="AD323" s="1">
        <v>574.82420300000001</v>
      </c>
      <c r="AE323" s="1">
        <v>16</v>
      </c>
      <c r="AF323" s="1">
        <v>112.87485599999999</v>
      </c>
      <c r="AG323" s="1">
        <f t="shared" si="36"/>
        <v>2800</v>
      </c>
      <c r="AH323" s="1">
        <f t="shared" si="36"/>
        <v>27252.948995999999</v>
      </c>
      <c r="AI323" s="1">
        <v>4007</v>
      </c>
      <c r="AJ323" s="1">
        <v>28833.410684999999</v>
      </c>
      <c r="AK323" s="1">
        <v>538</v>
      </c>
      <c r="AL323" s="1">
        <v>2078.22856</v>
      </c>
      <c r="AM323" s="1">
        <v>109</v>
      </c>
      <c r="AN323" s="1">
        <v>3009.109453</v>
      </c>
      <c r="AO323" s="1">
        <v>133</v>
      </c>
      <c r="AP323" s="1">
        <v>2211.380506</v>
      </c>
      <c r="AQ323" s="1">
        <v>194</v>
      </c>
      <c r="AR323" s="1">
        <v>2322.6386480000001</v>
      </c>
      <c r="AS323" s="1">
        <f t="shared" si="38"/>
        <v>4981</v>
      </c>
      <c r="AT323" s="1">
        <f t="shared" si="38"/>
        <v>38454.767851999997</v>
      </c>
      <c r="AU323" s="1">
        <f t="shared" si="37"/>
        <v>7781</v>
      </c>
      <c r="AV323" s="1">
        <f t="shared" si="37"/>
        <v>65707.716847999996</v>
      </c>
    </row>
    <row r="324" spans="1:48">
      <c r="A324" s="3">
        <v>42675</v>
      </c>
      <c r="B324" s="1">
        <v>23015.060547000001</v>
      </c>
      <c r="C324" s="1">
        <v>23268.050781000002</v>
      </c>
      <c r="D324" s="1">
        <v>21957.710938</v>
      </c>
      <c r="E324" s="1">
        <v>22789.769531000002</v>
      </c>
      <c r="F324" s="1">
        <v>22789.769531000002</v>
      </c>
      <c r="G324" s="1">
        <v>34929744700</v>
      </c>
      <c r="I324" s="6" t="s">
        <v>7</v>
      </c>
      <c r="J324" s="4">
        <v>0.75</v>
      </c>
      <c r="K324" s="15">
        <v>0.22999999999999998</v>
      </c>
      <c r="L324" s="7">
        <v>0.43785999999999997</v>
      </c>
      <c r="M324" s="4">
        <v>0.75</v>
      </c>
      <c r="O324" s="1">
        <v>93.7</v>
      </c>
      <c r="P324" s="1">
        <v>0.3</v>
      </c>
      <c r="R324" s="1">
        <v>140.66</v>
      </c>
      <c r="T324" s="1">
        <v>8618</v>
      </c>
      <c r="U324" s="1">
        <v>71288</v>
      </c>
      <c r="W324" s="1">
        <v>2191</v>
      </c>
      <c r="X324" s="1">
        <v>31294.805859</v>
      </c>
      <c r="Y324" s="1">
        <v>23</v>
      </c>
      <c r="Z324" s="1">
        <v>86.301500000000004</v>
      </c>
      <c r="AA324" s="1">
        <v>5</v>
      </c>
      <c r="AB324" s="1">
        <v>52.370640000000002</v>
      </c>
      <c r="AC324" s="1">
        <v>26</v>
      </c>
      <c r="AD324" s="1">
        <v>452.618923</v>
      </c>
      <c r="AE324" s="1">
        <v>18</v>
      </c>
      <c r="AF324" s="1">
        <v>112.28735500000001</v>
      </c>
      <c r="AG324" s="1">
        <f t="shared" si="36"/>
        <v>2263</v>
      </c>
      <c r="AH324" s="1">
        <f t="shared" si="36"/>
        <v>31998.384277000005</v>
      </c>
      <c r="AI324" s="1">
        <v>4175</v>
      </c>
      <c r="AJ324" s="1">
        <v>30641.269273999998</v>
      </c>
      <c r="AK324" s="1">
        <v>597</v>
      </c>
      <c r="AL324" s="1">
        <v>2339.8703</v>
      </c>
      <c r="AM324" s="1">
        <v>99</v>
      </c>
      <c r="AN324" s="1">
        <v>2236.6019780000001</v>
      </c>
      <c r="AO324" s="1">
        <v>134</v>
      </c>
      <c r="AP324" s="1">
        <v>2219.1515989999998</v>
      </c>
      <c r="AQ324" s="1">
        <v>282</v>
      </c>
      <c r="AR324" s="1">
        <v>2220.895806</v>
      </c>
      <c r="AS324" s="1">
        <f t="shared" si="38"/>
        <v>5287</v>
      </c>
      <c r="AT324" s="1">
        <f t="shared" si="38"/>
        <v>39657.788956999997</v>
      </c>
      <c r="AU324" s="1">
        <f t="shared" si="37"/>
        <v>7550</v>
      </c>
      <c r="AV324" s="1">
        <f t="shared" si="37"/>
        <v>71656.173234000002</v>
      </c>
    </row>
    <row r="325" spans="1:48">
      <c r="A325" s="3">
        <v>42705</v>
      </c>
      <c r="B325" s="1">
        <v>22948.650390999999</v>
      </c>
      <c r="C325" s="1">
        <v>23076.240234000001</v>
      </c>
      <c r="D325" s="1">
        <v>21488.820313</v>
      </c>
      <c r="E325" s="1">
        <v>22000.560547000001</v>
      </c>
      <c r="F325" s="1">
        <v>22000.560547000001</v>
      </c>
      <c r="G325" s="1">
        <v>35336630000</v>
      </c>
      <c r="I325" s="6" t="s">
        <v>7</v>
      </c>
      <c r="J325" s="4">
        <v>1</v>
      </c>
      <c r="K325" s="15">
        <v>0.54</v>
      </c>
      <c r="L325" s="7">
        <v>0.74643000000000004</v>
      </c>
      <c r="M325" s="4">
        <v>1</v>
      </c>
      <c r="O325" s="1">
        <v>93.9</v>
      </c>
      <c r="P325" s="1">
        <v>0.2</v>
      </c>
      <c r="R325" s="1">
        <v>141.16999999999999</v>
      </c>
      <c r="T325" s="1">
        <v>6967</v>
      </c>
      <c r="U325" s="1">
        <v>47531</v>
      </c>
      <c r="W325" s="1">
        <v>443</v>
      </c>
      <c r="X325" s="1">
        <v>9406.8772349999999</v>
      </c>
      <c r="Y325" s="1">
        <v>0</v>
      </c>
      <c r="Z325" s="1">
        <v>0</v>
      </c>
      <c r="AA325" s="1">
        <v>21</v>
      </c>
      <c r="AB325" s="1">
        <v>281.67626000000001</v>
      </c>
      <c r="AC325" s="1">
        <v>26</v>
      </c>
      <c r="AD325" s="1">
        <v>784.63859200000002</v>
      </c>
      <c r="AE325" s="1">
        <v>48</v>
      </c>
      <c r="AF325" s="1">
        <v>488.02512999999999</v>
      </c>
      <c r="AG325" s="1">
        <f t="shared" si="36"/>
        <v>538</v>
      </c>
      <c r="AH325" s="1">
        <f t="shared" si="36"/>
        <v>10961.217216999999</v>
      </c>
      <c r="AI325" s="1">
        <v>2849</v>
      </c>
      <c r="AJ325" s="1">
        <v>24945.69815</v>
      </c>
      <c r="AK325" s="1">
        <v>438</v>
      </c>
      <c r="AL325" s="1">
        <v>1703.1548</v>
      </c>
      <c r="AM325" s="1">
        <v>124</v>
      </c>
      <c r="AN325" s="1">
        <v>2395.4786159999999</v>
      </c>
      <c r="AO325" s="1">
        <v>137</v>
      </c>
      <c r="AP325" s="1">
        <v>2781.6375950000001</v>
      </c>
      <c r="AQ325" s="1">
        <v>437</v>
      </c>
      <c r="AR325" s="1">
        <v>3600.1019839999999</v>
      </c>
      <c r="AS325" s="1">
        <f t="shared" si="38"/>
        <v>3985</v>
      </c>
      <c r="AT325" s="1">
        <f t="shared" si="38"/>
        <v>35426.071145000002</v>
      </c>
      <c r="AU325" s="1">
        <f t="shared" si="37"/>
        <v>4523</v>
      </c>
      <c r="AV325" s="1">
        <f t="shared" si="37"/>
        <v>46387.288361999999</v>
      </c>
    </row>
    <row r="326" spans="1:48">
      <c r="A326" s="3">
        <v>42736</v>
      </c>
      <c r="B326" s="1">
        <v>21993.359375</v>
      </c>
      <c r="C326" s="1">
        <v>23397.089843999998</v>
      </c>
      <c r="D326" s="1">
        <v>21883.820313</v>
      </c>
      <c r="E326" s="1">
        <v>23360.779297000001</v>
      </c>
      <c r="F326" s="1">
        <v>23360.779297000001</v>
      </c>
      <c r="G326" s="1">
        <v>25822815800</v>
      </c>
      <c r="I326" s="6" t="s">
        <v>7</v>
      </c>
      <c r="J326" s="4">
        <v>1</v>
      </c>
      <c r="K326" s="15">
        <v>0.12</v>
      </c>
      <c r="L326" s="7">
        <v>0.59250000000000003</v>
      </c>
      <c r="M326" s="4">
        <v>1</v>
      </c>
      <c r="O326" s="1">
        <v>93.9</v>
      </c>
      <c r="P326" s="1" t="s">
        <v>13</v>
      </c>
      <c r="R326" s="1">
        <v>142.16</v>
      </c>
      <c r="T326" s="1">
        <v>5220</v>
      </c>
      <c r="U326" s="1">
        <v>39460</v>
      </c>
      <c r="W326" s="1">
        <v>660</v>
      </c>
      <c r="X326" s="1">
        <v>9378.2169429999994</v>
      </c>
      <c r="Y326" s="1">
        <v>14</v>
      </c>
      <c r="Z326" s="1">
        <v>36.549799999999998</v>
      </c>
      <c r="AA326" s="1">
        <v>13</v>
      </c>
      <c r="AB326" s="1">
        <v>166.67022</v>
      </c>
      <c r="AC326" s="1">
        <v>19</v>
      </c>
      <c r="AD326" s="1">
        <v>328.56189999999998</v>
      </c>
      <c r="AE326" s="1">
        <v>11</v>
      </c>
      <c r="AF326" s="1">
        <v>108.67214</v>
      </c>
      <c r="AG326" s="1">
        <f t="shared" si="36"/>
        <v>717</v>
      </c>
      <c r="AH326" s="1">
        <f t="shared" si="36"/>
        <v>10018.671003000001</v>
      </c>
      <c r="AI326" s="1">
        <v>2404</v>
      </c>
      <c r="AJ326" s="1">
        <v>17061.233726999999</v>
      </c>
      <c r="AK326" s="1">
        <v>417</v>
      </c>
      <c r="AL326" s="1">
        <v>1642.3166000000001</v>
      </c>
      <c r="AM326" s="1">
        <v>102</v>
      </c>
      <c r="AN326" s="1">
        <v>1808.99909</v>
      </c>
      <c r="AO326" s="1">
        <v>161</v>
      </c>
      <c r="AP326" s="1">
        <v>5479.3158869999997</v>
      </c>
      <c r="AQ326" s="1">
        <v>394</v>
      </c>
      <c r="AR326" s="1">
        <v>1936.195962</v>
      </c>
      <c r="AS326" s="1">
        <f t="shared" si="38"/>
        <v>3478</v>
      </c>
      <c r="AT326" s="1">
        <f t="shared" si="38"/>
        <v>27928.061266000001</v>
      </c>
      <c r="AU326" s="1">
        <f t="shared" si="37"/>
        <v>4195</v>
      </c>
      <c r="AV326" s="1">
        <f t="shared" si="37"/>
        <v>37946.732269</v>
      </c>
    </row>
    <row r="327" spans="1:48">
      <c r="A327" s="3">
        <v>42767</v>
      </c>
      <c r="B327" s="1">
        <v>23211.880859000001</v>
      </c>
      <c r="C327" s="1">
        <v>24216.529297000001</v>
      </c>
      <c r="D327" s="1">
        <v>22997.460938</v>
      </c>
      <c r="E327" s="1">
        <v>23740.730468999998</v>
      </c>
      <c r="F327" s="1">
        <v>23740.730468999998</v>
      </c>
      <c r="G327" s="1">
        <v>41223714800</v>
      </c>
      <c r="I327" s="6" t="s">
        <v>7</v>
      </c>
      <c r="J327" s="4">
        <v>1</v>
      </c>
      <c r="K327" s="15">
        <v>0.1</v>
      </c>
      <c r="L327" s="7">
        <v>0.46356999999999993</v>
      </c>
      <c r="M327" s="4">
        <v>1</v>
      </c>
      <c r="O327" s="1">
        <v>93.8</v>
      </c>
      <c r="P327" s="1">
        <v>-0.1</v>
      </c>
      <c r="R327" s="1">
        <v>144.6</v>
      </c>
      <c r="T327" s="1">
        <v>5615</v>
      </c>
      <c r="U327" s="1">
        <v>43388</v>
      </c>
      <c r="W327" s="1">
        <v>1459</v>
      </c>
      <c r="X327" s="1">
        <v>17512.280094000002</v>
      </c>
      <c r="Y327" s="1">
        <v>206</v>
      </c>
      <c r="Z327" s="1">
        <v>465.0729</v>
      </c>
      <c r="AA327" s="1">
        <v>10</v>
      </c>
      <c r="AB327" s="1">
        <v>209.56040999999999</v>
      </c>
      <c r="AC327" s="1">
        <v>13</v>
      </c>
      <c r="AD327" s="1">
        <v>528.72168799999997</v>
      </c>
      <c r="AE327" s="1">
        <v>2</v>
      </c>
      <c r="AF327" s="1">
        <v>50.897280000000002</v>
      </c>
      <c r="AG327" s="1">
        <f t="shared" si="36"/>
        <v>1690</v>
      </c>
      <c r="AH327" s="1">
        <f t="shared" si="36"/>
        <v>18766.532372000001</v>
      </c>
      <c r="AI327" s="1">
        <v>2394</v>
      </c>
      <c r="AJ327" s="1">
        <v>18395.639451999999</v>
      </c>
      <c r="AK327" s="1">
        <v>438</v>
      </c>
      <c r="AL327" s="1">
        <v>1696.0304000000001</v>
      </c>
      <c r="AM327" s="1">
        <v>103</v>
      </c>
      <c r="AN327" s="1">
        <v>1350.460615</v>
      </c>
      <c r="AO327" s="1">
        <v>115</v>
      </c>
      <c r="AP327" s="1">
        <v>1194.2065050000001</v>
      </c>
      <c r="AQ327" s="1">
        <v>228</v>
      </c>
      <c r="AR327" s="1">
        <v>1336.789516</v>
      </c>
      <c r="AS327" s="1">
        <f t="shared" si="38"/>
        <v>3278</v>
      </c>
      <c r="AT327" s="1">
        <f t="shared" si="38"/>
        <v>23973.126487999998</v>
      </c>
      <c r="AU327" s="1">
        <f t="shared" si="37"/>
        <v>4968</v>
      </c>
      <c r="AV327" s="1">
        <f t="shared" si="37"/>
        <v>42739.658859999996</v>
      </c>
    </row>
    <row r="328" spans="1:48">
      <c r="A328" s="3">
        <v>42795</v>
      </c>
      <c r="B328" s="1">
        <v>23849.220702999999</v>
      </c>
      <c r="C328" s="1">
        <v>24656.650390999999</v>
      </c>
      <c r="D328" s="1">
        <v>23438.859375</v>
      </c>
      <c r="E328" s="1">
        <v>24111.589843999998</v>
      </c>
      <c r="F328" s="1">
        <v>24111.589843999998</v>
      </c>
      <c r="G328" s="1">
        <v>42389134200</v>
      </c>
      <c r="I328" s="6" t="s">
        <v>7</v>
      </c>
      <c r="J328" s="4">
        <v>1.25</v>
      </c>
      <c r="K328" s="15">
        <v>0.04</v>
      </c>
      <c r="L328" s="7">
        <v>0.44107000000000002</v>
      </c>
      <c r="M328" s="4">
        <v>1.25</v>
      </c>
      <c r="O328" s="1">
        <v>94</v>
      </c>
      <c r="P328" s="1">
        <v>0.2</v>
      </c>
      <c r="R328" s="1">
        <v>147.24</v>
      </c>
      <c r="T328" s="1">
        <v>7605</v>
      </c>
      <c r="U328" s="1">
        <v>61599</v>
      </c>
      <c r="W328" s="1">
        <v>1421</v>
      </c>
      <c r="X328" s="1">
        <v>20632.086964999999</v>
      </c>
      <c r="Y328" s="1">
        <v>72</v>
      </c>
      <c r="Z328" s="1">
        <v>139.6722</v>
      </c>
      <c r="AA328" s="1">
        <v>29</v>
      </c>
      <c r="AB328" s="1">
        <v>474.32479000000001</v>
      </c>
      <c r="AC328" s="1">
        <v>8</v>
      </c>
      <c r="AD328" s="1">
        <v>373.48102</v>
      </c>
      <c r="AE328" s="1">
        <v>7</v>
      </c>
      <c r="AF328" s="1">
        <v>94.20299</v>
      </c>
      <c r="AG328" s="1">
        <f t="shared" ref="AG328:AH343" si="39">W328+Y328+AA328+AC328+AE328</f>
        <v>1537</v>
      </c>
      <c r="AH328" s="1">
        <f t="shared" si="39"/>
        <v>21713.767964999999</v>
      </c>
      <c r="AI328" s="1">
        <v>4078</v>
      </c>
      <c r="AJ328" s="1">
        <v>28940.354407999999</v>
      </c>
      <c r="AK328" s="1">
        <v>572</v>
      </c>
      <c r="AL328" s="1">
        <v>2277.3362999999999</v>
      </c>
      <c r="AM328" s="1">
        <v>133</v>
      </c>
      <c r="AN328" s="1">
        <v>4906.5157319999998</v>
      </c>
      <c r="AO328" s="1">
        <v>150</v>
      </c>
      <c r="AP328" s="1">
        <v>1628.915663</v>
      </c>
      <c r="AQ328" s="1">
        <v>358</v>
      </c>
      <c r="AR328" s="1">
        <v>2000.1280999999999</v>
      </c>
      <c r="AS328" s="1">
        <f t="shared" si="38"/>
        <v>5291</v>
      </c>
      <c r="AT328" s="1">
        <f t="shared" si="38"/>
        <v>39753.250202999996</v>
      </c>
      <c r="AU328" s="1">
        <f t="shared" ref="AU328:AV343" si="40">AG328+AS328</f>
        <v>6828</v>
      </c>
      <c r="AV328" s="1">
        <f t="shared" si="40"/>
        <v>61467.018167999995</v>
      </c>
    </row>
    <row r="329" spans="1:48">
      <c r="A329" s="3">
        <v>42826</v>
      </c>
      <c r="B329" s="1">
        <v>24236.560547000001</v>
      </c>
      <c r="C329" s="1">
        <v>24717.439452999999</v>
      </c>
      <c r="D329" s="1">
        <v>23723.869140999999</v>
      </c>
      <c r="E329" s="1">
        <v>24615.130859000001</v>
      </c>
      <c r="F329" s="1">
        <v>24615.130859000001</v>
      </c>
      <c r="G329" s="1">
        <v>27864260500</v>
      </c>
      <c r="I329" s="6" t="s">
        <v>7</v>
      </c>
      <c r="J329" s="4">
        <v>1.25</v>
      </c>
      <c r="K329" s="15">
        <v>0.12</v>
      </c>
      <c r="L329" s="7">
        <v>0.38785999999999998</v>
      </c>
      <c r="M329" s="4">
        <v>1.25</v>
      </c>
      <c r="O329" s="1">
        <v>94.5</v>
      </c>
      <c r="P329" s="1">
        <v>0.6</v>
      </c>
      <c r="R329" s="1">
        <v>151.25</v>
      </c>
      <c r="T329" s="1">
        <v>8984</v>
      </c>
      <c r="U329" s="1">
        <v>88015</v>
      </c>
      <c r="W329" s="1">
        <v>2649</v>
      </c>
      <c r="X329" s="1">
        <v>38633.708642999998</v>
      </c>
      <c r="Y329" s="1">
        <v>67</v>
      </c>
      <c r="Z329" s="1">
        <v>152.42080000000001</v>
      </c>
      <c r="AA329" s="1">
        <v>198</v>
      </c>
      <c r="AB329" s="1">
        <v>3942.9363079999998</v>
      </c>
      <c r="AC329" s="1">
        <v>15</v>
      </c>
      <c r="AD329" s="1">
        <v>1327.4548199999999</v>
      </c>
      <c r="AE329" s="1">
        <v>4</v>
      </c>
      <c r="AF329" s="1">
        <v>55.82206</v>
      </c>
      <c r="AG329" s="1">
        <f t="shared" si="39"/>
        <v>2933</v>
      </c>
      <c r="AH329" s="1">
        <f t="shared" si="39"/>
        <v>44112.342630999992</v>
      </c>
      <c r="AI329" s="1">
        <v>4090</v>
      </c>
      <c r="AJ329" s="1">
        <v>30058.076331</v>
      </c>
      <c r="AK329" s="1">
        <v>507</v>
      </c>
      <c r="AL329" s="1">
        <v>2169.529</v>
      </c>
      <c r="AM329" s="1">
        <v>145</v>
      </c>
      <c r="AN329" s="1">
        <v>6896.429279</v>
      </c>
      <c r="AO329" s="1">
        <v>167</v>
      </c>
      <c r="AP329" s="1">
        <v>4062.4998099999998</v>
      </c>
      <c r="AQ329" s="1">
        <v>379</v>
      </c>
      <c r="AR329" s="1">
        <v>4131.0842910000001</v>
      </c>
      <c r="AS329" s="1">
        <f t="shared" si="38"/>
        <v>5288</v>
      </c>
      <c r="AT329" s="1">
        <f t="shared" si="38"/>
        <v>47317.618711000003</v>
      </c>
      <c r="AU329" s="1">
        <f t="shared" si="40"/>
        <v>8221</v>
      </c>
      <c r="AV329" s="1">
        <f t="shared" si="40"/>
        <v>91429.961341999995</v>
      </c>
    </row>
    <row r="330" spans="1:48">
      <c r="A330" s="3">
        <v>42856</v>
      </c>
      <c r="B330" s="1">
        <v>24773.800781000002</v>
      </c>
      <c r="C330" s="1">
        <v>25817.949218999998</v>
      </c>
      <c r="D330" s="1">
        <v>24358.720702999999</v>
      </c>
      <c r="E330" s="1">
        <v>25660.650390999999</v>
      </c>
      <c r="F330" s="1">
        <v>25660.650390999999</v>
      </c>
      <c r="G330" s="1">
        <v>33998951700</v>
      </c>
      <c r="I330" s="6" t="s">
        <v>7</v>
      </c>
      <c r="J330" s="4">
        <v>1.25</v>
      </c>
      <c r="K330" s="15">
        <v>0.1</v>
      </c>
      <c r="L330" s="7">
        <v>0.35648999999999997</v>
      </c>
      <c r="M330" s="4">
        <v>1.25</v>
      </c>
      <c r="O330" s="1">
        <v>94.4</v>
      </c>
      <c r="P330" s="1">
        <v>-0.1</v>
      </c>
      <c r="R330" s="1">
        <v>152.16</v>
      </c>
      <c r="T330" s="1">
        <v>7536</v>
      </c>
      <c r="U330" s="1">
        <v>66776</v>
      </c>
      <c r="W330" s="1">
        <v>1270</v>
      </c>
      <c r="X330" s="1">
        <v>22123.917238000002</v>
      </c>
      <c r="Y330" s="1">
        <v>47</v>
      </c>
      <c r="Z330" s="1">
        <v>108.18088</v>
      </c>
      <c r="AA330" s="1">
        <v>129</v>
      </c>
      <c r="AB330" s="1">
        <v>2179.621498</v>
      </c>
      <c r="AC330" s="1">
        <v>13</v>
      </c>
      <c r="AD330" s="1">
        <v>290.03183000000001</v>
      </c>
      <c r="AE330" s="1">
        <v>7</v>
      </c>
      <c r="AF330" s="1">
        <v>179.18511000000001</v>
      </c>
      <c r="AG330" s="1">
        <f t="shared" si="39"/>
        <v>1466</v>
      </c>
      <c r="AH330" s="1">
        <f t="shared" si="39"/>
        <v>24880.936556000001</v>
      </c>
      <c r="AI330" s="1">
        <v>4133</v>
      </c>
      <c r="AJ330" s="1">
        <v>30747.012174</v>
      </c>
      <c r="AK330" s="1">
        <v>538</v>
      </c>
      <c r="AL330" s="1">
        <v>2302.1628000000001</v>
      </c>
      <c r="AM330" s="1">
        <v>164</v>
      </c>
      <c r="AN330" s="1">
        <v>3853.7301069999999</v>
      </c>
      <c r="AO330" s="1">
        <v>142</v>
      </c>
      <c r="AP330" s="1">
        <v>3630.1624470000002</v>
      </c>
      <c r="AQ330" s="1">
        <v>399</v>
      </c>
      <c r="AR330" s="1">
        <v>3771.4349830000001</v>
      </c>
      <c r="AS330" s="1">
        <f t="shared" si="38"/>
        <v>5376</v>
      </c>
      <c r="AT330" s="1">
        <f t="shared" si="38"/>
        <v>44304.502511000006</v>
      </c>
      <c r="AU330" s="1">
        <f t="shared" si="40"/>
        <v>6842</v>
      </c>
      <c r="AV330" s="1">
        <f t="shared" si="40"/>
        <v>69185.439066999999</v>
      </c>
    </row>
    <row r="331" spans="1:48">
      <c r="A331" s="3">
        <v>42887</v>
      </c>
      <c r="B331" s="1">
        <v>25736.349609000001</v>
      </c>
      <c r="C331" s="1">
        <v>26090.330077999999</v>
      </c>
      <c r="D331" s="1">
        <v>25557.800781000002</v>
      </c>
      <c r="E331" s="1">
        <v>25764.580077999999</v>
      </c>
      <c r="F331" s="1">
        <v>25764.580077999999</v>
      </c>
      <c r="G331" s="1">
        <v>35906269800</v>
      </c>
      <c r="I331" s="6" t="s">
        <v>7</v>
      </c>
      <c r="J331" s="4">
        <v>1.5</v>
      </c>
      <c r="K331" s="15">
        <v>0.26</v>
      </c>
      <c r="L331" s="7">
        <v>0.46501999999999999</v>
      </c>
      <c r="M331" s="4">
        <v>1.5</v>
      </c>
      <c r="O331" s="1">
        <v>94.3</v>
      </c>
      <c r="P331" s="1">
        <v>-0.1</v>
      </c>
      <c r="R331" s="1">
        <v>153.53</v>
      </c>
      <c r="T331" s="1">
        <v>7902</v>
      </c>
      <c r="U331" s="1">
        <v>73926</v>
      </c>
      <c r="W331" s="1">
        <v>2302</v>
      </c>
      <c r="X331" s="1">
        <v>27331.078001999998</v>
      </c>
      <c r="Y331" s="1">
        <v>42</v>
      </c>
      <c r="Z331" s="1">
        <v>106.7818</v>
      </c>
      <c r="AA331" s="1">
        <v>89</v>
      </c>
      <c r="AB331" s="1">
        <v>1311.6260299999999</v>
      </c>
      <c r="AC331" s="1">
        <v>16</v>
      </c>
      <c r="AD331" s="1">
        <v>8249.5675969999993</v>
      </c>
      <c r="AE331" s="1">
        <v>11</v>
      </c>
      <c r="AF331" s="1">
        <v>99.339709999999997</v>
      </c>
      <c r="AG331" s="1">
        <f t="shared" si="39"/>
        <v>2460</v>
      </c>
      <c r="AH331" s="1">
        <f t="shared" si="39"/>
        <v>37098.393139</v>
      </c>
      <c r="AI331" s="1">
        <v>3502</v>
      </c>
      <c r="AJ331" s="1">
        <v>25947.366761000001</v>
      </c>
      <c r="AK331" s="1">
        <v>484</v>
      </c>
      <c r="AL331" s="1">
        <v>2110.941988</v>
      </c>
      <c r="AM331" s="1">
        <v>129</v>
      </c>
      <c r="AN331" s="1">
        <v>2180.0458600000002</v>
      </c>
      <c r="AO331" s="1">
        <v>158</v>
      </c>
      <c r="AP331" s="1">
        <v>3129.9596609999999</v>
      </c>
      <c r="AQ331" s="1">
        <v>431</v>
      </c>
      <c r="AR331" s="1">
        <v>4385.2262549999996</v>
      </c>
      <c r="AS331" s="1">
        <f t="shared" si="38"/>
        <v>4704</v>
      </c>
      <c r="AT331" s="1">
        <f t="shared" si="38"/>
        <v>37753.540525000004</v>
      </c>
      <c r="AU331" s="1">
        <f t="shared" si="40"/>
        <v>7164</v>
      </c>
      <c r="AV331" s="1">
        <f t="shared" si="40"/>
        <v>74851.933664000011</v>
      </c>
    </row>
    <row r="332" spans="1:48">
      <c r="A332" s="3">
        <v>42917</v>
      </c>
      <c r="B332" s="1">
        <v>25654.769531000002</v>
      </c>
      <c r="C332" s="1">
        <v>27324.380859000001</v>
      </c>
      <c r="D332" s="1">
        <v>25199.859375</v>
      </c>
      <c r="E332" s="1">
        <v>27323.990234000001</v>
      </c>
      <c r="F332" s="1">
        <v>27323.990234000001</v>
      </c>
      <c r="G332" s="1">
        <v>37177052800</v>
      </c>
      <c r="I332" s="6" t="s">
        <v>7</v>
      </c>
      <c r="J332" s="4">
        <v>1.5</v>
      </c>
      <c r="K332" s="15">
        <v>0.59</v>
      </c>
      <c r="L332" s="7">
        <v>0.43832000000000004</v>
      </c>
      <c r="M332" s="4">
        <v>1.5</v>
      </c>
      <c r="O332" s="1">
        <v>94.7</v>
      </c>
      <c r="P332" s="1">
        <v>0.4</v>
      </c>
      <c r="R332" s="1">
        <v>154.31</v>
      </c>
      <c r="T332" s="1">
        <v>5461</v>
      </c>
      <c r="U332" s="1">
        <v>45767</v>
      </c>
      <c r="W332" s="1">
        <v>943</v>
      </c>
      <c r="X332" s="1">
        <v>12336.902676</v>
      </c>
      <c r="Y332" s="1">
        <v>190</v>
      </c>
      <c r="Z332" s="1">
        <v>397.45100000000002</v>
      </c>
      <c r="AA332" s="1">
        <v>8</v>
      </c>
      <c r="AB332" s="1">
        <v>807.77677000000006</v>
      </c>
      <c r="AC332" s="1">
        <v>2</v>
      </c>
      <c r="AD332" s="1">
        <v>26.911999999999999</v>
      </c>
      <c r="AE332" s="1">
        <v>196</v>
      </c>
      <c r="AF332" s="1">
        <v>643.48267999999996</v>
      </c>
      <c r="AG332" s="1">
        <f t="shared" si="39"/>
        <v>1339</v>
      </c>
      <c r="AH332" s="1">
        <f t="shared" si="39"/>
        <v>14212.525125999999</v>
      </c>
      <c r="AI332" s="1">
        <v>2319</v>
      </c>
      <c r="AJ332" s="1">
        <v>19763.903052000001</v>
      </c>
      <c r="AK332" s="1">
        <v>378</v>
      </c>
      <c r="AL332" s="1">
        <v>1602.9770000000001</v>
      </c>
      <c r="AM332" s="1">
        <v>105</v>
      </c>
      <c r="AN332" s="1">
        <v>3751.706451</v>
      </c>
      <c r="AO332" s="1">
        <v>140</v>
      </c>
      <c r="AP332" s="1">
        <v>2385.4290000000001</v>
      </c>
      <c r="AQ332" s="1">
        <v>410</v>
      </c>
      <c r="AR332" s="1">
        <v>2834.1271700000002</v>
      </c>
      <c r="AS332" s="1">
        <f t="shared" si="38"/>
        <v>3352</v>
      </c>
      <c r="AT332" s="1">
        <f t="shared" si="38"/>
        <v>30338.142672999998</v>
      </c>
      <c r="AU332" s="1">
        <f t="shared" si="40"/>
        <v>4691</v>
      </c>
      <c r="AV332" s="1">
        <f t="shared" si="40"/>
        <v>44550.667798999995</v>
      </c>
    </row>
    <row r="333" spans="1:48">
      <c r="A333" s="3">
        <v>42948</v>
      </c>
      <c r="B333" s="1">
        <v>27326.039063</v>
      </c>
      <c r="C333" s="1">
        <v>28127.900390999999</v>
      </c>
      <c r="D333" s="1">
        <v>26863.710938</v>
      </c>
      <c r="E333" s="1">
        <v>27970.300781000002</v>
      </c>
      <c r="F333" s="1">
        <v>27970.300781000002</v>
      </c>
      <c r="G333" s="1">
        <v>47152524300</v>
      </c>
      <c r="I333" s="6" t="s">
        <v>7</v>
      </c>
      <c r="J333" s="4">
        <v>1.5</v>
      </c>
      <c r="K333" s="15">
        <v>0.2</v>
      </c>
      <c r="L333" s="7">
        <v>0.42143000000000008</v>
      </c>
      <c r="M333" s="4">
        <v>1.5</v>
      </c>
      <c r="O333" s="1">
        <v>94.8</v>
      </c>
      <c r="P333" s="1">
        <v>0.1</v>
      </c>
      <c r="R333" s="1">
        <v>157.19999999999999</v>
      </c>
      <c r="T333" s="1">
        <v>6130</v>
      </c>
      <c r="U333" s="1">
        <v>43854</v>
      </c>
      <c r="W333" s="1">
        <v>1228</v>
      </c>
      <c r="X333" s="1">
        <v>14412.882401999999</v>
      </c>
      <c r="Y333" s="1">
        <v>52</v>
      </c>
      <c r="Z333" s="1">
        <v>85.886300000000006</v>
      </c>
      <c r="AA333" s="1">
        <v>24</v>
      </c>
      <c r="AB333" s="1">
        <v>400.20733000000001</v>
      </c>
      <c r="AC333" s="1">
        <v>4</v>
      </c>
      <c r="AD333" s="1">
        <v>589.39199900000006</v>
      </c>
      <c r="AE333" s="1">
        <v>77</v>
      </c>
      <c r="AF333" s="1">
        <v>2181.0861100000002</v>
      </c>
      <c r="AG333" s="1">
        <f t="shared" si="39"/>
        <v>1385</v>
      </c>
      <c r="AH333" s="1">
        <f t="shared" si="39"/>
        <v>17669.454140999998</v>
      </c>
      <c r="AI333" s="1">
        <v>2556</v>
      </c>
      <c r="AJ333" s="1">
        <v>18897.120628000001</v>
      </c>
      <c r="AK333" s="1">
        <v>380</v>
      </c>
      <c r="AL333" s="1">
        <v>1631.1398999999999</v>
      </c>
      <c r="AM333" s="1">
        <v>102</v>
      </c>
      <c r="AN333" s="1">
        <v>2084.047423</v>
      </c>
      <c r="AO333" s="1">
        <v>124</v>
      </c>
      <c r="AP333" s="1">
        <v>2269.2641899999999</v>
      </c>
      <c r="AQ333" s="1">
        <v>369</v>
      </c>
      <c r="AR333" s="1">
        <v>2247.2952019999998</v>
      </c>
      <c r="AS333" s="1">
        <f t="shared" si="38"/>
        <v>3531</v>
      </c>
      <c r="AT333" s="1">
        <f t="shared" si="38"/>
        <v>27128.867342999998</v>
      </c>
      <c r="AU333" s="1">
        <f t="shared" si="40"/>
        <v>4916</v>
      </c>
      <c r="AV333" s="1">
        <f t="shared" si="40"/>
        <v>44798.321484</v>
      </c>
    </row>
    <row r="334" spans="1:48">
      <c r="A334" s="3">
        <v>42979</v>
      </c>
      <c r="B334" s="1">
        <v>28015.220702999999</v>
      </c>
      <c r="C334" s="1">
        <v>28248.119140999999</v>
      </c>
      <c r="D334" s="1">
        <v>27300.369140999999</v>
      </c>
      <c r="E334" s="1">
        <v>27554.300781000002</v>
      </c>
      <c r="F334" s="1">
        <v>27554.300781000002</v>
      </c>
      <c r="G334" s="1">
        <v>34006627000</v>
      </c>
      <c r="I334" s="6" t="s">
        <v>7</v>
      </c>
      <c r="J334" s="4">
        <v>1.5</v>
      </c>
      <c r="K334" s="15">
        <v>0.79</v>
      </c>
      <c r="L334" s="7">
        <v>0.58365999999999996</v>
      </c>
      <c r="M334" s="4">
        <v>1.5</v>
      </c>
      <c r="O334" s="1">
        <v>94.6</v>
      </c>
      <c r="P334" s="1">
        <v>-0.2</v>
      </c>
      <c r="R334" s="1">
        <v>157.91999999999999</v>
      </c>
      <c r="T334" s="1">
        <v>7540</v>
      </c>
      <c r="U334" s="1">
        <v>56607</v>
      </c>
      <c r="W334" s="1">
        <v>2367</v>
      </c>
      <c r="X334" s="1">
        <v>23327.776269999998</v>
      </c>
      <c r="Y334" s="1">
        <v>36</v>
      </c>
      <c r="Z334" s="1">
        <v>105.4088</v>
      </c>
      <c r="AA334" s="1">
        <v>12</v>
      </c>
      <c r="AB334" s="1">
        <v>211.36699999999999</v>
      </c>
      <c r="AC334" s="1">
        <v>12</v>
      </c>
      <c r="AD334" s="1">
        <v>236.18221500000001</v>
      </c>
      <c r="AE334" s="1">
        <v>12</v>
      </c>
      <c r="AF334" s="1">
        <v>65.053359999999998</v>
      </c>
      <c r="AG334" s="1">
        <f t="shared" si="39"/>
        <v>2439</v>
      </c>
      <c r="AH334" s="1">
        <f t="shared" si="39"/>
        <v>23945.787645</v>
      </c>
      <c r="AI334" s="1">
        <v>3011</v>
      </c>
      <c r="AJ334" s="1">
        <v>21940.120069000001</v>
      </c>
      <c r="AK334" s="1">
        <v>436</v>
      </c>
      <c r="AL334" s="1">
        <v>1865.2758879999999</v>
      </c>
      <c r="AM334" s="1">
        <v>107</v>
      </c>
      <c r="AN334" s="1">
        <v>1675.8164469999999</v>
      </c>
      <c r="AO334" s="1">
        <v>139</v>
      </c>
      <c r="AP334" s="1">
        <v>1661.1189879999999</v>
      </c>
      <c r="AQ334" s="1">
        <v>441</v>
      </c>
      <c r="AR334" s="1">
        <v>5443.1470669999999</v>
      </c>
      <c r="AS334" s="1">
        <f t="shared" ref="AS334:AT347" si="41">AI334+AK334+AM334+AO334+AQ334</f>
        <v>4134</v>
      </c>
      <c r="AT334" s="1">
        <f t="shared" si="41"/>
        <v>32585.478458999998</v>
      </c>
      <c r="AU334" s="1">
        <f t="shared" si="40"/>
        <v>6573</v>
      </c>
      <c r="AV334" s="1">
        <f t="shared" si="40"/>
        <v>56531.266103999995</v>
      </c>
    </row>
    <row r="335" spans="1:48">
      <c r="A335" s="3">
        <v>43009</v>
      </c>
      <c r="B335" s="1">
        <v>27884.210938</v>
      </c>
      <c r="C335" s="1">
        <v>28798.779297000001</v>
      </c>
      <c r="D335" s="1">
        <v>27737.380859000001</v>
      </c>
      <c r="E335" s="1">
        <v>28245.539063</v>
      </c>
      <c r="F335" s="1">
        <v>28245.539063</v>
      </c>
      <c r="G335" s="1">
        <v>36453138400</v>
      </c>
      <c r="I335" s="6" t="s">
        <v>7</v>
      </c>
      <c r="J335" s="4">
        <v>1.5</v>
      </c>
      <c r="K335" s="15">
        <v>1.8900000000000001</v>
      </c>
      <c r="L335" s="7">
        <v>0.79106999999999994</v>
      </c>
      <c r="M335" s="4">
        <v>1.5</v>
      </c>
      <c r="O335" s="1">
        <v>94.9</v>
      </c>
      <c r="P335" s="1">
        <v>0.3</v>
      </c>
      <c r="R335" s="1">
        <v>158.69999999999999</v>
      </c>
      <c r="T335" s="1">
        <v>7063</v>
      </c>
      <c r="U335" s="1">
        <v>53665</v>
      </c>
      <c r="W335" s="1">
        <v>1525</v>
      </c>
      <c r="X335" s="1">
        <v>15759.85132</v>
      </c>
      <c r="Y335" s="1">
        <v>18</v>
      </c>
      <c r="Z335" s="1">
        <v>38.038200000000003</v>
      </c>
      <c r="AA335" s="1">
        <v>43</v>
      </c>
      <c r="AB335" s="1">
        <v>726.43406100000004</v>
      </c>
      <c r="AC335" s="1">
        <v>10</v>
      </c>
      <c r="AD335" s="1">
        <v>190.29402300000001</v>
      </c>
      <c r="AE335" s="1">
        <v>9</v>
      </c>
      <c r="AF335" s="1">
        <v>1199.3812809999999</v>
      </c>
      <c r="AG335" s="1">
        <f t="shared" si="39"/>
        <v>1605</v>
      </c>
      <c r="AH335" s="1">
        <f t="shared" si="39"/>
        <v>17913.998885000001</v>
      </c>
      <c r="AI335" s="1">
        <v>3472</v>
      </c>
      <c r="AJ335" s="1">
        <v>26028.876893000001</v>
      </c>
      <c r="AK335" s="1">
        <v>461</v>
      </c>
      <c r="AL335" s="1">
        <v>2054.3032119999998</v>
      </c>
      <c r="AM335" s="1">
        <v>115</v>
      </c>
      <c r="AN335" s="1">
        <v>1992.5897600000001</v>
      </c>
      <c r="AO335" s="1">
        <v>136</v>
      </c>
      <c r="AP335" s="1">
        <v>1861.3510610000001</v>
      </c>
      <c r="AQ335" s="1">
        <v>409</v>
      </c>
      <c r="AR335" s="1">
        <v>2783.5669429999998</v>
      </c>
      <c r="AS335" s="1">
        <f t="shared" si="41"/>
        <v>4593</v>
      </c>
      <c r="AT335" s="1">
        <f t="shared" si="41"/>
        <v>34720.687869000001</v>
      </c>
      <c r="AU335" s="1">
        <f t="shared" si="40"/>
        <v>6198</v>
      </c>
      <c r="AV335" s="1">
        <f t="shared" si="40"/>
        <v>52634.686754000002</v>
      </c>
    </row>
    <row r="336" spans="1:48">
      <c r="A336" s="3">
        <v>43040</v>
      </c>
      <c r="B336" s="1">
        <v>28387.550781000002</v>
      </c>
      <c r="C336" s="1">
        <v>30199.689452999999</v>
      </c>
      <c r="D336" s="1">
        <v>28137.769531000002</v>
      </c>
      <c r="E336" s="1">
        <v>29177.349609000001</v>
      </c>
      <c r="F336" s="1">
        <v>29177.349609000001</v>
      </c>
      <c r="G336" s="1">
        <v>42264399600</v>
      </c>
      <c r="I336" s="6" t="s">
        <v>7</v>
      </c>
      <c r="J336" s="4">
        <v>1.5</v>
      </c>
      <c r="K336" s="15">
        <v>0.25</v>
      </c>
      <c r="L336" s="7">
        <v>0.99892999999999998</v>
      </c>
      <c r="M336" s="4">
        <v>1.5</v>
      </c>
      <c r="O336" s="1">
        <v>95.2</v>
      </c>
      <c r="P336" s="1">
        <v>0.3</v>
      </c>
      <c r="R336" s="1">
        <v>161.49</v>
      </c>
      <c r="T336" s="1">
        <v>7601</v>
      </c>
      <c r="U336" s="1">
        <v>66718</v>
      </c>
      <c r="W336" s="1">
        <v>1401</v>
      </c>
      <c r="X336" s="1">
        <v>20615.617246999998</v>
      </c>
      <c r="Y336" s="1">
        <v>117</v>
      </c>
      <c r="Z336" s="1">
        <v>229.70910000000001</v>
      </c>
      <c r="AA336" s="1">
        <v>23</v>
      </c>
      <c r="AB336" s="1">
        <v>406.82362000000001</v>
      </c>
      <c r="AC336" s="1">
        <v>20</v>
      </c>
      <c r="AD336" s="1">
        <v>1547.570377</v>
      </c>
      <c r="AE336" s="1">
        <v>3</v>
      </c>
      <c r="AF336" s="1">
        <v>58.141370000000002</v>
      </c>
      <c r="AG336" s="1">
        <f t="shared" si="39"/>
        <v>1564</v>
      </c>
      <c r="AH336" s="1">
        <f t="shared" si="39"/>
        <v>22857.861713999999</v>
      </c>
      <c r="AI336" s="1">
        <v>4001</v>
      </c>
      <c r="AJ336" s="1">
        <v>31225.375838</v>
      </c>
      <c r="AK336" s="1">
        <v>493</v>
      </c>
      <c r="AL336" s="1">
        <v>2231.5904</v>
      </c>
      <c r="AM336" s="1">
        <v>121</v>
      </c>
      <c r="AN336" s="1">
        <v>1890.6382719999999</v>
      </c>
      <c r="AO336" s="1">
        <v>157</v>
      </c>
      <c r="AP336" s="1">
        <v>1668.8931689999999</v>
      </c>
      <c r="AQ336" s="1">
        <v>457</v>
      </c>
      <c r="AR336" s="1">
        <v>6251.5581620000003</v>
      </c>
      <c r="AS336" s="1">
        <f t="shared" si="41"/>
        <v>5229</v>
      </c>
      <c r="AT336" s="1">
        <f t="shared" si="41"/>
        <v>43268.055841000001</v>
      </c>
      <c r="AU336" s="1">
        <f t="shared" si="40"/>
        <v>6793</v>
      </c>
      <c r="AV336" s="1">
        <f t="shared" si="40"/>
        <v>66125.917554999993</v>
      </c>
    </row>
    <row r="337" spans="1:48">
      <c r="A337" s="3">
        <v>43070</v>
      </c>
      <c r="B337" s="1">
        <v>29261.310547000001</v>
      </c>
      <c r="C337" s="1">
        <v>29997.960938</v>
      </c>
      <c r="D337" s="1">
        <v>28134.929688</v>
      </c>
      <c r="E337" s="1">
        <v>29919.150390999999</v>
      </c>
      <c r="F337" s="1">
        <v>29919.150390999999</v>
      </c>
      <c r="G337" s="1">
        <v>33816384100</v>
      </c>
      <c r="I337" s="6" t="s">
        <v>7</v>
      </c>
      <c r="J337" s="4">
        <v>1.7500000000000002</v>
      </c>
      <c r="K337" s="15">
        <v>1.29</v>
      </c>
      <c r="L337" s="7">
        <v>1.1910700000000001</v>
      </c>
      <c r="M337" s="4">
        <v>1.7500000000000002</v>
      </c>
      <c r="O337" s="1">
        <v>95.5</v>
      </c>
      <c r="P337" s="1">
        <v>0.4</v>
      </c>
      <c r="R337" s="1">
        <v>163.22</v>
      </c>
      <c r="T337" s="1">
        <v>7158</v>
      </c>
      <c r="U337" s="1">
        <v>86640</v>
      </c>
      <c r="W337" s="1">
        <v>1276</v>
      </c>
      <c r="X337" s="1">
        <v>20818.377915000001</v>
      </c>
      <c r="Y337" s="1">
        <v>118</v>
      </c>
      <c r="Z337" s="1">
        <v>202.3631</v>
      </c>
      <c r="AA337" s="1">
        <v>15</v>
      </c>
      <c r="AB337" s="1">
        <v>226.605851</v>
      </c>
      <c r="AC337" s="1">
        <v>6</v>
      </c>
      <c r="AD337" s="1">
        <v>649.178</v>
      </c>
      <c r="AE337" s="1">
        <v>3</v>
      </c>
      <c r="AF337" s="1">
        <v>9.798</v>
      </c>
      <c r="AG337" s="1">
        <f t="shared" si="39"/>
        <v>1418</v>
      </c>
      <c r="AH337" s="1">
        <f t="shared" si="39"/>
        <v>21906.322865999999</v>
      </c>
      <c r="AI337" s="1">
        <v>3784</v>
      </c>
      <c r="AJ337" s="1">
        <v>29880.608074</v>
      </c>
      <c r="AK337" s="1">
        <v>410</v>
      </c>
      <c r="AL337" s="1">
        <v>1846.6284000000001</v>
      </c>
      <c r="AM337" s="1">
        <v>150</v>
      </c>
      <c r="AN337" s="1">
        <v>3085.5746370000002</v>
      </c>
      <c r="AO337" s="1">
        <v>188</v>
      </c>
      <c r="AP337" s="1">
        <v>24297.661624</v>
      </c>
      <c r="AQ337" s="1">
        <v>449</v>
      </c>
      <c r="AR337" s="1">
        <v>4679.9866549999997</v>
      </c>
      <c r="AS337" s="1">
        <f t="shared" si="41"/>
        <v>4981</v>
      </c>
      <c r="AT337" s="1">
        <f t="shared" si="41"/>
        <v>63790.459390000004</v>
      </c>
      <c r="AU337" s="1">
        <f t="shared" si="40"/>
        <v>6399</v>
      </c>
      <c r="AV337" s="1">
        <f t="shared" si="40"/>
        <v>85696.782256000006</v>
      </c>
    </row>
    <row r="338" spans="1:48">
      <c r="A338" s="3">
        <v>43101</v>
      </c>
      <c r="B338" s="1">
        <v>30028.289063</v>
      </c>
      <c r="C338" s="1">
        <v>33484.078125</v>
      </c>
      <c r="D338" s="1">
        <v>30028.289063</v>
      </c>
      <c r="E338" s="1">
        <v>32887.269530999998</v>
      </c>
      <c r="F338" s="1">
        <v>32887.269530999998</v>
      </c>
      <c r="G338" s="1">
        <v>65422943900</v>
      </c>
      <c r="I338" s="6" t="s">
        <v>7</v>
      </c>
      <c r="J338" s="4">
        <v>1.7500000000000002</v>
      </c>
      <c r="K338" s="15">
        <v>0.96</v>
      </c>
      <c r="L338" s="7">
        <v>0.93036000000000008</v>
      </c>
      <c r="M338" s="4">
        <v>1.7500000000000002</v>
      </c>
      <c r="O338" s="1">
        <v>95.5</v>
      </c>
      <c r="P338" s="1">
        <v>-0.1</v>
      </c>
      <c r="R338" s="1">
        <v>165.08</v>
      </c>
      <c r="T338" s="1">
        <v>7223</v>
      </c>
      <c r="U338" s="1">
        <v>68483</v>
      </c>
      <c r="W338" s="1">
        <v>814</v>
      </c>
      <c r="X338" s="1">
        <v>14988.340644</v>
      </c>
      <c r="Y338" s="1">
        <v>133</v>
      </c>
      <c r="Z338" s="1">
        <v>237.66739999999999</v>
      </c>
      <c r="AA338" s="1">
        <v>42</v>
      </c>
      <c r="AB338" s="1">
        <v>1032.397324</v>
      </c>
      <c r="AC338" s="1">
        <v>15</v>
      </c>
      <c r="AD338" s="1">
        <v>1088.1289159999999</v>
      </c>
      <c r="AE338" s="1">
        <v>5</v>
      </c>
      <c r="AF338" s="1">
        <v>2214.6390000000001</v>
      </c>
      <c r="AG338" s="1">
        <f t="shared" si="39"/>
        <v>1009</v>
      </c>
      <c r="AH338" s="1">
        <f t="shared" si="39"/>
        <v>19561.173284</v>
      </c>
      <c r="AI338" s="1">
        <v>4144</v>
      </c>
      <c r="AJ338" s="1">
        <v>33423.937044999999</v>
      </c>
      <c r="AK338" s="1">
        <v>462</v>
      </c>
      <c r="AL338" s="1">
        <v>2111.0511959999999</v>
      </c>
      <c r="AM338" s="1">
        <v>136</v>
      </c>
      <c r="AN338" s="1">
        <v>4246.7009479999997</v>
      </c>
      <c r="AO338" s="1">
        <v>127</v>
      </c>
      <c r="AP338" s="1">
        <v>3935.0966010000002</v>
      </c>
      <c r="AQ338" s="1">
        <v>475</v>
      </c>
      <c r="AR338" s="1">
        <v>6066.6983879999998</v>
      </c>
      <c r="AS338" s="1">
        <f t="shared" si="41"/>
        <v>5344</v>
      </c>
      <c r="AT338" s="1">
        <f t="shared" si="41"/>
        <v>49783.484177999992</v>
      </c>
      <c r="AU338" s="1">
        <f t="shared" si="40"/>
        <v>6353</v>
      </c>
      <c r="AV338" s="1">
        <f t="shared" si="40"/>
        <v>69344.657461999988</v>
      </c>
    </row>
    <row r="339" spans="1:48">
      <c r="A339" s="3">
        <v>43132</v>
      </c>
      <c r="B339" s="1">
        <v>32950.300780999998</v>
      </c>
      <c r="C339" s="1">
        <v>33048.039062999997</v>
      </c>
      <c r="D339" s="1">
        <v>29129.259765999999</v>
      </c>
      <c r="E339" s="1">
        <v>30844.720702999999</v>
      </c>
      <c r="F339" s="1">
        <v>30844.720702999999</v>
      </c>
      <c r="G339" s="1">
        <v>51985739100</v>
      </c>
      <c r="I339" s="6" t="s">
        <v>7</v>
      </c>
      <c r="J339" s="4">
        <v>1.7500000000000002</v>
      </c>
      <c r="K339" s="15">
        <v>0.3</v>
      </c>
      <c r="L339" s="7">
        <v>0.73294000000000004</v>
      </c>
      <c r="M339" s="4">
        <v>1.7500000000000002</v>
      </c>
      <c r="O339" s="1">
        <v>96.7</v>
      </c>
      <c r="P339" s="1">
        <v>1.3</v>
      </c>
      <c r="R339" s="1">
        <v>167.96</v>
      </c>
      <c r="T339" s="1">
        <v>7456</v>
      </c>
      <c r="U339" s="1">
        <v>62583</v>
      </c>
      <c r="W339" s="1">
        <v>1156</v>
      </c>
      <c r="X339" s="1">
        <v>17128.177614</v>
      </c>
      <c r="Y339" s="1">
        <v>15</v>
      </c>
      <c r="Z339" s="1">
        <v>30.756599999999999</v>
      </c>
      <c r="AA339" s="1">
        <v>14</v>
      </c>
      <c r="AB339" s="1">
        <v>450.90649999999999</v>
      </c>
      <c r="AC339" s="1">
        <v>13</v>
      </c>
      <c r="AD339" s="1">
        <v>325.18069000000003</v>
      </c>
      <c r="AE339" s="1">
        <v>220</v>
      </c>
      <c r="AF339" s="1">
        <v>1720.5944400000001</v>
      </c>
      <c r="AG339" s="1">
        <f t="shared" si="39"/>
        <v>1418</v>
      </c>
      <c r="AH339" s="1">
        <f t="shared" si="39"/>
        <v>19655.615844000004</v>
      </c>
      <c r="AI339" s="1">
        <v>3995</v>
      </c>
      <c r="AJ339" s="1">
        <v>32337.931630999999</v>
      </c>
      <c r="AK339" s="1">
        <v>483</v>
      </c>
      <c r="AL339" s="1">
        <v>2262.3578000000002</v>
      </c>
      <c r="AM339" s="1">
        <v>100</v>
      </c>
      <c r="AN339" s="1">
        <v>1743.244295</v>
      </c>
      <c r="AO339" s="1">
        <v>142</v>
      </c>
      <c r="AP339" s="1">
        <v>2565.0328679999998</v>
      </c>
      <c r="AQ339" s="1">
        <v>497</v>
      </c>
      <c r="AR339" s="1">
        <v>3129.7317240000002</v>
      </c>
      <c r="AS339" s="1">
        <f t="shared" si="41"/>
        <v>5217</v>
      </c>
      <c r="AT339" s="1">
        <f t="shared" si="41"/>
        <v>42038.298317999994</v>
      </c>
      <c r="AU339" s="1">
        <f t="shared" si="40"/>
        <v>6635</v>
      </c>
      <c r="AV339" s="1">
        <f t="shared" si="40"/>
        <v>61693.914162000001</v>
      </c>
    </row>
    <row r="340" spans="1:48">
      <c r="A340" s="3">
        <v>43160</v>
      </c>
      <c r="B340" s="1">
        <v>30476.990234000001</v>
      </c>
      <c r="C340" s="1">
        <v>31978.140625</v>
      </c>
      <c r="D340" s="1">
        <v>29819.630859000001</v>
      </c>
      <c r="E340" s="1">
        <v>30093.380859000001</v>
      </c>
      <c r="F340" s="1">
        <v>30093.380859000001</v>
      </c>
      <c r="G340" s="1">
        <v>44458615200</v>
      </c>
      <c r="I340" s="6" t="s">
        <v>7</v>
      </c>
      <c r="J340" s="4">
        <v>2</v>
      </c>
      <c r="K340" s="15">
        <v>0.48</v>
      </c>
      <c r="L340" s="7">
        <v>0.99036000000000002</v>
      </c>
      <c r="M340" s="4">
        <v>2</v>
      </c>
      <c r="O340" s="1">
        <v>96.4</v>
      </c>
      <c r="P340" s="1">
        <v>-0.3</v>
      </c>
      <c r="R340" s="1">
        <v>173.01</v>
      </c>
      <c r="T340" s="1">
        <v>6415</v>
      </c>
      <c r="U340" s="1">
        <v>50510</v>
      </c>
      <c r="W340" s="1">
        <v>720</v>
      </c>
      <c r="X340" s="1">
        <v>11140.415236000001</v>
      </c>
      <c r="Y340" s="1">
        <v>636</v>
      </c>
      <c r="Z340" s="1">
        <v>2221.0509999999999</v>
      </c>
      <c r="AA340" s="1">
        <v>7</v>
      </c>
      <c r="AB340" s="1">
        <v>109.676</v>
      </c>
      <c r="AC340" s="1">
        <v>5</v>
      </c>
      <c r="AD340" s="1">
        <v>82.113860000000003</v>
      </c>
      <c r="AE340" s="1">
        <v>8</v>
      </c>
      <c r="AF340" s="1">
        <v>45.766500000000001</v>
      </c>
      <c r="AG340" s="1">
        <f t="shared" si="39"/>
        <v>1376</v>
      </c>
      <c r="AH340" s="1">
        <f t="shared" si="39"/>
        <v>13599.022595999999</v>
      </c>
      <c r="AI340" s="1">
        <v>3301</v>
      </c>
      <c r="AJ340" s="1">
        <v>26491.717302000001</v>
      </c>
      <c r="AK340" s="1">
        <v>378</v>
      </c>
      <c r="AL340" s="1">
        <v>1794.5269880000001</v>
      </c>
      <c r="AM340" s="1">
        <v>89</v>
      </c>
      <c r="AN340" s="1">
        <v>1672.6276</v>
      </c>
      <c r="AO340" s="1">
        <v>148</v>
      </c>
      <c r="AP340" s="1">
        <v>2972.3310889999998</v>
      </c>
      <c r="AQ340" s="1">
        <v>506</v>
      </c>
      <c r="AR340" s="1">
        <v>4236.8081279999997</v>
      </c>
      <c r="AS340" s="1">
        <f t="shared" si="41"/>
        <v>4422</v>
      </c>
      <c r="AT340" s="1">
        <f t="shared" si="41"/>
        <v>37168.011106999998</v>
      </c>
      <c r="AU340" s="1">
        <f t="shared" si="40"/>
        <v>5798</v>
      </c>
      <c r="AV340" s="1">
        <f t="shared" si="40"/>
        <v>50767.033702999994</v>
      </c>
    </row>
    <row r="341" spans="1:48">
      <c r="A341" s="3">
        <v>43191</v>
      </c>
      <c r="B341" s="1">
        <v>29927.880859000001</v>
      </c>
      <c r="C341" s="1">
        <v>31094.109375</v>
      </c>
      <c r="D341" s="1">
        <v>29518.689452999999</v>
      </c>
      <c r="E341" s="1">
        <v>30808.449218999998</v>
      </c>
      <c r="F341" s="1">
        <v>30808.449218999998</v>
      </c>
      <c r="G341" s="1">
        <v>34848642500</v>
      </c>
      <c r="I341" s="6" t="s">
        <v>7</v>
      </c>
      <c r="J341" s="4">
        <v>2</v>
      </c>
      <c r="K341" s="15">
        <v>0.52</v>
      </c>
      <c r="L341" s="7">
        <v>1.30643</v>
      </c>
      <c r="M341" s="4">
        <v>2</v>
      </c>
      <c r="O341" s="1">
        <v>96.3</v>
      </c>
      <c r="P341" s="1">
        <v>-0.1</v>
      </c>
      <c r="R341" s="1">
        <v>176.11</v>
      </c>
      <c r="T341" s="1">
        <v>8741</v>
      </c>
      <c r="U341" s="1">
        <v>77838</v>
      </c>
      <c r="W341" s="1">
        <v>2101</v>
      </c>
      <c r="X341" s="1">
        <v>26172.714098</v>
      </c>
      <c r="Y341" s="1">
        <v>69</v>
      </c>
      <c r="Z341" s="1">
        <v>160.02500000000001</v>
      </c>
      <c r="AA341" s="1">
        <v>43</v>
      </c>
      <c r="AB341" s="1">
        <v>3181.9087460000001</v>
      </c>
      <c r="AC341" s="1">
        <v>9</v>
      </c>
      <c r="AD341" s="1">
        <v>1209.8258519999999</v>
      </c>
      <c r="AE341" s="1">
        <v>70</v>
      </c>
      <c r="AF341" s="1">
        <v>277.37808799999999</v>
      </c>
      <c r="AG341" s="1">
        <f t="shared" si="39"/>
        <v>2292</v>
      </c>
      <c r="AH341" s="1">
        <f t="shared" si="39"/>
        <v>31001.851784000002</v>
      </c>
      <c r="AI341" s="1">
        <v>4202</v>
      </c>
      <c r="AJ341" s="1">
        <v>34150.933102000003</v>
      </c>
      <c r="AK341" s="1">
        <v>500</v>
      </c>
      <c r="AL341" s="1">
        <v>2471.5513000000001</v>
      </c>
      <c r="AM341" s="1">
        <v>136</v>
      </c>
      <c r="AN341" s="1">
        <v>1684.323558</v>
      </c>
      <c r="AO341" s="1">
        <v>152</v>
      </c>
      <c r="AP341" s="1">
        <v>2403.1460109999998</v>
      </c>
      <c r="AQ341" s="1">
        <v>531</v>
      </c>
      <c r="AR341" s="1">
        <v>4194.6773210000001</v>
      </c>
      <c r="AS341" s="1">
        <f t="shared" si="41"/>
        <v>5521</v>
      </c>
      <c r="AT341" s="1">
        <f t="shared" si="41"/>
        <v>44904.631292000005</v>
      </c>
      <c r="AU341" s="1">
        <f t="shared" si="40"/>
        <v>7813</v>
      </c>
      <c r="AV341" s="1">
        <f t="shared" si="40"/>
        <v>75906.483076000004</v>
      </c>
    </row>
    <row r="342" spans="1:48">
      <c r="A342" s="3">
        <v>43221</v>
      </c>
      <c r="B342" s="1">
        <v>30782.210938</v>
      </c>
      <c r="C342" s="1">
        <v>31592.560547000001</v>
      </c>
      <c r="D342" s="1">
        <v>29791.869140999999</v>
      </c>
      <c r="E342" s="1">
        <v>30468.560547000001</v>
      </c>
      <c r="F342" s="1">
        <v>30468.560547000001</v>
      </c>
      <c r="G342" s="1">
        <v>37856201400</v>
      </c>
      <c r="I342" s="6" t="s">
        <v>7</v>
      </c>
      <c r="J342" s="4">
        <v>2</v>
      </c>
      <c r="K342" s="15">
        <v>1.27</v>
      </c>
      <c r="L342" s="7">
        <v>1.0175000000000001</v>
      </c>
      <c r="M342" s="4">
        <v>2</v>
      </c>
      <c r="O342" s="1">
        <v>96.4</v>
      </c>
      <c r="P342" s="1" t="s">
        <v>13</v>
      </c>
      <c r="R342" s="1">
        <v>179.63</v>
      </c>
      <c r="T342" s="1">
        <v>7788</v>
      </c>
      <c r="U342" s="1">
        <v>63489</v>
      </c>
      <c r="W342" s="1">
        <v>747</v>
      </c>
      <c r="X342" s="1">
        <v>13271.543829</v>
      </c>
      <c r="Y342" s="1">
        <v>72</v>
      </c>
      <c r="Z342" s="1">
        <v>144.14859999999999</v>
      </c>
      <c r="AA342" s="1">
        <v>28</v>
      </c>
      <c r="AB342" s="1">
        <v>843.35152100000005</v>
      </c>
      <c r="AC342" s="1">
        <v>3</v>
      </c>
      <c r="AD342" s="1">
        <v>65.968397999999993</v>
      </c>
      <c r="AE342" s="1">
        <v>13</v>
      </c>
      <c r="AF342" s="1">
        <v>50.868969999999997</v>
      </c>
      <c r="AG342" s="1">
        <f t="shared" si="39"/>
        <v>863</v>
      </c>
      <c r="AH342" s="1">
        <f t="shared" si="39"/>
        <v>14375.881318000002</v>
      </c>
      <c r="AI342" s="1">
        <v>4456</v>
      </c>
      <c r="AJ342" s="1">
        <v>38014.487405</v>
      </c>
      <c r="AK342" s="1">
        <v>549</v>
      </c>
      <c r="AL342" s="1">
        <v>2722.5219339999999</v>
      </c>
      <c r="AM342" s="1">
        <v>116</v>
      </c>
      <c r="AN342" s="1">
        <v>1517.6157559999999</v>
      </c>
      <c r="AO342" s="1">
        <v>162</v>
      </c>
      <c r="AP342" s="1">
        <v>2320.5352600000001</v>
      </c>
      <c r="AQ342" s="1">
        <v>564</v>
      </c>
      <c r="AR342" s="1">
        <v>3085.4801819999998</v>
      </c>
      <c r="AS342" s="1">
        <f t="shared" si="41"/>
        <v>5847</v>
      </c>
      <c r="AT342" s="1">
        <f t="shared" si="41"/>
        <v>47660.640536999992</v>
      </c>
      <c r="AU342" s="1">
        <f t="shared" si="40"/>
        <v>6710</v>
      </c>
      <c r="AV342" s="1">
        <f t="shared" si="40"/>
        <v>62036.521854999992</v>
      </c>
    </row>
    <row r="343" spans="1:48">
      <c r="A343" s="3">
        <v>43252</v>
      </c>
      <c r="B343" s="1">
        <v>30548.779297000001</v>
      </c>
      <c r="C343" s="1">
        <v>31521.130859000001</v>
      </c>
      <c r="D343" s="1">
        <v>28169.099609000001</v>
      </c>
      <c r="E343" s="1">
        <v>28955.109375</v>
      </c>
      <c r="F343" s="1">
        <v>28955.109375</v>
      </c>
      <c r="G343" s="1">
        <v>42599949800</v>
      </c>
      <c r="I343" s="6" t="s">
        <v>7</v>
      </c>
      <c r="J343" s="4">
        <v>2.25</v>
      </c>
      <c r="K343" s="15">
        <v>2.7</v>
      </c>
      <c r="L343" s="7">
        <v>2.0119600000000002</v>
      </c>
      <c r="M343" s="4">
        <v>2.25</v>
      </c>
      <c r="O343" s="1">
        <v>96.6</v>
      </c>
      <c r="P343" s="1">
        <v>0.2</v>
      </c>
      <c r="R343" s="1">
        <v>183.43</v>
      </c>
      <c r="T343" s="1">
        <v>9252</v>
      </c>
      <c r="U343" s="1">
        <v>80777</v>
      </c>
      <c r="W343" s="1">
        <v>2053</v>
      </c>
      <c r="X343" s="1">
        <v>29471.813424</v>
      </c>
      <c r="Y343" s="1">
        <v>34</v>
      </c>
      <c r="Z343" s="1">
        <v>70.214299999999994</v>
      </c>
      <c r="AA343" s="1">
        <v>73</v>
      </c>
      <c r="AB343" s="1">
        <v>1262.9015999999999</v>
      </c>
      <c r="AC343" s="1">
        <v>8</v>
      </c>
      <c r="AD343" s="1">
        <v>563.67143299999998</v>
      </c>
      <c r="AE343" s="1">
        <v>6</v>
      </c>
      <c r="AF343" s="1">
        <v>51.208089999999999</v>
      </c>
      <c r="AG343" s="1">
        <f t="shared" si="39"/>
        <v>2174</v>
      </c>
      <c r="AH343" s="1">
        <f t="shared" si="39"/>
        <v>31419.808847</v>
      </c>
      <c r="AI343" s="1">
        <v>4324</v>
      </c>
      <c r="AJ343" s="1">
        <v>37177.322247999997</v>
      </c>
      <c r="AK343" s="1">
        <v>526</v>
      </c>
      <c r="AL343" s="1">
        <v>2669.1150699999998</v>
      </c>
      <c r="AM343" s="1">
        <v>135</v>
      </c>
      <c r="AN343" s="1">
        <v>1365.77406</v>
      </c>
      <c r="AO343" s="1">
        <v>176</v>
      </c>
      <c r="AP343" s="1">
        <v>3227.6849999999999</v>
      </c>
      <c r="AQ343" s="1">
        <v>566</v>
      </c>
      <c r="AR343" s="1">
        <v>2904.5806769999999</v>
      </c>
      <c r="AS343" s="1">
        <f t="shared" si="41"/>
        <v>5727</v>
      </c>
      <c r="AT343" s="1">
        <f t="shared" si="41"/>
        <v>47344.477054999996</v>
      </c>
      <c r="AU343" s="1">
        <f t="shared" si="40"/>
        <v>7901</v>
      </c>
      <c r="AV343" s="1">
        <f t="shared" si="40"/>
        <v>78764.285902000003</v>
      </c>
    </row>
    <row r="344" spans="1:48">
      <c r="A344" s="3">
        <v>43282</v>
      </c>
      <c r="B344" s="1">
        <v>28617</v>
      </c>
      <c r="C344" s="1">
        <v>29083.400390999999</v>
      </c>
      <c r="D344" s="1">
        <v>27745.849609000001</v>
      </c>
      <c r="E344" s="1">
        <v>28583.009765999999</v>
      </c>
      <c r="F344" s="1">
        <v>28583.009765999999</v>
      </c>
      <c r="G344" s="1">
        <v>37645679300</v>
      </c>
      <c r="I344" s="6" t="s">
        <v>7</v>
      </c>
      <c r="J344" s="4">
        <v>2.25</v>
      </c>
      <c r="K344" s="15">
        <v>0.76</v>
      </c>
      <c r="L344" s="7">
        <v>1.6758499999999998</v>
      </c>
      <c r="M344" s="4">
        <v>2.25</v>
      </c>
      <c r="O344" s="1">
        <v>96.9</v>
      </c>
      <c r="P344" s="1">
        <v>0.4</v>
      </c>
      <c r="R344" s="1">
        <v>185.25</v>
      </c>
      <c r="T344" s="1">
        <v>8466</v>
      </c>
      <c r="U344" s="1">
        <v>99367</v>
      </c>
      <c r="W344" s="1">
        <v>1739</v>
      </c>
      <c r="X344" s="1">
        <v>34840.587648000001</v>
      </c>
      <c r="Y344" s="1">
        <v>55</v>
      </c>
      <c r="Z344" s="1">
        <v>113.35939999999999</v>
      </c>
      <c r="AA344" s="1">
        <v>51</v>
      </c>
      <c r="AB344" s="1">
        <v>22038.553220000002</v>
      </c>
      <c r="AC344" s="1">
        <v>11</v>
      </c>
      <c r="AD344" s="1">
        <v>289.35842000000002</v>
      </c>
      <c r="AE344" s="1">
        <v>6</v>
      </c>
      <c r="AF344" s="1">
        <v>30.868431000000001</v>
      </c>
      <c r="AG344" s="1">
        <f t="shared" ref="AG344:AH347" si="42">W344+Y344+AA344+AC344+AE344</f>
        <v>1862</v>
      </c>
      <c r="AH344" s="1">
        <f t="shared" si="42"/>
        <v>57312.727119000003</v>
      </c>
      <c r="AI344" s="1">
        <v>4032</v>
      </c>
      <c r="AJ344" s="1">
        <v>36196.801175000001</v>
      </c>
      <c r="AK344" s="1">
        <v>473</v>
      </c>
      <c r="AL344" s="1">
        <v>2434.2592</v>
      </c>
      <c r="AM344" s="1">
        <v>121</v>
      </c>
      <c r="AN344" s="1">
        <v>2720.2500140000002</v>
      </c>
      <c r="AO344" s="1">
        <v>154</v>
      </c>
      <c r="AP344" s="1">
        <v>3022.5728869999998</v>
      </c>
      <c r="AQ344" s="1">
        <v>542</v>
      </c>
      <c r="AR344" s="1">
        <v>3542.0300849999999</v>
      </c>
      <c r="AS344" s="1">
        <f t="shared" si="41"/>
        <v>5322</v>
      </c>
      <c r="AT344" s="1">
        <f t="shared" si="41"/>
        <v>47915.913360999999</v>
      </c>
      <c r="AU344" s="1">
        <f t="shared" ref="AU344:AV347" si="43">AG344+AS344</f>
        <v>7184</v>
      </c>
      <c r="AV344" s="1">
        <f t="shared" si="43"/>
        <v>105228.64048</v>
      </c>
    </row>
    <row r="345" spans="1:48">
      <c r="A345" s="3">
        <v>43313</v>
      </c>
      <c r="B345" s="1">
        <v>28756.720702999999</v>
      </c>
      <c r="C345" s="1">
        <v>28772.800781000002</v>
      </c>
      <c r="D345" s="1">
        <v>26871.109375</v>
      </c>
      <c r="E345" s="1">
        <v>27888.550781000002</v>
      </c>
      <c r="F345" s="1">
        <v>27888.550781000002</v>
      </c>
      <c r="G345" s="1">
        <v>37508015600</v>
      </c>
      <c r="I345" s="6" t="s">
        <v>7</v>
      </c>
      <c r="J345" s="4">
        <v>2.25</v>
      </c>
      <c r="K345" s="15">
        <v>1.01</v>
      </c>
      <c r="L345" s="7">
        <v>1.5369600000000001</v>
      </c>
      <c r="M345" s="4">
        <v>2.25</v>
      </c>
      <c r="O345" s="1">
        <v>97</v>
      </c>
      <c r="P345" s="1" t="s">
        <v>13</v>
      </c>
      <c r="R345" s="1">
        <v>185.31</v>
      </c>
      <c r="T345" s="1">
        <v>6688</v>
      </c>
      <c r="U345" s="1">
        <v>60944</v>
      </c>
      <c r="W345" s="1">
        <v>1475</v>
      </c>
      <c r="X345" s="1">
        <v>18081.733127</v>
      </c>
      <c r="Y345" s="1">
        <v>43</v>
      </c>
      <c r="Z345" s="1">
        <v>91.791499999999999</v>
      </c>
      <c r="AA345" s="1">
        <v>14</v>
      </c>
      <c r="AB345" s="1">
        <v>294.20059600000002</v>
      </c>
      <c r="AC345" s="1">
        <v>9</v>
      </c>
      <c r="AD345" s="1">
        <v>3745.4978999999998</v>
      </c>
      <c r="AE345" s="1">
        <v>3</v>
      </c>
      <c r="AF345" s="1">
        <v>9.7439999999999998</v>
      </c>
      <c r="AG345" s="1">
        <f t="shared" si="42"/>
        <v>1544</v>
      </c>
      <c r="AH345" s="1">
        <f t="shared" si="42"/>
        <v>22222.967122999995</v>
      </c>
      <c r="AI345" s="1">
        <v>3073</v>
      </c>
      <c r="AJ345" s="1">
        <v>28152.963355</v>
      </c>
      <c r="AK345" s="1">
        <v>396</v>
      </c>
      <c r="AL345" s="1">
        <v>2074.065576</v>
      </c>
      <c r="AM345" s="1">
        <v>117</v>
      </c>
      <c r="AN345" s="1">
        <v>1588.643061</v>
      </c>
      <c r="AO345" s="1">
        <v>142</v>
      </c>
      <c r="AP345" s="1">
        <v>2619.4073429999999</v>
      </c>
      <c r="AQ345" s="1">
        <v>479</v>
      </c>
      <c r="AR345" s="1">
        <v>3583.7441749999998</v>
      </c>
      <c r="AS345" s="1">
        <f t="shared" si="41"/>
        <v>4207</v>
      </c>
      <c r="AT345" s="1">
        <f t="shared" si="41"/>
        <v>38018.823510000002</v>
      </c>
      <c r="AU345" s="1">
        <f t="shared" si="43"/>
        <v>5751</v>
      </c>
      <c r="AV345" s="1">
        <f t="shared" si="43"/>
        <v>60241.790632999997</v>
      </c>
    </row>
    <row r="346" spans="1:48">
      <c r="A346" s="3">
        <v>43344</v>
      </c>
      <c r="B346" s="1">
        <v>27809.449218999998</v>
      </c>
      <c r="C346" s="1">
        <v>28031.810547000001</v>
      </c>
      <c r="D346" s="1">
        <v>26219.560547000001</v>
      </c>
      <c r="E346" s="1">
        <v>27788.519531000002</v>
      </c>
      <c r="F346" s="1">
        <v>27788.519531000002</v>
      </c>
      <c r="G346" s="1">
        <v>35529393300</v>
      </c>
      <c r="I346" s="6" t="s">
        <v>7</v>
      </c>
      <c r="J346" s="4">
        <v>2.5</v>
      </c>
      <c r="K346" s="15">
        <v>3.3300000000000005</v>
      </c>
      <c r="L346" s="7">
        <v>2.2307100000000002</v>
      </c>
      <c r="M346" s="4">
        <v>2.5</v>
      </c>
      <c r="O346" s="1">
        <v>97.2</v>
      </c>
      <c r="P346" s="1">
        <v>0.2</v>
      </c>
      <c r="R346" s="1">
        <v>182.04</v>
      </c>
      <c r="T346" s="1">
        <v>4799</v>
      </c>
      <c r="U346" s="1">
        <v>45487</v>
      </c>
      <c r="W346" s="1">
        <v>1235</v>
      </c>
      <c r="X346" s="1">
        <v>18035.738044999998</v>
      </c>
      <c r="Y346" s="1">
        <v>5</v>
      </c>
      <c r="Z346" s="1">
        <v>11.983499999999999</v>
      </c>
      <c r="AA346" s="1">
        <v>0</v>
      </c>
      <c r="AB346" s="1">
        <v>0</v>
      </c>
      <c r="AC346" s="1">
        <v>1</v>
      </c>
      <c r="AD346" s="1">
        <v>14.028320000000001</v>
      </c>
      <c r="AE346" s="1">
        <v>138</v>
      </c>
      <c r="AF346" s="1">
        <v>1074.0144</v>
      </c>
      <c r="AG346" s="1">
        <f t="shared" si="42"/>
        <v>1379</v>
      </c>
      <c r="AH346" s="1">
        <f t="shared" si="42"/>
        <v>19135.764264999998</v>
      </c>
      <c r="AI346" s="1">
        <v>2096</v>
      </c>
      <c r="AJ346" s="1">
        <v>18511.912818000001</v>
      </c>
      <c r="AK346" s="1">
        <v>261</v>
      </c>
      <c r="AL346" s="1">
        <v>1339.5889999999999</v>
      </c>
      <c r="AM346" s="1">
        <v>117</v>
      </c>
      <c r="AN346" s="1">
        <v>1378.9921200000001</v>
      </c>
      <c r="AO346" s="1">
        <v>100</v>
      </c>
      <c r="AP346" s="1">
        <v>2712.1510499999999</v>
      </c>
      <c r="AQ346" s="1">
        <v>330</v>
      </c>
      <c r="AR346" s="1">
        <v>2095.587849</v>
      </c>
      <c r="AS346" s="1">
        <f t="shared" si="41"/>
        <v>2904</v>
      </c>
      <c r="AT346" s="1">
        <f t="shared" si="41"/>
        <v>26038.232837</v>
      </c>
      <c r="AU346" s="1">
        <f t="shared" si="43"/>
        <v>4283</v>
      </c>
      <c r="AV346" s="1">
        <f t="shared" si="43"/>
        <v>45173.997101999994</v>
      </c>
    </row>
    <row r="347" spans="1:48">
      <c r="A347" s="3">
        <v>43374</v>
      </c>
      <c r="B347" s="1">
        <v>27716.160156000002</v>
      </c>
      <c r="C347" s="1">
        <v>27716.160156000002</v>
      </c>
      <c r="D347" s="1">
        <v>24540.630859000001</v>
      </c>
      <c r="E347" s="1">
        <v>24979.689452999999</v>
      </c>
      <c r="F347" s="1">
        <v>24979.689452999999</v>
      </c>
      <c r="G347" s="1">
        <v>41220417100</v>
      </c>
      <c r="I347" s="6" t="s">
        <v>7</v>
      </c>
      <c r="J347" s="4">
        <v>2.5</v>
      </c>
      <c r="K347" s="15">
        <v>0.69</v>
      </c>
      <c r="L347" s="7">
        <v>1.2564299999999999</v>
      </c>
      <c r="M347" s="4">
        <v>2.5</v>
      </c>
      <c r="O347" s="1">
        <v>97.4</v>
      </c>
      <c r="P347" s="1">
        <v>0.2</v>
      </c>
      <c r="R347" s="1">
        <v>179.44</v>
      </c>
      <c r="T347" s="1">
        <v>5374</v>
      </c>
      <c r="U347" s="1">
        <v>45536</v>
      </c>
      <c r="W347" s="1">
        <v>2334</v>
      </c>
      <c r="X347" s="1">
        <v>21447.30111</v>
      </c>
      <c r="Y347" s="1">
        <v>16</v>
      </c>
      <c r="Z347" s="1">
        <v>40.137599999999999</v>
      </c>
      <c r="AA347" s="1">
        <v>11</v>
      </c>
      <c r="AB347" s="1">
        <v>129.38033999999999</v>
      </c>
      <c r="AC347" s="1">
        <v>8</v>
      </c>
      <c r="AD347" s="1">
        <v>247.9665</v>
      </c>
      <c r="AE347" s="1">
        <v>41</v>
      </c>
      <c r="AF347" s="1">
        <v>334.40951999999999</v>
      </c>
      <c r="AG347" s="1">
        <f t="shared" si="42"/>
        <v>2410</v>
      </c>
      <c r="AH347" s="1">
        <f t="shared" si="42"/>
        <v>22199.195069999998</v>
      </c>
      <c r="AI347" s="1">
        <v>1769</v>
      </c>
      <c r="AJ347" s="1">
        <v>16246.132541999999</v>
      </c>
      <c r="AK347" s="1">
        <v>233</v>
      </c>
      <c r="AL347" s="1">
        <v>1151.4819</v>
      </c>
      <c r="AM347" s="1">
        <v>77</v>
      </c>
      <c r="AN347" s="1">
        <v>1195.4211640000001</v>
      </c>
      <c r="AO347" s="1">
        <v>120</v>
      </c>
      <c r="AP347" s="1">
        <v>1638.1753000000001</v>
      </c>
      <c r="AQ347" s="1">
        <v>245</v>
      </c>
      <c r="AR347" s="1">
        <v>1773.57485</v>
      </c>
      <c r="AS347" s="1">
        <f t="shared" si="41"/>
        <v>2444</v>
      </c>
      <c r="AT347" s="1">
        <f t="shared" si="41"/>
        <v>22004.785755999997</v>
      </c>
      <c r="AU347" s="1">
        <f t="shared" si="43"/>
        <v>4854</v>
      </c>
      <c r="AV347" s="1">
        <f t="shared" si="43"/>
        <v>44203.980825999999</v>
      </c>
    </row>
    <row r="348" spans="1:48">
      <c r="A348" s="3">
        <v>43405</v>
      </c>
      <c r="B348" s="1">
        <v>25228.75</v>
      </c>
      <c r="C348" s="1">
        <v>26923.330077999999</v>
      </c>
      <c r="D348" s="1">
        <v>25092.300781000002</v>
      </c>
      <c r="E348" s="1">
        <v>26506.75</v>
      </c>
      <c r="F348" s="1">
        <v>26506.75</v>
      </c>
      <c r="G348" s="1">
        <v>34971908500</v>
      </c>
      <c r="I348" s="6" t="s">
        <v>7</v>
      </c>
      <c r="J348" s="4">
        <v>2.5</v>
      </c>
      <c r="K348" s="15">
        <v>1.46</v>
      </c>
      <c r="L348" s="7">
        <v>1.20286</v>
      </c>
      <c r="M348" s="4">
        <v>2.5</v>
      </c>
      <c r="O348" s="1">
        <v>97.6</v>
      </c>
      <c r="P348" s="1">
        <v>0.2</v>
      </c>
      <c r="R348" s="1">
        <v>170.04</v>
      </c>
      <c r="T348" s="1">
        <v>3953</v>
      </c>
      <c r="U348" s="1">
        <v>43325</v>
      </c>
      <c r="W348" s="1">
        <v>698</v>
      </c>
      <c r="X348" s="1">
        <v>9634.6915449999997</v>
      </c>
      <c r="Y348" s="1">
        <v>10</v>
      </c>
      <c r="Z348" s="1">
        <v>32.484999999999999</v>
      </c>
      <c r="AA348" s="1">
        <v>375</v>
      </c>
      <c r="AB348" s="1">
        <v>3117.9105100000002</v>
      </c>
      <c r="AC348" s="1">
        <v>4</v>
      </c>
      <c r="AD348" s="1">
        <v>3883.8</v>
      </c>
      <c r="AE348" s="1">
        <v>20</v>
      </c>
      <c r="AF348" s="1">
        <v>176.94111000000001</v>
      </c>
      <c r="AG348" s="1">
        <f>W350+Y350+AA350+AC350+AE350</f>
        <v>2197</v>
      </c>
      <c r="AH348" s="1">
        <f>X350+Z350+AB350+AD350+AF350</f>
        <v>33923.421785999999</v>
      </c>
      <c r="AI348" s="1">
        <v>1813</v>
      </c>
      <c r="AJ348" s="1">
        <v>16095.512753000001</v>
      </c>
      <c r="AK348" s="1">
        <v>279</v>
      </c>
      <c r="AL348" s="1">
        <v>1251.838921</v>
      </c>
      <c r="AM348" s="1">
        <v>80</v>
      </c>
      <c r="AN348" s="1">
        <v>8138.5751</v>
      </c>
      <c r="AO348" s="1">
        <v>106</v>
      </c>
      <c r="AP348" s="1">
        <v>1581.0242499999999</v>
      </c>
      <c r="AQ348" s="1">
        <v>194</v>
      </c>
      <c r="AR348" s="1">
        <v>3125.5220709999999</v>
      </c>
      <c r="AS348" s="1">
        <f>AI350+AK350+AM350+AO350+AQ350</f>
        <v>2973</v>
      </c>
      <c r="AT348" s="1">
        <f>AJ350+AL350+AN350+AP350+AR350</f>
        <v>37174.301963000005</v>
      </c>
      <c r="AU348" s="1">
        <f>AG350+AS350</f>
        <v>5170</v>
      </c>
      <c r="AV348" s="1">
        <f>AH350+AT350</f>
        <v>71097.723748999997</v>
      </c>
    </row>
    <row r="349" spans="1:48">
      <c r="A349" s="3">
        <v>43435</v>
      </c>
      <c r="B349" s="1">
        <v>27185.660156000002</v>
      </c>
      <c r="C349" s="1">
        <v>27260.439452999999</v>
      </c>
      <c r="D349" s="1">
        <v>25313.75</v>
      </c>
      <c r="E349" s="1">
        <v>25845.699218999998</v>
      </c>
      <c r="F349" s="1">
        <v>25845.699218999998</v>
      </c>
      <c r="G349" s="1">
        <v>29876011600</v>
      </c>
      <c r="I349" s="6" t="s">
        <v>7</v>
      </c>
      <c r="J349" s="4">
        <v>2.75</v>
      </c>
      <c r="K349" s="15">
        <v>3.13</v>
      </c>
      <c r="L349" s="7">
        <v>2.2439300000000002</v>
      </c>
      <c r="M349" s="4">
        <v>2.75</v>
      </c>
      <c r="O349" s="1">
        <v>97.9</v>
      </c>
      <c r="P349" s="1">
        <v>0.4</v>
      </c>
      <c r="R349" s="1">
        <v>167.12</v>
      </c>
      <c r="T349" s="1">
        <v>3038</v>
      </c>
      <c r="U349" s="1">
        <v>43044</v>
      </c>
      <c r="W349" s="1">
        <v>386</v>
      </c>
      <c r="X349" s="1">
        <v>11332.830086</v>
      </c>
      <c r="Y349" s="1">
        <v>7</v>
      </c>
      <c r="Z349" s="1">
        <v>20.753900000000002</v>
      </c>
      <c r="AA349" s="1">
        <v>30</v>
      </c>
      <c r="AB349" s="1">
        <v>211.155</v>
      </c>
      <c r="AC349" s="1">
        <v>0</v>
      </c>
      <c r="AD349" s="1">
        <v>0</v>
      </c>
      <c r="AE349" s="1">
        <v>7</v>
      </c>
      <c r="AF349" s="1">
        <v>73.985299999999995</v>
      </c>
      <c r="AG349" s="1">
        <f t="shared" ref="AG349:AH364" si="44">W349+Y349+AA349+AC349+AE349</f>
        <v>430</v>
      </c>
      <c r="AH349" s="1">
        <f t="shared" si="44"/>
        <v>11638.724286000001</v>
      </c>
      <c r="AI349" s="1">
        <v>1577</v>
      </c>
      <c r="AJ349" s="1">
        <v>12173.691015</v>
      </c>
      <c r="AK349" s="1">
        <v>352</v>
      </c>
      <c r="AL349" s="1">
        <v>1471.0895</v>
      </c>
      <c r="AM349" s="1">
        <v>104</v>
      </c>
      <c r="AN349" s="1">
        <v>13197.963771000001</v>
      </c>
      <c r="AO349" s="1">
        <v>63</v>
      </c>
      <c r="AP349" s="1">
        <v>2199.9711000000002</v>
      </c>
      <c r="AQ349" s="1">
        <v>142</v>
      </c>
      <c r="AR349" s="1">
        <v>1252.0779339999999</v>
      </c>
      <c r="AS349" s="1">
        <f t="shared" ref="AS349:AT364" si="45">AI349+AK349+AM349+AO349+AQ349</f>
        <v>2238</v>
      </c>
      <c r="AT349" s="1">
        <f t="shared" si="45"/>
        <v>30294.793320000001</v>
      </c>
      <c r="AU349" s="1">
        <f t="shared" ref="AU349:AV364" si="46">AG349+AS349</f>
        <v>2668</v>
      </c>
      <c r="AV349" s="1">
        <f t="shared" si="46"/>
        <v>41933.517606000001</v>
      </c>
    </row>
    <row r="350" spans="1:48">
      <c r="A350" s="3">
        <v>43466</v>
      </c>
      <c r="B350" s="1">
        <v>25824.439452999999</v>
      </c>
      <c r="C350" s="1">
        <v>28010.900390999999</v>
      </c>
      <c r="D350" s="1">
        <v>24896.869140999999</v>
      </c>
      <c r="E350" s="1">
        <v>27942.470702999999</v>
      </c>
      <c r="F350" s="1">
        <v>27942.470702999999</v>
      </c>
      <c r="G350" s="1">
        <v>38581138000</v>
      </c>
      <c r="I350" s="6" t="s">
        <v>7</v>
      </c>
      <c r="J350" s="4">
        <v>2.75</v>
      </c>
      <c r="K350" s="15">
        <v>1.34</v>
      </c>
      <c r="L350" s="7">
        <v>1.0357099999999999</v>
      </c>
      <c r="M350" s="4">
        <v>2.75</v>
      </c>
      <c r="O350" s="1">
        <v>97.8</v>
      </c>
      <c r="P350" s="1">
        <v>-0.1</v>
      </c>
      <c r="R350" s="1">
        <v>165.41</v>
      </c>
      <c r="T350" s="1">
        <v>5589</v>
      </c>
      <c r="U350" s="1">
        <v>71981</v>
      </c>
      <c r="W350" s="1">
        <v>2167</v>
      </c>
      <c r="X350" s="1">
        <v>28290.988686000001</v>
      </c>
      <c r="Y350" s="1">
        <v>16</v>
      </c>
      <c r="Z350" s="1">
        <v>49.663600000000002</v>
      </c>
      <c r="AA350" s="1">
        <v>3</v>
      </c>
      <c r="AB350" s="1">
        <v>87.894999999999996</v>
      </c>
      <c r="AC350" s="1">
        <v>2</v>
      </c>
      <c r="AD350" s="1">
        <v>5412</v>
      </c>
      <c r="AE350" s="1">
        <v>9</v>
      </c>
      <c r="AF350" s="1">
        <v>82.874499999999998</v>
      </c>
      <c r="AG350" s="1">
        <f t="shared" si="44"/>
        <v>2197</v>
      </c>
      <c r="AH350" s="1">
        <f t="shared" si="44"/>
        <v>33923.421785999999</v>
      </c>
      <c r="AI350" s="1">
        <v>2188</v>
      </c>
      <c r="AJ350" s="1">
        <v>15880.274020000001</v>
      </c>
      <c r="AK350" s="1">
        <v>460</v>
      </c>
      <c r="AL350" s="1">
        <v>2034.4899459999999</v>
      </c>
      <c r="AM350" s="1">
        <v>65</v>
      </c>
      <c r="AN350" s="1">
        <v>1746.489804</v>
      </c>
      <c r="AO350" s="1">
        <v>97</v>
      </c>
      <c r="AP350" s="1">
        <v>14527.824103999999</v>
      </c>
      <c r="AQ350" s="1">
        <v>163</v>
      </c>
      <c r="AR350" s="1">
        <v>2985.2240889999998</v>
      </c>
      <c r="AS350" s="1">
        <f t="shared" si="45"/>
        <v>2973</v>
      </c>
      <c r="AT350" s="1">
        <f t="shared" si="45"/>
        <v>37174.301963000005</v>
      </c>
      <c r="AU350" s="1">
        <f t="shared" si="46"/>
        <v>5170</v>
      </c>
      <c r="AV350" s="1">
        <f t="shared" si="46"/>
        <v>71097.723748999997</v>
      </c>
    </row>
    <row r="351" spans="1:48">
      <c r="A351" s="3">
        <v>43497</v>
      </c>
      <c r="B351" s="1">
        <v>28193.279297000001</v>
      </c>
      <c r="C351" s="1">
        <v>29014.189452999999</v>
      </c>
      <c r="D351" s="1">
        <v>27534.199218999998</v>
      </c>
      <c r="E351" s="1">
        <v>28633.179688</v>
      </c>
      <c r="F351" s="1">
        <v>28633.179688</v>
      </c>
      <c r="G351" s="1">
        <v>31422096300</v>
      </c>
      <c r="I351" s="6" t="s">
        <v>7</v>
      </c>
      <c r="J351" s="4">
        <v>2.75</v>
      </c>
      <c r="K351" s="15">
        <v>0.91999999999999993</v>
      </c>
      <c r="L351" s="7">
        <v>1.0003599999999999</v>
      </c>
      <c r="M351" s="4">
        <v>2.75</v>
      </c>
      <c r="O351" s="1">
        <v>98.7</v>
      </c>
      <c r="P351" s="1">
        <v>0.9</v>
      </c>
      <c r="R351" s="1">
        <v>167.61</v>
      </c>
      <c r="T351" s="1">
        <v>4999</v>
      </c>
      <c r="U351" s="1">
        <v>41665</v>
      </c>
      <c r="W351" s="1">
        <v>1644</v>
      </c>
      <c r="X351" s="1">
        <v>17510.120868000002</v>
      </c>
      <c r="Y351" s="1">
        <v>16</v>
      </c>
      <c r="Z351" s="1">
        <v>49.9604</v>
      </c>
      <c r="AA351" s="1">
        <v>2</v>
      </c>
      <c r="AB351" s="1">
        <v>29.327999999999999</v>
      </c>
      <c r="AC351" s="1">
        <v>0</v>
      </c>
      <c r="AD351" s="1">
        <v>0</v>
      </c>
      <c r="AE351" s="1">
        <v>0</v>
      </c>
      <c r="AF351" s="1">
        <v>0</v>
      </c>
      <c r="AG351" s="1">
        <f t="shared" si="44"/>
        <v>1662</v>
      </c>
      <c r="AH351" s="1">
        <f t="shared" si="44"/>
        <v>17589.409268000003</v>
      </c>
      <c r="AI351" s="1">
        <v>2278</v>
      </c>
      <c r="AJ351" s="1">
        <v>17724.653043999999</v>
      </c>
      <c r="AK351" s="1">
        <v>376</v>
      </c>
      <c r="AL351" s="1">
        <v>1768.9140379999999</v>
      </c>
      <c r="AM351" s="1">
        <v>51</v>
      </c>
      <c r="AN351" s="1">
        <v>903.81250999999997</v>
      </c>
      <c r="AO351" s="1">
        <v>61</v>
      </c>
      <c r="AP351" s="1">
        <v>1517.6890000000001</v>
      </c>
      <c r="AQ351" s="1">
        <v>138</v>
      </c>
      <c r="AR351" s="1">
        <v>1651.5949880000001</v>
      </c>
      <c r="AS351" s="1">
        <f t="shared" si="45"/>
        <v>2904</v>
      </c>
      <c r="AT351" s="1">
        <f t="shared" si="45"/>
        <v>23566.663579999997</v>
      </c>
      <c r="AU351" s="1">
        <f t="shared" si="46"/>
        <v>4566</v>
      </c>
      <c r="AV351" s="1">
        <f t="shared" si="46"/>
        <v>41156.072847999996</v>
      </c>
    </row>
    <row r="352" spans="1:48">
      <c r="A352" s="3">
        <v>43525</v>
      </c>
      <c r="B352" s="1">
        <v>28716.599609000001</v>
      </c>
      <c r="C352" s="1">
        <v>29486.150390999999</v>
      </c>
      <c r="D352" s="1">
        <v>28201.089843999998</v>
      </c>
      <c r="E352" s="1">
        <v>29051.359375</v>
      </c>
      <c r="F352" s="1">
        <v>29051.359375</v>
      </c>
      <c r="G352" s="1">
        <v>38996518300</v>
      </c>
      <c r="I352" s="6" t="s">
        <v>7</v>
      </c>
      <c r="J352" s="4">
        <v>2.75</v>
      </c>
      <c r="K352" s="15">
        <v>2.6</v>
      </c>
      <c r="L352" s="7">
        <v>1.6578599999999999</v>
      </c>
      <c r="M352" s="4">
        <v>2.75</v>
      </c>
      <c r="O352" s="1">
        <v>98.4</v>
      </c>
      <c r="P352" s="1">
        <v>-0.3</v>
      </c>
      <c r="R352" s="1">
        <v>174.54</v>
      </c>
      <c r="T352" s="1">
        <v>6428</v>
      </c>
      <c r="U352" s="1">
        <v>52826</v>
      </c>
      <c r="W352" s="1">
        <v>1439</v>
      </c>
      <c r="X352" s="1">
        <v>15064.162779</v>
      </c>
      <c r="Y352" s="1">
        <v>109</v>
      </c>
      <c r="Z352" s="1">
        <v>356.29910000000001</v>
      </c>
      <c r="AA352" s="1">
        <v>2</v>
      </c>
      <c r="AB352" s="1">
        <v>16.516100000000002</v>
      </c>
      <c r="AC352" s="1">
        <v>3</v>
      </c>
      <c r="AD352" s="1">
        <v>705.88471000000004</v>
      </c>
      <c r="AE352" s="1">
        <v>53</v>
      </c>
      <c r="AF352" s="1">
        <v>424.87681600000002</v>
      </c>
      <c r="AG352" s="1">
        <f t="shared" si="44"/>
        <v>1606</v>
      </c>
      <c r="AH352" s="1">
        <f t="shared" si="44"/>
        <v>16567.739505000001</v>
      </c>
      <c r="AI352" s="1">
        <v>3469</v>
      </c>
      <c r="AJ352" s="1">
        <v>29197.904138000002</v>
      </c>
      <c r="AK352" s="1">
        <v>570</v>
      </c>
      <c r="AL352" s="1">
        <v>2770.0628689999999</v>
      </c>
      <c r="AM352" s="1">
        <v>77</v>
      </c>
      <c r="AN352" s="1">
        <v>895.66494999999998</v>
      </c>
      <c r="AO352" s="1">
        <v>84</v>
      </c>
      <c r="AP352" s="1">
        <v>1219.1479999999999</v>
      </c>
      <c r="AQ352" s="1">
        <v>190</v>
      </c>
      <c r="AR352" s="1">
        <v>1512.1221049999999</v>
      </c>
      <c r="AS352" s="1">
        <f t="shared" si="45"/>
        <v>4390</v>
      </c>
      <c r="AT352" s="1">
        <f t="shared" si="45"/>
        <v>35594.902062000008</v>
      </c>
      <c r="AU352" s="1">
        <f t="shared" si="46"/>
        <v>5996</v>
      </c>
      <c r="AV352" s="1">
        <f t="shared" si="46"/>
        <v>52162.641567000013</v>
      </c>
    </row>
    <row r="353" spans="1:48">
      <c r="A353" s="3">
        <v>43556</v>
      </c>
      <c r="B353" s="1">
        <v>29383.720702999999</v>
      </c>
      <c r="C353" s="1">
        <v>30280.119140999999</v>
      </c>
      <c r="D353" s="1">
        <v>29383.720702999999</v>
      </c>
      <c r="E353" s="1">
        <v>29699.109375</v>
      </c>
      <c r="F353" s="1">
        <v>29699.109375</v>
      </c>
      <c r="G353" s="1">
        <v>35432393100</v>
      </c>
      <c r="I353" s="6" t="s">
        <v>7</v>
      </c>
      <c r="J353" s="4">
        <v>2.75</v>
      </c>
      <c r="K353" s="15">
        <v>2.15</v>
      </c>
      <c r="L353" s="7">
        <v>2.1107100000000001</v>
      </c>
      <c r="M353" s="4">
        <v>2.75</v>
      </c>
      <c r="O353" s="1">
        <v>99.1</v>
      </c>
      <c r="P353" s="1">
        <v>0.7</v>
      </c>
      <c r="R353" s="1">
        <v>179.73</v>
      </c>
      <c r="T353" s="1">
        <v>9911</v>
      </c>
      <c r="U353" s="1">
        <v>86891</v>
      </c>
      <c r="W353" s="1">
        <v>2757</v>
      </c>
      <c r="X353" s="1">
        <v>27540.628909999999</v>
      </c>
      <c r="Y353" s="1">
        <v>267</v>
      </c>
      <c r="Z353" s="1">
        <v>788.39200000000005</v>
      </c>
      <c r="AA353" s="1">
        <v>14</v>
      </c>
      <c r="AB353" s="1">
        <v>450.7885</v>
      </c>
      <c r="AC353" s="1">
        <v>2</v>
      </c>
      <c r="AD353" s="1">
        <v>250.28</v>
      </c>
      <c r="AE353" s="1">
        <v>233</v>
      </c>
      <c r="AF353" s="1">
        <v>2730.4304780000002</v>
      </c>
      <c r="AG353" s="1">
        <f t="shared" si="44"/>
        <v>3273</v>
      </c>
      <c r="AH353" s="1">
        <f t="shared" si="44"/>
        <v>31760.519887999995</v>
      </c>
      <c r="AI353" s="1">
        <v>4623</v>
      </c>
      <c r="AJ353" s="1">
        <v>43521.267431</v>
      </c>
      <c r="AK353" s="1">
        <v>811</v>
      </c>
      <c r="AL353" s="1">
        <v>4041.2245680000001</v>
      </c>
      <c r="AM353" s="1">
        <v>108</v>
      </c>
      <c r="AN353" s="1">
        <v>2275.64374</v>
      </c>
      <c r="AO353" s="1">
        <v>107</v>
      </c>
      <c r="AP353" s="1">
        <v>1358.447426</v>
      </c>
      <c r="AQ353" s="1">
        <v>313</v>
      </c>
      <c r="AR353" s="1">
        <v>6544.6780959999996</v>
      </c>
      <c r="AS353" s="1">
        <f t="shared" si="45"/>
        <v>5962</v>
      </c>
      <c r="AT353" s="1">
        <f t="shared" si="45"/>
        <v>57741.261260999992</v>
      </c>
      <c r="AU353" s="1">
        <f t="shared" si="46"/>
        <v>9235</v>
      </c>
      <c r="AV353" s="1">
        <f t="shared" si="46"/>
        <v>89501.781148999988</v>
      </c>
    </row>
    <row r="354" spans="1:48">
      <c r="A354" s="3">
        <v>43586</v>
      </c>
      <c r="B354" s="1">
        <v>29643.050781000002</v>
      </c>
      <c r="C354" s="1">
        <v>30081.550781000002</v>
      </c>
      <c r="D354" s="1">
        <v>26850.269531000002</v>
      </c>
      <c r="E354" s="1">
        <v>26901.089843999998</v>
      </c>
      <c r="F354" s="1">
        <v>26901.089843999998</v>
      </c>
      <c r="G354" s="1">
        <v>44724478400</v>
      </c>
      <c r="I354" s="6" t="s">
        <v>7</v>
      </c>
      <c r="J354" s="4">
        <v>2.75</v>
      </c>
      <c r="K354" s="15">
        <v>1.8900000000000001</v>
      </c>
      <c r="L354" s="7">
        <v>1.97607</v>
      </c>
      <c r="M354" s="4">
        <v>2.75</v>
      </c>
      <c r="O354" s="1">
        <v>99</v>
      </c>
      <c r="P354" s="1">
        <v>-0.1</v>
      </c>
      <c r="R354" s="1">
        <v>185.23</v>
      </c>
      <c r="T354" s="1">
        <v>10353</v>
      </c>
      <c r="U354" s="1">
        <v>90316</v>
      </c>
      <c r="W354" s="1">
        <v>3208</v>
      </c>
      <c r="X354" s="1">
        <v>32571.686481000001</v>
      </c>
      <c r="Y354" s="1">
        <v>343</v>
      </c>
      <c r="Z354" s="1">
        <v>843.3836</v>
      </c>
      <c r="AA354" s="1">
        <v>7</v>
      </c>
      <c r="AB354" s="1">
        <v>299.26735000000002</v>
      </c>
      <c r="AC354" s="1">
        <v>4</v>
      </c>
      <c r="AD354" s="1">
        <v>400.8</v>
      </c>
      <c r="AE354" s="1">
        <v>6</v>
      </c>
      <c r="AF354" s="1">
        <v>209.43285</v>
      </c>
      <c r="AG354" s="1">
        <f t="shared" si="44"/>
        <v>3568</v>
      </c>
      <c r="AH354" s="1">
        <f t="shared" si="44"/>
        <v>34324.570281</v>
      </c>
      <c r="AI354" s="1">
        <v>4614</v>
      </c>
      <c r="AJ354" s="1">
        <v>44762.540925000001</v>
      </c>
      <c r="AK354" s="1">
        <v>784</v>
      </c>
      <c r="AL354" s="1">
        <v>3996.603169</v>
      </c>
      <c r="AM354" s="1">
        <v>120</v>
      </c>
      <c r="AN354" s="1">
        <v>2345.1918460000002</v>
      </c>
      <c r="AO354" s="1">
        <v>142</v>
      </c>
      <c r="AP354" s="1">
        <v>2265.2658700000002</v>
      </c>
      <c r="AQ354" s="1">
        <v>365</v>
      </c>
      <c r="AR354" s="1">
        <v>2377.7262369999999</v>
      </c>
      <c r="AS354" s="1">
        <f t="shared" si="45"/>
        <v>6025</v>
      </c>
      <c r="AT354" s="1">
        <f t="shared" si="45"/>
        <v>55747.32804700001</v>
      </c>
      <c r="AU354" s="1">
        <f t="shared" si="46"/>
        <v>9593</v>
      </c>
      <c r="AV354" s="1">
        <f t="shared" si="46"/>
        <v>90071.89832800001</v>
      </c>
    </row>
    <row r="355" spans="1:48">
      <c r="A355" s="3">
        <v>43617</v>
      </c>
      <c r="B355" s="1">
        <v>26909.710938</v>
      </c>
      <c r="C355" s="1">
        <v>28634.480468999998</v>
      </c>
      <c r="D355" s="1">
        <v>26671.900390999999</v>
      </c>
      <c r="E355" s="1">
        <v>28542.619140999999</v>
      </c>
      <c r="F355" s="1">
        <v>28542.619140999999</v>
      </c>
      <c r="G355" s="1">
        <v>33476138400</v>
      </c>
      <c r="I355" s="6" t="s">
        <v>7</v>
      </c>
      <c r="J355" s="4">
        <v>2.75</v>
      </c>
      <c r="K355" s="15">
        <v>2.92</v>
      </c>
      <c r="L355" s="7">
        <v>2.5310700000000002</v>
      </c>
      <c r="M355" s="4">
        <v>2.75</v>
      </c>
      <c r="O355" s="1">
        <v>99.7</v>
      </c>
      <c r="P355" s="1">
        <v>0.7</v>
      </c>
      <c r="R355" s="1">
        <v>184.24</v>
      </c>
      <c r="T355" s="1">
        <v>6211</v>
      </c>
      <c r="U355" s="1">
        <v>53818</v>
      </c>
      <c r="W355" s="1">
        <v>1066</v>
      </c>
      <c r="X355" s="1">
        <v>14849.742550000001</v>
      </c>
      <c r="Y355" s="1">
        <v>296</v>
      </c>
      <c r="Z355" s="1">
        <v>817.15869999999995</v>
      </c>
      <c r="AA355" s="1">
        <v>44</v>
      </c>
      <c r="AB355" s="1">
        <v>1328.76603</v>
      </c>
      <c r="AC355" s="1">
        <v>3</v>
      </c>
      <c r="AD355" s="1">
        <v>158.56800000000001</v>
      </c>
      <c r="AE355" s="1">
        <v>2</v>
      </c>
      <c r="AF355" s="1">
        <v>16.89</v>
      </c>
      <c r="AG355" s="1">
        <f t="shared" si="44"/>
        <v>1411</v>
      </c>
      <c r="AH355" s="1">
        <f t="shared" si="44"/>
        <v>17171.12528</v>
      </c>
      <c r="AI355" s="1">
        <v>3209</v>
      </c>
      <c r="AJ355" s="1">
        <v>31907.740484999998</v>
      </c>
      <c r="AK355" s="1">
        <v>492</v>
      </c>
      <c r="AL355" s="1">
        <v>2515.705485</v>
      </c>
      <c r="AM355" s="1">
        <v>87</v>
      </c>
      <c r="AN355" s="1">
        <v>1212.66138</v>
      </c>
      <c r="AO355" s="1">
        <v>99</v>
      </c>
      <c r="AP355" s="1">
        <v>2130.907475</v>
      </c>
      <c r="AQ355" s="1">
        <v>242</v>
      </c>
      <c r="AR355" s="1">
        <v>1908.798515</v>
      </c>
      <c r="AS355" s="1">
        <f t="shared" si="45"/>
        <v>4129</v>
      </c>
      <c r="AT355" s="1">
        <f t="shared" si="45"/>
        <v>39675.813340000001</v>
      </c>
      <c r="AU355" s="1">
        <f t="shared" si="46"/>
        <v>5540</v>
      </c>
      <c r="AV355" s="1">
        <f t="shared" si="46"/>
        <v>56846.938620000001</v>
      </c>
    </row>
    <row r="356" spans="1:48">
      <c r="A356" s="3">
        <v>43647</v>
      </c>
      <c r="B356" s="1">
        <v>28904.039063</v>
      </c>
      <c r="C356" s="1">
        <v>29007.980468999998</v>
      </c>
      <c r="D356" s="1">
        <v>27701.439452999999</v>
      </c>
      <c r="E356" s="1">
        <v>27777.75</v>
      </c>
      <c r="F356" s="1">
        <v>27777.75</v>
      </c>
      <c r="G356" s="1">
        <v>25833237300</v>
      </c>
      <c r="I356" s="6" t="s">
        <v>7</v>
      </c>
      <c r="J356" s="4">
        <v>2.75</v>
      </c>
      <c r="K356" s="15">
        <v>1.73</v>
      </c>
      <c r="L356" s="7">
        <v>1.9278599999999999</v>
      </c>
      <c r="M356" s="4">
        <v>2.75</v>
      </c>
      <c r="O356" s="1">
        <v>100.1</v>
      </c>
      <c r="P356" s="1">
        <v>0.4</v>
      </c>
      <c r="R356" s="1">
        <v>184.2</v>
      </c>
      <c r="T356" s="1">
        <v>6380</v>
      </c>
      <c r="U356" s="1">
        <v>53983</v>
      </c>
      <c r="W356" s="1">
        <v>1780</v>
      </c>
      <c r="X356" s="1">
        <v>17167.830447</v>
      </c>
      <c r="Y356" s="1">
        <v>494</v>
      </c>
      <c r="Z356" s="1">
        <v>1954.3121000000001</v>
      </c>
      <c r="AA356" s="1">
        <v>22</v>
      </c>
      <c r="AB356" s="1">
        <v>118.4753</v>
      </c>
      <c r="AC356" s="1">
        <v>2</v>
      </c>
      <c r="AD356" s="1">
        <v>134</v>
      </c>
      <c r="AE356" s="1">
        <v>0</v>
      </c>
      <c r="AF356" s="1">
        <v>0</v>
      </c>
      <c r="AG356" s="1">
        <f t="shared" si="44"/>
        <v>2298</v>
      </c>
      <c r="AH356" s="1">
        <f t="shared" si="44"/>
        <v>19374.617846999998</v>
      </c>
      <c r="AI356" s="1">
        <v>2808</v>
      </c>
      <c r="AJ356" s="1">
        <v>25979.483569</v>
      </c>
      <c r="AK356" s="1">
        <v>395</v>
      </c>
      <c r="AL356" s="1">
        <v>2091.0878980000002</v>
      </c>
      <c r="AM356" s="1">
        <v>85</v>
      </c>
      <c r="AN356" s="1">
        <v>988.23682499999995</v>
      </c>
      <c r="AO356" s="1">
        <v>103</v>
      </c>
      <c r="AP356" s="1">
        <v>3339.161568</v>
      </c>
      <c r="AQ356" s="1">
        <v>224</v>
      </c>
      <c r="AR356" s="1">
        <v>1365.993273</v>
      </c>
      <c r="AS356" s="1">
        <f t="shared" si="45"/>
        <v>3615</v>
      </c>
      <c r="AT356" s="1">
        <f t="shared" si="45"/>
        <v>33763.963132999997</v>
      </c>
      <c r="AU356" s="1">
        <f t="shared" si="46"/>
        <v>5913</v>
      </c>
      <c r="AV356" s="1">
        <f t="shared" si="46"/>
        <v>53138.580979999999</v>
      </c>
    </row>
    <row r="357" spans="1:48">
      <c r="A357" s="3">
        <v>43678</v>
      </c>
      <c r="B357" s="1">
        <v>27582.210938</v>
      </c>
      <c r="C357" s="1">
        <v>27754.039063</v>
      </c>
      <c r="D357" s="1">
        <v>24899.929688</v>
      </c>
      <c r="E357" s="1">
        <v>25724.730468999998</v>
      </c>
      <c r="F357" s="1">
        <v>25724.730468999998</v>
      </c>
      <c r="G357" s="1">
        <v>41903210600</v>
      </c>
      <c r="I357" s="6" t="s">
        <v>7</v>
      </c>
      <c r="J357" s="4">
        <v>2.5000000000000009</v>
      </c>
      <c r="K357" s="15">
        <v>0.84545454545454557</v>
      </c>
      <c r="L357" s="7">
        <v>1.9578963636363638</v>
      </c>
      <c r="M357" s="4">
        <v>2.5000000000000009</v>
      </c>
      <c r="O357" s="1">
        <v>100.3</v>
      </c>
      <c r="P357" s="1">
        <v>0.2</v>
      </c>
      <c r="R357" s="1">
        <v>183.93</v>
      </c>
      <c r="T357" s="1">
        <v>5159</v>
      </c>
      <c r="U357" s="1">
        <v>42436</v>
      </c>
      <c r="W357" s="1">
        <v>1220</v>
      </c>
      <c r="X357" s="1">
        <v>12767.039737999999</v>
      </c>
      <c r="Y357" s="1">
        <v>127</v>
      </c>
      <c r="Z357" s="1">
        <v>350.39530000000002</v>
      </c>
      <c r="AA357" s="1">
        <v>4</v>
      </c>
      <c r="AB357" s="1">
        <v>59.081629999999997</v>
      </c>
      <c r="AC357" s="1">
        <v>1</v>
      </c>
      <c r="AD357" s="1">
        <v>190</v>
      </c>
      <c r="AE357" s="1">
        <v>1</v>
      </c>
      <c r="AF357" s="1">
        <v>2.58</v>
      </c>
      <c r="AG357" s="1">
        <f t="shared" si="44"/>
        <v>1353</v>
      </c>
      <c r="AH357" s="1">
        <f t="shared" si="44"/>
        <v>13369.096668</v>
      </c>
      <c r="AI357" s="1">
        <v>2658</v>
      </c>
      <c r="AJ357" s="1">
        <v>23018.07</v>
      </c>
      <c r="AK357" s="1">
        <v>324</v>
      </c>
      <c r="AL357" s="1">
        <v>1708.366491</v>
      </c>
      <c r="AM357" s="1">
        <v>55</v>
      </c>
      <c r="AN357" s="1">
        <v>641.95426099999997</v>
      </c>
      <c r="AO357" s="1">
        <v>77</v>
      </c>
      <c r="AP357" s="1">
        <v>1402.4607000000001</v>
      </c>
      <c r="AQ357" s="1">
        <v>188</v>
      </c>
      <c r="AR357" s="1">
        <v>1827.8909229999999</v>
      </c>
      <c r="AS357" s="1">
        <f t="shared" si="45"/>
        <v>3302</v>
      </c>
      <c r="AT357" s="1">
        <f t="shared" si="45"/>
        <v>28598.742374999998</v>
      </c>
      <c r="AU357" s="1">
        <f t="shared" si="46"/>
        <v>4655</v>
      </c>
      <c r="AV357" s="1">
        <f t="shared" si="46"/>
        <v>41967.839043</v>
      </c>
    </row>
    <row r="358" spans="1:48">
      <c r="A358" s="3">
        <v>43709</v>
      </c>
      <c r="B358" s="1">
        <v>25627.830077999999</v>
      </c>
      <c r="C358" s="1">
        <v>27366.449218999998</v>
      </c>
      <c r="D358" s="1">
        <v>25498.109375</v>
      </c>
      <c r="E358" s="1">
        <v>26092.269531000002</v>
      </c>
      <c r="F358" s="1">
        <v>26092.269531000002</v>
      </c>
      <c r="G358" s="1">
        <v>34931280900</v>
      </c>
      <c r="I358" s="6" t="s">
        <v>7</v>
      </c>
      <c r="J358" s="4">
        <v>2.25</v>
      </c>
      <c r="K358" s="15">
        <v>2.78</v>
      </c>
      <c r="L358" s="7">
        <v>1.88357</v>
      </c>
      <c r="M358" s="4">
        <v>2.25</v>
      </c>
      <c r="O358" s="1">
        <v>100.3</v>
      </c>
      <c r="P358" s="1" t="s">
        <v>13</v>
      </c>
      <c r="R358" s="1">
        <v>176.07</v>
      </c>
      <c r="T358" s="1">
        <v>4090</v>
      </c>
      <c r="U358" s="1">
        <v>36400</v>
      </c>
      <c r="W358" s="1">
        <v>1311</v>
      </c>
      <c r="X358" s="1">
        <v>11763.040607000001</v>
      </c>
      <c r="Y358" s="1">
        <v>50</v>
      </c>
      <c r="Z358" s="1">
        <v>123.6399</v>
      </c>
      <c r="AA358" s="1">
        <v>1</v>
      </c>
      <c r="AB358" s="1">
        <v>11.1554</v>
      </c>
      <c r="AC358" s="1">
        <v>0</v>
      </c>
      <c r="AD358" s="1">
        <v>0</v>
      </c>
      <c r="AE358" s="1">
        <v>0</v>
      </c>
      <c r="AF358" s="1">
        <v>0</v>
      </c>
      <c r="AG358" s="1">
        <f t="shared" si="44"/>
        <v>1362</v>
      </c>
      <c r="AH358" s="1">
        <f t="shared" si="44"/>
        <v>11897.835907000001</v>
      </c>
      <c r="AI358" s="1">
        <v>1970</v>
      </c>
      <c r="AJ358" s="1">
        <v>15482.633811</v>
      </c>
      <c r="AK358" s="1">
        <v>298</v>
      </c>
      <c r="AL358" s="1">
        <v>1466.3511000000001</v>
      </c>
      <c r="AM358" s="1">
        <v>43</v>
      </c>
      <c r="AN358" s="1">
        <v>3191.352844</v>
      </c>
      <c r="AO358" s="1">
        <v>88</v>
      </c>
      <c r="AP358" s="1">
        <v>3073.5126869999999</v>
      </c>
      <c r="AQ358" s="1">
        <v>109</v>
      </c>
      <c r="AR358" s="1">
        <v>1397.1972410000001</v>
      </c>
      <c r="AS358" s="1">
        <f t="shared" si="45"/>
        <v>2508</v>
      </c>
      <c r="AT358" s="1">
        <f t="shared" si="45"/>
        <v>24611.047683000001</v>
      </c>
      <c r="AU358" s="1">
        <f t="shared" si="46"/>
        <v>3870</v>
      </c>
      <c r="AV358" s="1">
        <f t="shared" si="46"/>
        <v>36508.883589999998</v>
      </c>
    </row>
    <row r="359" spans="1:48">
      <c r="A359" s="3">
        <v>43739</v>
      </c>
      <c r="B359" s="1">
        <v>25901.470702999999</v>
      </c>
      <c r="C359" s="1">
        <v>27027.560547000001</v>
      </c>
      <c r="D359" s="1">
        <v>25521.949218999998</v>
      </c>
      <c r="E359" s="1">
        <v>26906.720702999999</v>
      </c>
      <c r="F359" s="1">
        <v>26906.720702999999</v>
      </c>
      <c r="G359" s="1">
        <v>31528918300</v>
      </c>
      <c r="I359" s="6" t="s">
        <v>7</v>
      </c>
      <c r="J359" s="4">
        <v>2</v>
      </c>
      <c r="K359" s="15">
        <v>1.95</v>
      </c>
      <c r="L359" s="7">
        <v>1.7778599999999998</v>
      </c>
      <c r="M359" s="4">
        <v>2</v>
      </c>
      <c r="O359" s="1">
        <v>100.6</v>
      </c>
      <c r="P359" s="1">
        <v>0.2</v>
      </c>
      <c r="R359" s="1">
        <v>172.4</v>
      </c>
      <c r="T359" s="1">
        <v>5075</v>
      </c>
      <c r="U359" s="1">
        <v>65593</v>
      </c>
      <c r="W359" s="1">
        <v>1358</v>
      </c>
      <c r="X359" s="1">
        <v>16839.484716999999</v>
      </c>
      <c r="Y359" s="1">
        <v>27</v>
      </c>
      <c r="Z359" s="1">
        <v>68.102800000000002</v>
      </c>
      <c r="AA359" s="1">
        <v>29</v>
      </c>
      <c r="AB359" s="1">
        <v>14008.042439999999</v>
      </c>
      <c r="AC359" s="1">
        <v>13</v>
      </c>
      <c r="AD359" s="1">
        <v>897.42920300000003</v>
      </c>
      <c r="AE359" s="1">
        <v>0</v>
      </c>
      <c r="AF359" s="1">
        <v>0</v>
      </c>
      <c r="AG359" s="1">
        <f t="shared" si="44"/>
        <v>1427</v>
      </c>
      <c r="AH359" s="1">
        <f t="shared" si="44"/>
        <v>31813.059159999997</v>
      </c>
      <c r="AI359" s="1">
        <v>2411</v>
      </c>
      <c r="AJ359" s="1">
        <v>21081.070279</v>
      </c>
      <c r="AK359" s="1">
        <v>440</v>
      </c>
      <c r="AL359" s="1">
        <v>2124.3870000000002</v>
      </c>
      <c r="AM359" s="1">
        <v>28</v>
      </c>
      <c r="AN359" s="1">
        <v>4576.1329999999998</v>
      </c>
      <c r="AO359" s="1">
        <v>79</v>
      </c>
      <c r="AP359" s="1">
        <v>1271.228267</v>
      </c>
      <c r="AQ359" s="1">
        <v>120</v>
      </c>
      <c r="AR359" s="1">
        <v>1861.613075</v>
      </c>
      <c r="AS359" s="1">
        <f t="shared" si="45"/>
        <v>3078</v>
      </c>
      <c r="AT359" s="1">
        <f t="shared" si="45"/>
        <v>30914.431620999996</v>
      </c>
      <c r="AU359" s="1">
        <f t="shared" si="46"/>
        <v>4505</v>
      </c>
      <c r="AV359" s="1">
        <f t="shared" si="46"/>
        <v>62727.490780999993</v>
      </c>
    </row>
    <row r="360" spans="1:48">
      <c r="A360" s="3">
        <v>43770</v>
      </c>
      <c r="B360" s="1">
        <v>26806.439452999999</v>
      </c>
      <c r="C360" s="1">
        <v>27900.800781000002</v>
      </c>
      <c r="D360" s="1">
        <v>26203.970702999999</v>
      </c>
      <c r="E360" s="1">
        <v>26346.490234000001</v>
      </c>
      <c r="F360" s="1">
        <v>26346.490234000001</v>
      </c>
      <c r="G360" s="1">
        <v>31935674700</v>
      </c>
      <c r="I360" s="6" t="s">
        <v>7</v>
      </c>
      <c r="J360" s="4">
        <v>2</v>
      </c>
      <c r="K360" s="15">
        <v>2.02</v>
      </c>
      <c r="L360" s="7">
        <v>2.1861299999999999</v>
      </c>
      <c r="M360" s="4">
        <v>2</v>
      </c>
      <c r="O360" s="1">
        <v>100.7</v>
      </c>
      <c r="P360" s="1">
        <v>0.1</v>
      </c>
      <c r="R360" s="1">
        <v>176.54</v>
      </c>
      <c r="T360" s="1">
        <v>6701</v>
      </c>
      <c r="U360" s="1">
        <v>61500</v>
      </c>
      <c r="W360" s="1">
        <v>2089</v>
      </c>
      <c r="X360" s="1">
        <v>19673.220566</v>
      </c>
      <c r="Y360" s="1">
        <v>1</v>
      </c>
      <c r="Z360" s="1">
        <v>1.3341000000000001</v>
      </c>
      <c r="AA360" s="1">
        <v>2</v>
      </c>
      <c r="AB360" s="1">
        <v>28.15652</v>
      </c>
      <c r="AC360" s="1">
        <v>3</v>
      </c>
      <c r="AD360" s="1">
        <v>66.164000000000001</v>
      </c>
      <c r="AE360" s="1">
        <v>1</v>
      </c>
      <c r="AF360" s="1">
        <v>288</v>
      </c>
      <c r="AG360" s="1">
        <f t="shared" si="44"/>
        <v>2096</v>
      </c>
      <c r="AH360" s="1">
        <f t="shared" si="44"/>
        <v>20056.875186000001</v>
      </c>
      <c r="AI360" s="1">
        <v>3350</v>
      </c>
      <c r="AJ360" s="1">
        <v>26522.472429000001</v>
      </c>
      <c r="AK360" s="1">
        <v>486</v>
      </c>
      <c r="AL360" s="1">
        <v>2526.5639000000001</v>
      </c>
      <c r="AM360" s="1">
        <v>38</v>
      </c>
      <c r="AN360" s="1">
        <v>792.26743299999998</v>
      </c>
      <c r="AO360" s="1">
        <v>95</v>
      </c>
      <c r="AP360" s="1">
        <v>1639.17525</v>
      </c>
      <c r="AQ360" s="1">
        <v>132</v>
      </c>
      <c r="AR360" s="1">
        <v>1398.4394809999999</v>
      </c>
      <c r="AS360" s="1">
        <f t="shared" si="45"/>
        <v>4101</v>
      </c>
      <c r="AT360" s="1">
        <f t="shared" si="45"/>
        <v>32878.918493000005</v>
      </c>
      <c r="AU360" s="1">
        <f t="shared" si="46"/>
        <v>6197</v>
      </c>
      <c r="AV360" s="1">
        <f t="shared" si="46"/>
        <v>52935.793679000009</v>
      </c>
    </row>
    <row r="361" spans="1:48">
      <c r="A361" s="3">
        <v>43800</v>
      </c>
      <c r="B361" s="1">
        <v>26475.339843999998</v>
      </c>
      <c r="C361" s="1">
        <v>28418.650390999999</v>
      </c>
      <c r="D361" s="1">
        <v>25995.150390999999</v>
      </c>
      <c r="E361" s="1">
        <v>28189.75</v>
      </c>
      <c r="F361" s="1">
        <v>28189.75</v>
      </c>
      <c r="G361" s="1">
        <v>26545016200</v>
      </c>
      <c r="I361" s="6" t="s">
        <v>7</v>
      </c>
      <c r="J361" s="4">
        <v>2.4900000000000002</v>
      </c>
      <c r="K361" s="15">
        <v>4.2699999999999996</v>
      </c>
      <c r="L361" s="7">
        <v>2.6661299999999999</v>
      </c>
      <c r="M361" s="4">
        <v>2.4900000000000002</v>
      </c>
      <c r="O361" s="1">
        <v>100.7</v>
      </c>
      <c r="P361" s="1">
        <v>0.1</v>
      </c>
      <c r="R361" s="1">
        <v>173.77</v>
      </c>
      <c r="T361" s="1">
        <v>3908</v>
      </c>
      <c r="U361" s="1">
        <v>35030</v>
      </c>
      <c r="W361" s="1">
        <v>646</v>
      </c>
      <c r="X361" s="1">
        <v>11081.187023</v>
      </c>
      <c r="Y361" s="1">
        <v>34</v>
      </c>
      <c r="Z361" s="1">
        <v>153.7509</v>
      </c>
      <c r="AA361" s="1">
        <v>1</v>
      </c>
      <c r="AB361" s="1">
        <v>31.607500000000002</v>
      </c>
      <c r="AC361" s="1">
        <v>2</v>
      </c>
      <c r="AD361" s="1">
        <v>34.768165000000003</v>
      </c>
      <c r="AE361" s="1">
        <v>0</v>
      </c>
      <c r="AF361" s="1">
        <v>0</v>
      </c>
      <c r="AG361" s="1">
        <f t="shared" si="44"/>
        <v>683</v>
      </c>
      <c r="AH361" s="1">
        <f t="shared" si="44"/>
        <v>11301.313588000001</v>
      </c>
      <c r="AI361" s="1">
        <v>2315</v>
      </c>
      <c r="AJ361" s="1">
        <v>19162.281824000002</v>
      </c>
      <c r="AK361" s="1">
        <v>350</v>
      </c>
      <c r="AL361" s="1">
        <v>1823.1944000000001</v>
      </c>
      <c r="AM361" s="1">
        <v>43</v>
      </c>
      <c r="AN361" s="1">
        <v>452.30149999999998</v>
      </c>
      <c r="AO361" s="1">
        <v>63</v>
      </c>
      <c r="AP361" s="1">
        <v>855.41499999999996</v>
      </c>
      <c r="AQ361" s="1">
        <v>122</v>
      </c>
      <c r="AR361" s="1">
        <v>2042.4171879999999</v>
      </c>
      <c r="AS361" s="1">
        <f t="shared" si="45"/>
        <v>2893</v>
      </c>
      <c r="AT361" s="1">
        <f t="shared" si="45"/>
        <v>24335.609912000004</v>
      </c>
      <c r="AU361" s="1">
        <f t="shared" si="46"/>
        <v>3576</v>
      </c>
      <c r="AV361" s="1">
        <f t="shared" si="46"/>
        <v>35636.923500000004</v>
      </c>
    </row>
    <row r="362" spans="1:48">
      <c r="A362" s="3">
        <v>43831</v>
      </c>
      <c r="B362" s="1">
        <v>28249.369140999999</v>
      </c>
      <c r="C362" s="1">
        <v>29174.919922000001</v>
      </c>
      <c r="D362" s="1">
        <v>26295.490234000001</v>
      </c>
      <c r="E362" s="1">
        <v>26312.630859000001</v>
      </c>
      <c r="F362" s="1">
        <v>26312.630859000001</v>
      </c>
      <c r="G362" s="1">
        <v>32702114800</v>
      </c>
      <c r="I362" s="6" t="s">
        <v>7</v>
      </c>
      <c r="J362" s="4">
        <v>2</v>
      </c>
      <c r="K362" s="15">
        <v>1.54</v>
      </c>
      <c r="L362" s="7">
        <v>2.2332700000000001</v>
      </c>
      <c r="M362" s="4">
        <v>2</v>
      </c>
      <c r="O362" s="1">
        <v>98.5</v>
      </c>
      <c r="P362" s="1">
        <v>-2.2000000000000002</v>
      </c>
      <c r="R362" s="1">
        <v>173.55</v>
      </c>
      <c r="T362" s="1">
        <v>3776</v>
      </c>
      <c r="U362" s="1">
        <v>29038</v>
      </c>
      <c r="W362" s="1">
        <v>605</v>
      </c>
      <c r="X362" s="1">
        <v>7356.7680479999999</v>
      </c>
      <c r="Y362" s="1">
        <v>87</v>
      </c>
      <c r="Z362" s="1">
        <v>340.82389999999998</v>
      </c>
      <c r="AA362" s="1">
        <v>0</v>
      </c>
      <c r="AB362" s="1">
        <v>0</v>
      </c>
      <c r="AC362" s="1">
        <v>2</v>
      </c>
      <c r="AD362" s="1">
        <v>38.170319999999997</v>
      </c>
      <c r="AE362" s="1">
        <v>0</v>
      </c>
      <c r="AF362" s="1">
        <v>0</v>
      </c>
      <c r="AG362" s="1">
        <f t="shared" si="44"/>
        <v>694</v>
      </c>
      <c r="AH362" s="1">
        <f t="shared" si="44"/>
        <v>7735.7622680000004</v>
      </c>
      <c r="AI362" s="1">
        <v>1978</v>
      </c>
      <c r="AJ362" s="1">
        <v>15369.714862000001</v>
      </c>
      <c r="AK362" s="1">
        <v>289</v>
      </c>
      <c r="AL362" s="1">
        <v>1516.1757250000001</v>
      </c>
      <c r="AM362" s="1">
        <v>38</v>
      </c>
      <c r="AN362" s="1">
        <v>507.67827599999998</v>
      </c>
      <c r="AO362" s="1">
        <v>55</v>
      </c>
      <c r="AP362" s="1">
        <v>681.27781700000003</v>
      </c>
      <c r="AQ362" s="1">
        <v>104</v>
      </c>
      <c r="AR362" s="1">
        <v>699.73294999999996</v>
      </c>
      <c r="AS362" s="1">
        <f t="shared" si="45"/>
        <v>2464</v>
      </c>
      <c r="AT362" s="1">
        <f t="shared" si="45"/>
        <v>18774.57963</v>
      </c>
      <c r="AU362" s="1">
        <f t="shared" si="46"/>
        <v>3158</v>
      </c>
      <c r="AV362" s="1">
        <f t="shared" si="46"/>
        <v>26510.341897999999</v>
      </c>
    </row>
    <row r="363" spans="1:48">
      <c r="A363" s="3">
        <v>43862</v>
      </c>
      <c r="B363" s="1">
        <v>26189.609375</v>
      </c>
      <c r="C363" s="1">
        <v>28055.580077999999</v>
      </c>
      <c r="D363" s="1">
        <v>25989.410156000002</v>
      </c>
      <c r="E363" s="1">
        <v>26129.929688</v>
      </c>
      <c r="F363" s="1">
        <v>26129.929688</v>
      </c>
      <c r="G363" s="1">
        <v>38617191800</v>
      </c>
      <c r="I363" s="6" t="s">
        <v>7</v>
      </c>
      <c r="J363" s="4">
        <v>2</v>
      </c>
      <c r="K363" s="15">
        <v>1.34</v>
      </c>
      <c r="L363" s="7">
        <v>1.6546400000000003</v>
      </c>
      <c r="M363" s="4">
        <v>2</v>
      </c>
      <c r="O363" s="1">
        <v>101</v>
      </c>
      <c r="P363" s="1">
        <v>2.5</v>
      </c>
      <c r="R363" s="1">
        <v>171.15</v>
      </c>
      <c r="T363" s="1">
        <v>4413</v>
      </c>
      <c r="U363" s="1">
        <v>35315</v>
      </c>
      <c r="W363" s="1">
        <v>996</v>
      </c>
      <c r="X363" s="1">
        <v>9780.6560869999994</v>
      </c>
      <c r="Y363" s="1">
        <v>66</v>
      </c>
      <c r="Z363" s="1">
        <v>207.12049999999999</v>
      </c>
      <c r="AA363" s="1">
        <v>0</v>
      </c>
      <c r="AB363" s="1">
        <v>0</v>
      </c>
      <c r="AC363" s="1">
        <v>2</v>
      </c>
      <c r="AD363" s="1">
        <v>36.340000000000003</v>
      </c>
      <c r="AE363" s="1">
        <v>3</v>
      </c>
      <c r="AF363" s="1">
        <v>16.045950000000001</v>
      </c>
      <c r="AG363" s="1">
        <f t="shared" si="44"/>
        <v>1067</v>
      </c>
      <c r="AH363" s="1">
        <f t="shared" si="44"/>
        <v>10040.162537</v>
      </c>
      <c r="AI363" s="1">
        <v>2376</v>
      </c>
      <c r="AJ363" s="1">
        <v>21061.441297000001</v>
      </c>
      <c r="AK363" s="1">
        <v>542</v>
      </c>
      <c r="AL363" s="1">
        <v>2580.2226879999998</v>
      </c>
      <c r="AM363" s="1">
        <v>33</v>
      </c>
      <c r="AN363" s="1">
        <v>285.778548</v>
      </c>
      <c r="AO363" s="1">
        <v>55</v>
      </c>
      <c r="AP363" s="1">
        <v>824.87400000000002</v>
      </c>
      <c r="AQ363" s="1">
        <v>117</v>
      </c>
      <c r="AR363" s="1">
        <v>1332.734406</v>
      </c>
      <c r="AS363" s="1">
        <f t="shared" si="45"/>
        <v>3123</v>
      </c>
      <c r="AT363" s="1">
        <f t="shared" si="45"/>
        <v>26085.050938999997</v>
      </c>
      <c r="AU363" s="1">
        <f t="shared" si="46"/>
        <v>4190</v>
      </c>
      <c r="AV363" s="1">
        <f t="shared" si="46"/>
        <v>36125.213475999997</v>
      </c>
    </row>
    <row r="364" spans="1:48">
      <c r="A364" s="3">
        <v>43891</v>
      </c>
      <c r="B364" s="1">
        <v>26077.730468999998</v>
      </c>
      <c r="C364" s="1">
        <v>26805.580077999999</v>
      </c>
      <c r="D364" s="1">
        <v>21139.259765999999</v>
      </c>
      <c r="E364" s="1">
        <v>23603.480468999998</v>
      </c>
      <c r="F364" s="1">
        <v>23603.480468999998</v>
      </c>
      <c r="G364" s="1">
        <v>70686647300</v>
      </c>
      <c r="I364" s="6" t="s">
        <v>7</v>
      </c>
      <c r="J364" s="4">
        <v>1.6500000000000001</v>
      </c>
      <c r="K364" s="15">
        <v>1.48</v>
      </c>
      <c r="L364" s="7">
        <v>2.0501200000000002</v>
      </c>
      <c r="M364" s="4">
        <v>1.6500000000000001</v>
      </c>
      <c r="O364" s="1">
        <v>100.9</v>
      </c>
      <c r="P364" s="1" t="s">
        <v>13</v>
      </c>
      <c r="R364" s="1">
        <v>171.79</v>
      </c>
      <c r="T364" s="1">
        <v>4555</v>
      </c>
      <c r="U364" s="1">
        <v>35810</v>
      </c>
      <c r="W364" s="1">
        <v>595</v>
      </c>
      <c r="X364" s="1">
        <v>7468.83374</v>
      </c>
      <c r="Y364" s="1">
        <v>68</v>
      </c>
      <c r="Z364" s="1">
        <v>193.4742</v>
      </c>
      <c r="AA364" s="1">
        <v>2</v>
      </c>
      <c r="AB364" s="1">
        <v>2407.53685</v>
      </c>
      <c r="AC364" s="1">
        <v>0</v>
      </c>
      <c r="AD364" s="1">
        <v>0</v>
      </c>
      <c r="AE364" s="1">
        <v>0</v>
      </c>
      <c r="AF364" s="1">
        <v>0</v>
      </c>
      <c r="AG364" s="1">
        <f t="shared" si="44"/>
        <v>665</v>
      </c>
      <c r="AH364" s="1">
        <f t="shared" si="44"/>
        <v>10069.844789999999</v>
      </c>
      <c r="AI364" s="1">
        <v>3009</v>
      </c>
      <c r="AJ364" s="1">
        <v>23155.804638000001</v>
      </c>
      <c r="AK364" s="1">
        <v>434</v>
      </c>
      <c r="AL364" s="1">
        <v>2144.1759999999999</v>
      </c>
      <c r="AM364" s="1">
        <v>29</v>
      </c>
      <c r="AN364" s="1">
        <v>298.49459999999999</v>
      </c>
      <c r="AO364" s="1">
        <v>67</v>
      </c>
      <c r="AP364" s="1">
        <v>1123.8320000000001</v>
      </c>
      <c r="AQ364" s="1">
        <v>117</v>
      </c>
      <c r="AR364" s="1">
        <v>1387.297542</v>
      </c>
      <c r="AS364" s="1">
        <f t="shared" si="45"/>
        <v>3656</v>
      </c>
      <c r="AT364" s="1">
        <f t="shared" si="45"/>
        <v>28109.604779999998</v>
      </c>
      <c r="AU364" s="1">
        <f t="shared" si="46"/>
        <v>4321</v>
      </c>
      <c r="AV364" s="1">
        <f t="shared" si="46"/>
        <v>38179.449569999997</v>
      </c>
    </row>
    <row r="365" spans="1:48">
      <c r="A365" s="3">
        <v>43922</v>
      </c>
      <c r="B365" s="1">
        <v>23365.900390999999</v>
      </c>
      <c r="C365" s="1">
        <v>24855.470702999999</v>
      </c>
      <c r="D365" s="1">
        <v>22756.130859000001</v>
      </c>
      <c r="E365" s="1">
        <v>24643.589843999998</v>
      </c>
      <c r="F365" s="1">
        <v>24643.589843999998</v>
      </c>
      <c r="G365" s="1">
        <v>36255335600</v>
      </c>
      <c r="I365" s="6" t="s">
        <v>7</v>
      </c>
      <c r="J365" s="4">
        <v>1.1100000000000001</v>
      </c>
      <c r="K365" s="15">
        <v>0.54</v>
      </c>
      <c r="L365" s="7">
        <v>1.14839</v>
      </c>
      <c r="M365" s="4">
        <v>1.1100000000000001</v>
      </c>
      <c r="O365" s="1">
        <v>101</v>
      </c>
      <c r="P365" s="1">
        <v>0.1</v>
      </c>
      <c r="R365" s="1">
        <v>172.33</v>
      </c>
      <c r="T365" s="1">
        <v>4866</v>
      </c>
      <c r="U365" s="1">
        <v>38351</v>
      </c>
      <c r="W365" s="1">
        <v>753</v>
      </c>
      <c r="X365" s="1">
        <v>8076.0598399999999</v>
      </c>
      <c r="Y365" s="1">
        <v>77</v>
      </c>
      <c r="Z365" s="1">
        <v>209.98400000000001</v>
      </c>
      <c r="AA365" s="1">
        <v>1</v>
      </c>
      <c r="AB365" s="1">
        <v>7.36</v>
      </c>
      <c r="AC365" s="1">
        <v>4</v>
      </c>
      <c r="AD365" s="1">
        <v>16.560500000000001</v>
      </c>
      <c r="AE365" s="1">
        <v>1</v>
      </c>
      <c r="AF365" s="1">
        <v>17.8</v>
      </c>
      <c r="AG365" s="1">
        <f t="shared" ref="AG365:AH380" si="47">W365+Y365+AA365+AC365+AE365</f>
        <v>836</v>
      </c>
      <c r="AH365" s="1">
        <f t="shared" si="47"/>
        <v>8327.7643399999997</v>
      </c>
      <c r="AI365" s="1">
        <v>3091</v>
      </c>
      <c r="AJ365" s="1">
        <v>24430.759126000001</v>
      </c>
      <c r="AK365" s="1">
        <v>504</v>
      </c>
      <c r="AL365" s="1">
        <v>2464.9635979999998</v>
      </c>
      <c r="AM365" s="1">
        <v>41</v>
      </c>
      <c r="AN365" s="1">
        <v>939.27</v>
      </c>
      <c r="AO365" s="1">
        <v>74</v>
      </c>
      <c r="AP365" s="1">
        <v>1413.529</v>
      </c>
      <c r="AQ365" s="1">
        <v>97</v>
      </c>
      <c r="AR365" s="1">
        <v>745.15807400000006</v>
      </c>
      <c r="AS365" s="1">
        <f t="shared" ref="AS365:AT380" si="48">AI365+AK365+AM365+AO365+AQ365</f>
        <v>3807</v>
      </c>
      <c r="AT365" s="1">
        <f t="shared" si="48"/>
        <v>29993.679797999997</v>
      </c>
      <c r="AU365" s="1">
        <f t="shared" ref="AU365:AV380" si="49">AG365+AS365</f>
        <v>4643</v>
      </c>
      <c r="AV365" s="1">
        <f t="shared" si="49"/>
        <v>38321.444137999999</v>
      </c>
    </row>
    <row r="366" spans="1:48">
      <c r="A366" s="3">
        <v>43952</v>
      </c>
      <c r="B366" s="1">
        <v>23895.109375</v>
      </c>
      <c r="C366" s="1">
        <v>24766.830077999999</v>
      </c>
      <c r="D366" s="1">
        <v>22519.730468999998</v>
      </c>
      <c r="E366" s="1">
        <v>22961.470702999999</v>
      </c>
      <c r="F366" s="1">
        <v>22961.470702999999</v>
      </c>
      <c r="G366" s="1">
        <v>37135966500</v>
      </c>
      <c r="I366" s="6" t="s">
        <v>7</v>
      </c>
      <c r="J366" s="4">
        <v>0.62</v>
      </c>
      <c r="K366" s="15">
        <v>0.2</v>
      </c>
      <c r="L366" s="7">
        <v>1.0509500000000001</v>
      </c>
      <c r="M366" s="4">
        <v>0.62</v>
      </c>
      <c r="O366" s="1">
        <v>100.7</v>
      </c>
      <c r="P366" s="1">
        <v>-0.3</v>
      </c>
      <c r="R366" s="1">
        <v>175.82</v>
      </c>
      <c r="T366" s="1">
        <v>6885</v>
      </c>
      <c r="U366" s="1">
        <v>60235</v>
      </c>
      <c r="W366" s="1">
        <v>1114</v>
      </c>
      <c r="X366" s="1">
        <v>14703.540730000001</v>
      </c>
      <c r="Y366" s="1">
        <v>108</v>
      </c>
      <c r="Z366" s="1">
        <v>283.1499</v>
      </c>
      <c r="AA366" s="1">
        <v>3</v>
      </c>
      <c r="AB366" s="1">
        <v>20.68</v>
      </c>
      <c r="AC366" s="1">
        <v>4</v>
      </c>
      <c r="AD366" s="1">
        <v>562.20000000000005</v>
      </c>
      <c r="AE366" s="1">
        <v>2</v>
      </c>
      <c r="AF366" s="1">
        <v>51.774999999999999</v>
      </c>
      <c r="AG366" s="1">
        <f t="shared" si="47"/>
        <v>1231</v>
      </c>
      <c r="AH366" s="1">
        <f t="shared" si="47"/>
        <v>15621.345630000002</v>
      </c>
      <c r="AI366" s="1">
        <v>4516</v>
      </c>
      <c r="AJ366" s="1">
        <v>36533.842148000003</v>
      </c>
      <c r="AK366" s="1">
        <v>562</v>
      </c>
      <c r="AL366" s="1">
        <v>2926.5984050000002</v>
      </c>
      <c r="AM366" s="1">
        <v>54</v>
      </c>
      <c r="AN366" s="1">
        <v>596.61848899999995</v>
      </c>
      <c r="AO366" s="1">
        <v>96</v>
      </c>
      <c r="AP366" s="1">
        <v>3231.0880000000002</v>
      </c>
      <c r="AQ366" s="1">
        <v>110</v>
      </c>
      <c r="AR366" s="1">
        <v>649.07053199999996</v>
      </c>
      <c r="AS366" s="1">
        <f t="shared" si="48"/>
        <v>5338</v>
      </c>
      <c r="AT366" s="1">
        <f t="shared" si="48"/>
        <v>43937.217574000002</v>
      </c>
      <c r="AU366" s="1">
        <f t="shared" si="49"/>
        <v>6569</v>
      </c>
      <c r="AV366" s="1">
        <f t="shared" si="49"/>
        <v>59558.563204000005</v>
      </c>
    </row>
    <row r="367" spans="1:48">
      <c r="A367" s="3">
        <v>43983</v>
      </c>
      <c r="B367" s="1">
        <v>23539.910156000002</v>
      </c>
      <c r="C367" s="1">
        <v>25303.779297000001</v>
      </c>
      <c r="D367" s="1">
        <v>23539.910156000002</v>
      </c>
      <c r="E367" s="1">
        <v>24427.189452999999</v>
      </c>
      <c r="F367" s="1">
        <v>24427.189452999999</v>
      </c>
      <c r="G367" s="1">
        <v>40112436500</v>
      </c>
      <c r="I367" s="6" t="s">
        <v>7</v>
      </c>
      <c r="J367" s="4">
        <v>0.5</v>
      </c>
      <c r="K367" s="15">
        <v>0.11</v>
      </c>
      <c r="L367" s="7">
        <v>0.44196000000000002</v>
      </c>
      <c r="M367" s="4">
        <v>0.5</v>
      </c>
      <c r="O367" s="1">
        <v>100.6</v>
      </c>
      <c r="P367" s="1">
        <v>-0.1</v>
      </c>
      <c r="R367" s="1">
        <v>176.34</v>
      </c>
      <c r="T367" s="1">
        <v>8254</v>
      </c>
      <c r="U367" s="1">
        <v>70274</v>
      </c>
      <c r="W367" s="1">
        <v>2139</v>
      </c>
      <c r="X367" s="1">
        <v>21185.654259999999</v>
      </c>
      <c r="Y367" s="1">
        <v>237</v>
      </c>
      <c r="Z367" s="1">
        <v>567.09699999999998</v>
      </c>
      <c r="AA367" s="1">
        <v>10</v>
      </c>
      <c r="AB367" s="1">
        <v>345.98608000000002</v>
      </c>
      <c r="AC367" s="1">
        <v>4</v>
      </c>
      <c r="AD367" s="1">
        <v>19.821999999999999</v>
      </c>
      <c r="AE367" s="1">
        <v>0</v>
      </c>
      <c r="AF367" s="1">
        <v>0</v>
      </c>
      <c r="AG367" s="1">
        <f t="shared" si="47"/>
        <v>2390</v>
      </c>
      <c r="AH367" s="1">
        <f t="shared" si="47"/>
        <v>22118.55934</v>
      </c>
      <c r="AI367" s="1">
        <v>4452</v>
      </c>
      <c r="AJ367" s="1">
        <v>41128.191967999999</v>
      </c>
      <c r="AK367" s="1">
        <v>646</v>
      </c>
      <c r="AL367" s="1">
        <v>3392.6166800000001</v>
      </c>
      <c r="AM367" s="1">
        <v>44</v>
      </c>
      <c r="AN367" s="1">
        <v>578.29499999999996</v>
      </c>
      <c r="AO367" s="1">
        <v>72</v>
      </c>
      <c r="AP367" s="1">
        <v>799.23199999999997</v>
      </c>
      <c r="AQ367" s="1">
        <v>183</v>
      </c>
      <c r="AR367" s="1">
        <v>1806.287378</v>
      </c>
      <c r="AS367" s="1">
        <f t="shared" si="48"/>
        <v>5397</v>
      </c>
      <c r="AT367" s="1">
        <f t="shared" si="48"/>
        <v>47704.623025999994</v>
      </c>
      <c r="AU367" s="1">
        <f t="shared" si="49"/>
        <v>7787</v>
      </c>
      <c r="AV367" s="1">
        <f t="shared" si="49"/>
        <v>69823.182365999994</v>
      </c>
    </row>
    <row r="368" spans="1:48">
      <c r="A368" s="3">
        <v>44013</v>
      </c>
      <c r="B368" s="1">
        <v>24563.570313</v>
      </c>
      <c r="C368" s="1">
        <v>26782.619140999999</v>
      </c>
      <c r="D368" s="1">
        <v>24526.910156000002</v>
      </c>
      <c r="E368" s="1">
        <v>24595.349609000001</v>
      </c>
      <c r="F368" s="1">
        <v>24595.349609000001</v>
      </c>
      <c r="G368" s="1">
        <v>48701717400</v>
      </c>
      <c r="I368" s="6" t="s">
        <v>7</v>
      </c>
      <c r="J368" s="4">
        <v>0.5</v>
      </c>
      <c r="K368" s="15">
        <v>0.04</v>
      </c>
      <c r="L368" s="7">
        <v>0.25392999999999999</v>
      </c>
      <c r="M368" s="4">
        <v>0.5</v>
      </c>
      <c r="O368" s="1">
        <v>97.7</v>
      </c>
      <c r="P368" s="1">
        <v>-2.8</v>
      </c>
      <c r="R368" s="1">
        <v>177.8</v>
      </c>
      <c r="T368" s="1">
        <v>7576</v>
      </c>
      <c r="U368" s="1">
        <v>69294</v>
      </c>
      <c r="W368" s="1">
        <v>1650</v>
      </c>
      <c r="X368" s="1">
        <v>22289.293699999998</v>
      </c>
      <c r="Y368" s="1">
        <v>188</v>
      </c>
      <c r="Z368" s="1">
        <v>485.7534</v>
      </c>
      <c r="AA368" s="1">
        <v>2</v>
      </c>
      <c r="AB368" s="1">
        <v>34.307000000000002</v>
      </c>
      <c r="AC368" s="1">
        <v>3</v>
      </c>
      <c r="AD368" s="1">
        <v>545.9</v>
      </c>
      <c r="AE368" s="1">
        <v>4</v>
      </c>
      <c r="AF368" s="1">
        <v>37.165999999999997</v>
      </c>
      <c r="AG368" s="1">
        <f t="shared" si="47"/>
        <v>1847</v>
      </c>
      <c r="AH368" s="1">
        <f t="shared" si="47"/>
        <v>23392.420100000003</v>
      </c>
      <c r="AI368" s="1">
        <v>4107</v>
      </c>
      <c r="AJ368" s="1">
        <v>35378.427792000002</v>
      </c>
      <c r="AK368" s="1">
        <v>630</v>
      </c>
      <c r="AL368" s="1">
        <v>3268.5162879999998</v>
      </c>
      <c r="AM368" s="1">
        <v>60</v>
      </c>
      <c r="AN368" s="1">
        <v>547.82100000000003</v>
      </c>
      <c r="AO368" s="1">
        <v>87</v>
      </c>
      <c r="AP368" s="1">
        <v>1526.9193330000001</v>
      </c>
      <c r="AQ368" s="1">
        <v>195</v>
      </c>
      <c r="AR368" s="1">
        <v>1582.2270880000001</v>
      </c>
      <c r="AS368" s="1">
        <f t="shared" si="48"/>
        <v>5079</v>
      </c>
      <c r="AT368" s="1">
        <f t="shared" si="48"/>
        <v>42303.911501000002</v>
      </c>
      <c r="AU368" s="1">
        <f t="shared" si="49"/>
        <v>6926</v>
      </c>
      <c r="AV368" s="1">
        <f t="shared" si="49"/>
        <v>65696.331601000013</v>
      </c>
    </row>
    <row r="369" spans="1:48">
      <c r="A369" s="3">
        <v>44044</v>
      </c>
      <c r="B369" s="1">
        <v>24566.810547000001</v>
      </c>
      <c r="C369" s="1">
        <v>25847.109375</v>
      </c>
      <c r="D369" s="1">
        <v>24167.789063</v>
      </c>
      <c r="E369" s="1">
        <v>25177.050781000002</v>
      </c>
      <c r="F369" s="1">
        <v>25177.050781000002</v>
      </c>
      <c r="G369" s="1">
        <v>35256937100</v>
      </c>
      <c r="I369" s="6" t="s">
        <v>7</v>
      </c>
      <c r="J369" s="4">
        <v>0.5</v>
      </c>
      <c r="K369" s="15">
        <v>0.2</v>
      </c>
      <c r="L369" s="7">
        <v>0.37262000000000001</v>
      </c>
      <c r="M369" s="4">
        <v>0.5</v>
      </c>
      <c r="O369" s="1">
        <v>99.9</v>
      </c>
      <c r="P369" s="1">
        <v>2.2000000000000002</v>
      </c>
      <c r="R369" s="1">
        <v>173.8</v>
      </c>
      <c r="T369" s="1">
        <v>5390</v>
      </c>
      <c r="U369" s="1">
        <v>45585</v>
      </c>
      <c r="W369" s="1">
        <v>1049</v>
      </c>
      <c r="X369" s="1">
        <v>11890.198797999999</v>
      </c>
      <c r="Y369" s="1">
        <v>61</v>
      </c>
      <c r="Z369" s="1">
        <v>149.2328</v>
      </c>
      <c r="AA369" s="1">
        <v>0</v>
      </c>
      <c r="AB369" s="1">
        <v>0</v>
      </c>
      <c r="AC369" s="1">
        <v>2</v>
      </c>
      <c r="AD369" s="1">
        <v>63.88</v>
      </c>
      <c r="AE369" s="1">
        <v>0</v>
      </c>
      <c r="AF369" s="1">
        <v>0</v>
      </c>
      <c r="AG369" s="1">
        <f t="shared" si="47"/>
        <v>1112</v>
      </c>
      <c r="AH369" s="1">
        <f t="shared" si="47"/>
        <v>12103.311597999998</v>
      </c>
      <c r="AI369" s="1">
        <v>3031</v>
      </c>
      <c r="AJ369" s="1">
        <v>26475.152141999999</v>
      </c>
      <c r="AK369" s="1">
        <v>440</v>
      </c>
      <c r="AL369" s="1">
        <v>2375.8843999999999</v>
      </c>
      <c r="AM369" s="1">
        <v>45</v>
      </c>
      <c r="AN369" s="1">
        <v>751.35121900000001</v>
      </c>
      <c r="AO369" s="1">
        <v>96</v>
      </c>
      <c r="AP369" s="1">
        <v>1266.8759</v>
      </c>
      <c r="AQ369" s="1">
        <v>185</v>
      </c>
      <c r="AR369" s="1">
        <v>1537.2817090000001</v>
      </c>
      <c r="AS369" s="1">
        <f t="shared" si="48"/>
        <v>3797</v>
      </c>
      <c r="AT369" s="1">
        <f t="shared" si="48"/>
        <v>32406.545369999996</v>
      </c>
      <c r="AU369" s="1">
        <f t="shared" si="49"/>
        <v>4909</v>
      </c>
      <c r="AV369" s="1">
        <f t="shared" si="49"/>
        <v>44509.856967999993</v>
      </c>
    </row>
    <row r="370" spans="1:48">
      <c r="A370" s="3">
        <v>44075</v>
      </c>
      <c r="B370" s="1">
        <v>25085.669922000001</v>
      </c>
      <c r="C370" s="1">
        <v>25254.140625</v>
      </c>
      <c r="D370" s="1">
        <v>23124.25</v>
      </c>
      <c r="E370" s="1">
        <v>23459.050781000002</v>
      </c>
      <c r="F370" s="1">
        <v>23459.050781000002</v>
      </c>
      <c r="G370" s="1">
        <v>38637026300</v>
      </c>
      <c r="I370" s="6" t="s">
        <v>7</v>
      </c>
      <c r="J370" s="4">
        <v>0.5</v>
      </c>
      <c r="K370" s="15">
        <v>0.09</v>
      </c>
      <c r="L370" s="7">
        <v>0.48446</v>
      </c>
      <c r="M370" s="4">
        <v>0.5</v>
      </c>
      <c r="O370" s="1">
        <v>97.8</v>
      </c>
      <c r="P370" s="1">
        <v>-2</v>
      </c>
      <c r="R370" s="1">
        <v>174.4</v>
      </c>
      <c r="T370" s="1">
        <v>6581</v>
      </c>
      <c r="U370" s="1">
        <v>51336</v>
      </c>
      <c r="W370" s="1">
        <v>801</v>
      </c>
      <c r="X370" s="1">
        <v>12131.09706</v>
      </c>
      <c r="Y370" s="1">
        <v>52</v>
      </c>
      <c r="Z370" s="1">
        <v>120.5549</v>
      </c>
      <c r="AA370" s="1">
        <v>1</v>
      </c>
      <c r="AB370" s="1">
        <v>42.0471</v>
      </c>
      <c r="AC370" s="1">
        <v>2</v>
      </c>
      <c r="AD370" s="1">
        <v>235.28</v>
      </c>
      <c r="AE370" s="1">
        <v>1</v>
      </c>
      <c r="AF370" s="1">
        <v>2.6096490000000001</v>
      </c>
      <c r="AG370" s="1">
        <f t="shared" si="47"/>
        <v>857</v>
      </c>
      <c r="AH370" s="1">
        <f t="shared" si="47"/>
        <v>12531.588709</v>
      </c>
      <c r="AI370" s="1">
        <v>3883</v>
      </c>
      <c r="AJ370" s="1">
        <v>32053.749897000002</v>
      </c>
      <c r="AK370" s="1">
        <v>506</v>
      </c>
      <c r="AL370" s="1">
        <v>2715.1887230000002</v>
      </c>
      <c r="AM370" s="1">
        <v>62</v>
      </c>
      <c r="AN370" s="1">
        <v>862.24755600000003</v>
      </c>
      <c r="AO370" s="1">
        <v>118</v>
      </c>
      <c r="AP370" s="1">
        <v>1410.0550519999999</v>
      </c>
      <c r="AQ370" s="1">
        <v>219</v>
      </c>
      <c r="AR370" s="1">
        <v>1636.0492509999999</v>
      </c>
      <c r="AS370" s="1">
        <f t="shared" si="48"/>
        <v>4788</v>
      </c>
      <c r="AT370" s="1">
        <f t="shared" si="48"/>
        <v>38677.290479000003</v>
      </c>
      <c r="AU370" s="1">
        <f t="shared" si="49"/>
        <v>5645</v>
      </c>
      <c r="AV370" s="1">
        <f t="shared" si="49"/>
        <v>51208.879188000006</v>
      </c>
    </row>
    <row r="371" spans="1:48">
      <c r="A371" s="3">
        <v>44105</v>
      </c>
      <c r="B371" s="1">
        <v>24039.390625</v>
      </c>
      <c r="C371" s="1">
        <v>24970.589843999998</v>
      </c>
      <c r="D371" s="1">
        <v>23674.519531000002</v>
      </c>
      <c r="E371" s="1">
        <v>24107.419922000001</v>
      </c>
      <c r="F371" s="1">
        <v>24107.419922000001</v>
      </c>
      <c r="G371" s="1">
        <v>37826792700</v>
      </c>
      <c r="I371" s="6" t="s">
        <v>7</v>
      </c>
      <c r="J371" s="4">
        <v>0.5</v>
      </c>
      <c r="K371" s="15">
        <v>0.33</v>
      </c>
      <c r="L371" s="7">
        <v>0.40267999999999998</v>
      </c>
      <c r="M371" s="4">
        <v>0.5</v>
      </c>
      <c r="O371" s="1">
        <v>100.2</v>
      </c>
      <c r="P371" s="1">
        <v>2.5</v>
      </c>
      <c r="R371" s="1">
        <v>173.95</v>
      </c>
      <c r="T371" s="1">
        <v>6189</v>
      </c>
      <c r="U371" s="1">
        <v>56907</v>
      </c>
      <c r="W371" s="1">
        <v>1032</v>
      </c>
      <c r="X371" s="1">
        <v>10847.88219</v>
      </c>
      <c r="Y371" s="1">
        <v>19</v>
      </c>
      <c r="Z371" s="1">
        <v>42.072899999999997</v>
      </c>
      <c r="AA371" s="1">
        <v>4</v>
      </c>
      <c r="AB371" s="1">
        <v>9893.9</v>
      </c>
      <c r="AC371" s="1">
        <v>1</v>
      </c>
      <c r="AD371" s="1">
        <v>457</v>
      </c>
      <c r="AE371" s="1">
        <v>17</v>
      </c>
      <c r="AF371" s="1">
        <v>74.491534999999999</v>
      </c>
      <c r="AG371" s="1">
        <f t="shared" si="47"/>
        <v>1073</v>
      </c>
      <c r="AH371" s="1">
        <f t="shared" si="47"/>
        <v>21315.346624999998</v>
      </c>
      <c r="AI371" s="1">
        <v>3612</v>
      </c>
      <c r="AJ371" s="1">
        <v>34529.780436000001</v>
      </c>
      <c r="AK371" s="1">
        <v>526</v>
      </c>
      <c r="AL371" s="1">
        <v>2735.5547999999999</v>
      </c>
      <c r="AM371" s="1">
        <v>57</v>
      </c>
      <c r="AN371" s="1">
        <v>413.12150000000003</v>
      </c>
      <c r="AO371" s="1">
        <v>132</v>
      </c>
      <c r="AP371" s="1">
        <v>2400.8626989999998</v>
      </c>
      <c r="AQ371" s="1">
        <v>205</v>
      </c>
      <c r="AR371" s="1">
        <v>1419.876536</v>
      </c>
      <c r="AS371" s="1">
        <f t="shared" si="48"/>
        <v>4532</v>
      </c>
      <c r="AT371" s="1">
        <f t="shared" si="48"/>
        <v>41499.195971000001</v>
      </c>
      <c r="AU371" s="1">
        <f t="shared" si="49"/>
        <v>5605</v>
      </c>
      <c r="AV371" s="1">
        <f t="shared" si="49"/>
        <v>62814.542595999999</v>
      </c>
    </row>
    <row r="372" spans="1:48">
      <c r="A372" s="3">
        <v>44136</v>
      </c>
      <c r="B372" s="1">
        <v>24274.830077999999</v>
      </c>
      <c r="C372" s="1">
        <v>27040.410156000002</v>
      </c>
      <c r="D372" s="1">
        <v>24232.660156000002</v>
      </c>
      <c r="E372" s="1">
        <v>26341.490234000001</v>
      </c>
      <c r="F372" s="1">
        <v>26341.490234000001</v>
      </c>
      <c r="G372" s="1">
        <v>56229675200</v>
      </c>
      <c r="I372" s="6" t="s">
        <v>7</v>
      </c>
      <c r="J372" s="4">
        <v>0.5</v>
      </c>
      <c r="K372" s="15">
        <v>1.0999999999999999E-2</v>
      </c>
      <c r="L372" s="7">
        <v>0.11268</v>
      </c>
      <c r="M372" s="4">
        <v>0.5</v>
      </c>
      <c r="O372" s="1">
        <v>100.3</v>
      </c>
      <c r="P372" s="1">
        <v>0.1</v>
      </c>
      <c r="R372" s="1">
        <v>173.67</v>
      </c>
      <c r="T372" s="1">
        <v>7241</v>
      </c>
      <c r="U372" s="1">
        <v>65951</v>
      </c>
      <c r="W372" s="1">
        <v>2183</v>
      </c>
      <c r="X372" s="1">
        <v>24037.063886</v>
      </c>
      <c r="Y372" s="1">
        <v>28</v>
      </c>
      <c r="Z372" s="1">
        <v>59.709099999999999</v>
      </c>
      <c r="AA372" s="1">
        <v>0</v>
      </c>
      <c r="AB372" s="1">
        <v>0</v>
      </c>
      <c r="AC372" s="1">
        <v>5</v>
      </c>
      <c r="AD372" s="1">
        <v>378.53100000000001</v>
      </c>
      <c r="AE372" s="1">
        <v>56</v>
      </c>
      <c r="AF372" s="1">
        <v>113.71048500000001</v>
      </c>
      <c r="AG372" s="1">
        <f t="shared" si="47"/>
        <v>2272</v>
      </c>
      <c r="AH372" s="1">
        <f t="shared" si="47"/>
        <v>24589.014470999999</v>
      </c>
      <c r="AI372" s="1">
        <v>3598</v>
      </c>
      <c r="AJ372" s="1">
        <v>33901.43735</v>
      </c>
      <c r="AK372" s="1">
        <v>493</v>
      </c>
      <c r="AL372" s="1">
        <v>2540.9985999999999</v>
      </c>
      <c r="AM372" s="1">
        <v>53</v>
      </c>
      <c r="AN372" s="1">
        <v>2408.95955</v>
      </c>
      <c r="AO372" s="1">
        <v>107</v>
      </c>
      <c r="AP372" s="1">
        <v>1324.29</v>
      </c>
      <c r="AQ372" s="1">
        <v>202</v>
      </c>
      <c r="AR372" s="1">
        <v>1336.398549</v>
      </c>
      <c r="AS372" s="1">
        <f t="shared" si="48"/>
        <v>4453</v>
      </c>
      <c r="AT372" s="1">
        <f t="shared" si="48"/>
        <v>41512.084048999997</v>
      </c>
      <c r="AU372" s="1">
        <f t="shared" si="49"/>
        <v>6725</v>
      </c>
      <c r="AV372" s="1">
        <f t="shared" si="49"/>
        <v>66101.09852</v>
      </c>
    </row>
    <row r="373" spans="1:48">
      <c r="A373" s="3">
        <v>44166</v>
      </c>
      <c r="B373" s="1">
        <v>26422.710938</v>
      </c>
      <c r="C373" s="1">
        <v>27340.990234000001</v>
      </c>
      <c r="D373" s="1">
        <v>25998.869140999999</v>
      </c>
      <c r="E373" s="1">
        <v>27231.130859000001</v>
      </c>
      <c r="F373" s="1">
        <v>27231.130859000001</v>
      </c>
      <c r="G373" s="1">
        <v>54554133600</v>
      </c>
      <c r="I373" s="6" t="s">
        <v>7</v>
      </c>
      <c r="J373" s="4">
        <v>0.5</v>
      </c>
      <c r="K373" s="15">
        <v>0.01</v>
      </c>
      <c r="L373" s="7">
        <v>0.17982000000000001</v>
      </c>
      <c r="M373" s="4">
        <v>0.5</v>
      </c>
      <c r="O373" s="1">
        <v>99.8</v>
      </c>
      <c r="P373" s="1">
        <v>-0.6</v>
      </c>
      <c r="R373" s="1">
        <v>174.11</v>
      </c>
      <c r="T373" s="1">
        <v>7596</v>
      </c>
      <c r="U373" s="1">
        <v>70289</v>
      </c>
      <c r="W373" s="1">
        <v>2096</v>
      </c>
      <c r="X373" s="1">
        <v>23053.993257999999</v>
      </c>
      <c r="Y373" s="1">
        <v>33</v>
      </c>
      <c r="Z373" s="1">
        <v>61.714599999999997</v>
      </c>
      <c r="AA373" s="1">
        <v>1</v>
      </c>
      <c r="AB373" s="1">
        <v>129.10599999999999</v>
      </c>
      <c r="AC373" s="1">
        <v>3</v>
      </c>
      <c r="AD373" s="1">
        <v>330.322</v>
      </c>
      <c r="AE373" s="1">
        <v>47</v>
      </c>
      <c r="AF373" s="1">
        <v>338.97017499999998</v>
      </c>
      <c r="AG373" s="1">
        <f t="shared" si="47"/>
        <v>2180</v>
      </c>
      <c r="AH373" s="1">
        <f t="shared" si="47"/>
        <v>23914.106032999996</v>
      </c>
      <c r="AI373" s="1">
        <v>3700</v>
      </c>
      <c r="AJ373" s="1">
        <v>31713.145177999999</v>
      </c>
      <c r="AK373" s="1">
        <v>426</v>
      </c>
      <c r="AL373" s="1">
        <v>2206.563486</v>
      </c>
      <c r="AM373" s="1">
        <v>91</v>
      </c>
      <c r="AN373" s="1">
        <v>2989.4146420000002</v>
      </c>
      <c r="AO373" s="1">
        <v>128</v>
      </c>
      <c r="AP373" s="1">
        <v>3122.6550189999998</v>
      </c>
      <c r="AQ373" s="1">
        <v>231</v>
      </c>
      <c r="AR373" s="1">
        <v>2285.8091100000001</v>
      </c>
      <c r="AS373" s="1">
        <f t="shared" si="48"/>
        <v>4576</v>
      </c>
      <c r="AT373" s="1">
        <f t="shared" si="48"/>
        <v>42317.587435000001</v>
      </c>
      <c r="AU373" s="1">
        <f t="shared" si="49"/>
        <v>6756</v>
      </c>
      <c r="AV373" s="1">
        <f t="shared" si="49"/>
        <v>66231.693467999998</v>
      </c>
    </row>
    <row r="374" spans="1:48">
      <c r="A374" s="3">
        <v>44197</v>
      </c>
      <c r="B374" s="1">
        <v>27087.130859000001</v>
      </c>
      <c r="C374" s="1">
        <v>30191.160156000002</v>
      </c>
      <c r="D374" s="1">
        <v>27079.240234000001</v>
      </c>
      <c r="E374" s="1">
        <v>28283.710938</v>
      </c>
      <c r="F374" s="1">
        <v>28283.710938</v>
      </c>
      <c r="G374" s="1">
        <v>73416364000</v>
      </c>
      <c r="I374" s="6" t="s">
        <v>7</v>
      </c>
      <c r="J374" s="4">
        <v>0.5</v>
      </c>
      <c r="K374" s="15">
        <v>0.2</v>
      </c>
      <c r="L374" s="7">
        <v>0.15690999999999999</v>
      </c>
      <c r="M374" s="4">
        <v>0.5</v>
      </c>
      <c r="O374" s="1">
        <v>101.1</v>
      </c>
      <c r="P374" s="1">
        <v>1.3</v>
      </c>
      <c r="R374" s="1">
        <v>173.67</v>
      </c>
      <c r="T374" s="1">
        <v>6212</v>
      </c>
      <c r="U374" s="1">
        <v>66810</v>
      </c>
      <c r="W374" s="1">
        <v>569</v>
      </c>
      <c r="X374" s="1">
        <v>7187.0965930000002</v>
      </c>
      <c r="Y374" s="1">
        <v>11</v>
      </c>
      <c r="Z374" s="1">
        <v>18.325700000000001</v>
      </c>
      <c r="AA374" s="1">
        <v>91</v>
      </c>
      <c r="AB374" s="1">
        <v>18344.070711</v>
      </c>
      <c r="AC374" s="1">
        <v>2</v>
      </c>
      <c r="AD374" s="1">
        <v>202.92</v>
      </c>
      <c r="AE374" s="1">
        <v>36</v>
      </c>
      <c r="AF374" s="1">
        <v>218.32581200000001</v>
      </c>
      <c r="AG374" s="1">
        <f t="shared" si="47"/>
        <v>709</v>
      </c>
      <c r="AH374" s="1">
        <f t="shared" si="47"/>
        <v>25970.738815999997</v>
      </c>
      <c r="AI374" s="1">
        <v>3689</v>
      </c>
      <c r="AJ374" s="1">
        <v>31291.985648999998</v>
      </c>
      <c r="AK374" s="1">
        <v>420</v>
      </c>
      <c r="AL374" s="1">
        <v>2149.759888</v>
      </c>
      <c r="AM374" s="1">
        <v>72</v>
      </c>
      <c r="AN374" s="1">
        <v>788.16099999999994</v>
      </c>
      <c r="AO374" s="1">
        <v>125</v>
      </c>
      <c r="AP374" s="1">
        <v>2126.878025</v>
      </c>
      <c r="AQ374" s="1">
        <v>251</v>
      </c>
      <c r="AR374" s="1">
        <v>3714.216277</v>
      </c>
      <c r="AS374" s="1">
        <f t="shared" si="48"/>
        <v>4557</v>
      </c>
      <c r="AT374" s="1">
        <f t="shared" si="48"/>
        <v>40071.000838999993</v>
      </c>
      <c r="AU374" s="1">
        <f t="shared" si="49"/>
        <v>5266</v>
      </c>
      <c r="AV374" s="1">
        <f t="shared" si="49"/>
        <v>66041.739654999983</v>
      </c>
    </row>
    <row r="375" spans="1:48">
      <c r="A375" s="3">
        <v>44228</v>
      </c>
      <c r="B375" s="1">
        <v>28457.849609000001</v>
      </c>
      <c r="C375" s="1">
        <v>31183.359375</v>
      </c>
      <c r="D375" s="1">
        <v>28382.259765999999</v>
      </c>
      <c r="E375" s="1">
        <v>28980.210938</v>
      </c>
      <c r="F375" s="1">
        <v>28980.210938</v>
      </c>
      <c r="G375" s="1">
        <v>55941235800</v>
      </c>
      <c r="I375" s="6" t="s">
        <v>7</v>
      </c>
      <c r="J375" s="4">
        <v>0.5</v>
      </c>
      <c r="K375" s="15">
        <v>0.02</v>
      </c>
      <c r="L375" s="7">
        <v>0.1225</v>
      </c>
      <c r="M375" s="4">
        <v>0.5</v>
      </c>
      <c r="O375" s="1">
        <v>101.4</v>
      </c>
      <c r="P375" s="1">
        <v>0.3</v>
      </c>
      <c r="R375" s="1">
        <v>173.24</v>
      </c>
      <c r="T375" s="1">
        <v>7561</v>
      </c>
      <c r="U375" s="1">
        <v>64308</v>
      </c>
      <c r="W375" s="1">
        <v>1543</v>
      </c>
      <c r="X375" s="1">
        <v>17099.790558000001</v>
      </c>
      <c r="Y375" s="1">
        <v>24</v>
      </c>
      <c r="Z375" s="1">
        <v>146.90799999999999</v>
      </c>
      <c r="AA375" s="1">
        <v>3</v>
      </c>
      <c r="AB375" s="1">
        <v>368.93464</v>
      </c>
      <c r="AC375" s="1">
        <v>0</v>
      </c>
      <c r="AD375" s="1">
        <v>0</v>
      </c>
      <c r="AE375" s="1">
        <v>24</v>
      </c>
      <c r="AF375" s="1">
        <v>137.99472600000001</v>
      </c>
      <c r="AG375" s="1">
        <f t="shared" si="47"/>
        <v>1594</v>
      </c>
      <c r="AH375" s="1">
        <f t="shared" si="47"/>
        <v>17753.627924</v>
      </c>
      <c r="AI375" s="1">
        <v>4205</v>
      </c>
      <c r="AJ375" s="1">
        <v>36240.777417999998</v>
      </c>
      <c r="AK375" s="1">
        <v>497</v>
      </c>
      <c r="AL375" s="1">
        <v>2703.2168889999998</v>
      </c>
      <c r="AM375" s="1">
        <v>53</v>
      </c>
      <c r="AN375" s="1">
        <v>652.93738800000006</v>
      </c>
      <c r="AO375" s="1">
        <v>140</v>
      </c>
      <c r="AP375" s="1">
        <v>1985.3240000000001</v>
      </c>
      <c r="AQ375" s="1">
        <v>231</v>
      </c>
      <c r="AR375" s="1">
        <v>2167.5813939999998</v>
      </c>
      <c r="AS375" s="1">
        <f t="shared" si="48"/>
        <v>5126</v>
      </c>
      <c r="AT375" s="1">
        <f t="shared" si="48"/>
        <v>43749.837089000001</v>
      </c>
      <c r="AU375" s="1">
        <f t="shared" si="49"/>
        <v>6720</v>
      </c>
      <c r="AV375" s="1">
        <f t="shared" si="49"/>
        <v>61503.465013000001</v>
      </c>
    </row>
    <row r="376" spans="1:48">
      <c r="A376" s="3">
        <v>44256</v>
      </c>
      <c r="B376" s="1">
        <v>29457.890625</v>
      </c>
      <c r="C376" s="1">
        <v>29912</v>
      </c>
      <c r="D376" s="1">
        <v>27505.080077999999</v>
      </c>
      <c r="E376" s="1">
        <v>28378.349609000001</v>
      </c>
      <c r="F376" s="1">
        <v>28378.349609000001</v>
      </c>
      <c r="G376" s="1">
        <v>67911393800</v>
      </c>
      <c r="I376" s="6" t="s">
        <v>7</v>
      </c>
      <c r="J376" s="4">
        <v>0.5</v>
      </c>
      <c r="K376" s="15">
        <v>0.01</v>
      </c>
      <c r="L376" s="7">
        <v>0.12887000000000001</v>
      </c>
      <c r="M376" s="4">
        <v>0.5</v>
      </c>
      <c r="O376" s="1">
        <v>101.5</v>
      </c>
      <c r="P376" s="1">
        <v>0.1</v>
      </c>
      <c r="R376" s="1">
        <v>177.49</v>
      </c>
      <c r="T376" s="1">
        <v>9067</v>
      </c>
      <c r="U376" s="1">
        <v>78025</v>
      </c>
      <c r="W376" s="1">
        <v>1532</v>
      </c>
      <c r="X376" s="1">
        <v>20109.049535999999</v>
      </c>
      <c r="Y376" s="1">
        <v>23</v>
      </c>
      <c r="Z376" s="1">
        <v>148.16569999999999</v>
      </c>
      <c r="AA376" s="1">
        <v>18</v>
      </c>
      <c r="AB376" s="1">
        <v>365.76535000000001</v>
      </c>
      <c r="AC376" s="1">
        <v>4</v>
      </c>
      <c r="AD376" s="1">
        <v>85.271756999999994</v>
      </c>
      <c r="AE376" s="1">
        <v>35</v>
      </c>
      <c r="AF376" s="1">
        <v>326.47294599999998</v>
      </c>
      <c r="AG376" s="1">
        <f t="shared" si="47"/>
        <v>1612</v>
      </c>
      <c r="AH376" s="1">
        <f t="shared" si="47"/>
        <v>21034.725289000002</v>
      </c>
      <c r="AI376" s="1">
        <v>5417</v>
      </c>
      <c r="AJ376" s="1">
        <v>46792.766457999998</v>
      </c>
      <c r="AK376" s="1">
        <v>742</v>
      </c>
      <c r="AL376" s="1">
        <v>3925.6402149999999</v>
      </c>
      <c r="AM376" s="1">
        <v>92</v>
      </c>
      <c r="AN376" s="1">
        <v>727.37170000000003</v>
      </c>
      <c r="AO376" s="1">
        <v>161</v>
      </c>
      <c r="AP376" s="1">
        <v>2604.7248</v>
      </c>
      <c r="AQ376" s="1">
        <v>314</v>
      </c>
      <c r="AR376" s="1">
        <v>2528.271135</v>
      </c>
      <c r="AS376" s="1">
        <f t="shared" si="48"/>
        <v>6726</v>
      </c>
      <c r="AT376" s="1">
        <f t="shared" si="48"/>
        <v>56578.774308000007</v>
      </c>
      <c r="AU376" s="1">
        <f t="shared" si="49"/>
        <v>8338</v>
      </c>
      <c r="AV376" s="1">
        <f t="shared" si="49"/>
        <v>77613.499597000016</v>
      </c>
    </row>
    <row r="377" spans="1:48">
      <c r="A377" s="3">
        <v>44287</v>
      </c>
      <c r="B377" s="1">
        <v>28594.550781000002</v>
      </c>
      <c r="C377" s="1">
        <v>29405.119140999999</v>
      </c>
      <c r="D377" s="1">
        <v>28274.269531000002</v>
      </c>
      <c r="E377" s="1">
        <v>28724.880859000001</v>
      </c>
      <c r="F377" s="1">
        <v>28724.880859000001</v>
      </c>
      <c r="G377" s="1">
        <v>39149674800</v>
      </c>
      <c r="I377" s="6" t="s">
        <v>7</v>
      </c>
      <c r="J377" s="4">
        <v>0.5</v>
      </c>
      <c r="K377" s="15">
        <v>0.01</v>
      </c>
      <c r="L377" s="7">
        <v>9.0179999999999996E-2</v>
      </c>
      <c r="M377" s="4">
        <v>0.5</v>
      </c>
      <c r="O377" s="1">
        <v>101.8</v>
      </c>
      <c r="P377" s="1">
        <v>0.2</v>
      </c>
      <c r="R377" s="1">
        <v>179.33</v>
      </c>
      <c r="T377" s="1">
        <v>9150</v>
      </c>
      <c r="U377" s="1">
        <v>85130</v>
      </c>
      <c r="W377" s="1">
        <v>1054</v>
      </c>
      <c r="X377" s="1">
        <v>16514.202700000002</v>
      </c>
      <c r="Y377" s="1">
        <v>1</v>
      </c>
      <c r="Z377" s="1">
        <v>1.5416000000000001</v>
      </c>
      <c r="AA377" s="1">
        <v>16</v>
      </c>
      <c r="AB377" s="1">
        <v>3056.7547</v>
      </c>
      <c r="AC377" s="1">
        <v>5</v>
      </c>
      <c r="AD377" s="1">
        <v>138.45041000000001</v>
      </c>
      <c r="AE377" s="1">
        <v>49</v>
      </c>
      <c r="AF377" s="1">
        <v>392.93241399999999</v>
      </c>
      <c r="AG377" s="1">
        <f t="shared" si="47"/>
        <v>1125</v>
      </c>
      <c r="AH377" s="1">
        <f t="shared" si="47"/>
        <v>20103.881824000004</v>
      </c>
      <c r="AI377" s="1">
        <v>5697</v>
      </c>
      <c r="AJ377" s="1">
        <v>52012.279290999999</v>
      </c>
      <c r="AK377" s="1">
        <v>816</v>
      </c>
      <c r="AL377" s="1">
        <v>4472.6902879999998</v>
      </c>
      <c r="AM377" s="1">
        <v>109</v>
      </c>
      <c r="AN377" s="1">
        <v>2314.4103</v>
      </c>
      <c r="AO377" s="1">
        <v>184</v>
      </c>
      <c r="AP377" s="1">
        <v>2463.3119999999999</v>
      </c>
      <c r="AQ377" s="1">
        <v>330</v>
      </c>
      <c r="AR377" s="1">
        <v>4821.9220930000001</v>
      </c>
      <c r="AS377" s="1">
        <f t="shared" si="48"/>
        <v>7136</v>
      </c>
      <c r="AT377" s="1">
        <f t="shared" si="48"/>
        <v>66084.613971999992</v>
      </c>
      <c r="AU377" s="1">
        <f t="shared" si="49"/>
        <v>8261</v>
      </c>
      <c r="AV377" s="1">
        <f t="shared" si="49"/>
        <v>86188.495796000003</v>
      </c>
    </row>
    <row r="378" spans="1:48">
      <c r="A378" s="3">
        <v>44317</v>
      </c>
      <c r="B378" s="1">
        <v>28659.910156000002</v>
      </c>
      <c r="C378" s="1">
        <v>29336.130859000001</v>
      </c>
      <c r="D378" s="1">
        <v>27715.880859000001</v>
      </c>
      <c r="E378" s="1">
        <v>29151.800781000002</v>
      </c>
      <c r="F378" s="1">
        <v>29151.800781000002</v>
      </c>
      <c r="G378" s="1">
        <v>44192230800</v>
      </c>
      <c r="I378" s="6" t="s">
        <v>7</v>
      </c>
      <c r="J378" s="4">
        <v>0.5</v>
      </c>
      <c r="K378" s="15">
        <v>0.01</v>
      </c>
      <c r="L378" s="7">
        <v>8.3930000000000005E-2</v>
      </c>
      <c r="M378" s="4">
        <v>0.5</v>
      </c>
      <c r="O378" s="1">
        <v>101.6</v>
      </c>
      <c r="P378" s="1">
        <v>-0.1</v>
      </c>
      <c r="R378" s="1">
        <v>181.59</v>
      </c>
      <c r="T378" s="1">
        <v>8965</v>
      </c>
      <c r="U378" s="1">
        <v>87608</v>
      </c>
      <c r="W378" s="1">
        <v>1561</v>
      </c>
      <c r="X378" s="1">
        <v>26882.392114999999</v>
      </c>
      <c r="Y378" s="1">
        <v>1</v>
      </c>
      <c r="Z378" s="1">
        <v>2.0190999999999999</v>
      </c>
      <c r="AA378" s="1">
        <v>23</v>
      </c>
      <c r="AB378" s="1">
        <v>342.05312400000003</v>
      </c>
      <c r="AC378" s="1">
        <v>1</v>
      </c>
      <c r="AD378" s="1">
        <v>38.46</v>
      </c>
      <c r="AE378" s="1">
        <v>10</v>
      </c>
      <c r="AF378" s="1">
        <v>163.77899300000001</v>
      </c>
      <c r="AG378" s="1">
        <f t="shared" si="47"/>
        <v>1596</v>
      </c>
      <c r="AH378" s="1">
        <f t="shared" si="47"/>
        <v>27428.703331999997</v>
      </c>
      <c r="AI378" s="1">
        <v>5042</v>
      </c>
      <c r="AJ378" s="1">
        <v>49398.183519999999</v>
      </c>
      <c r="AK378" s="1">
        <v>679</v>
      </c>
      <c r="AL378" s="1">
        <v>3708.7352000000005</v>
      </c>
      <c r="AM378" s="1">
        <v>103</v>
      </c>
      <c r="AN378" s="1">
        <v>1451.3915999999999</v>
      </c>
      <c r="AO378" s="1">
        <v>156</v>
      </c>
      <c r="AP378" s="1">
        <v>2642.0030000000002</v>
      </c>
      <c r="AQ378" s="1">
        <v>341</v>
      </c>
      <c r="AR378" s="1">
        <v>3104.4051599999998</v>
      </c>
      <c r="AS378" s="1">
        <f t="shared" si="48"/>
        <v>6321</v>
      </c>
      <c r="AT378" s="1">
        <f t="shared" si="48"/>
        <v>60304.718480000003</v>
      </c>
      <c r="AU378" s="1">
        <f t="shared" si="49"/>
        <v>7917</v>
      </c>
      <c r="AV378" s="1">
        <f t="shared" si="49"/>
        <v>87733.421812000001</v>
      </c>
    </row>
    <row r="379" spans="1:48">
      <c r="A379" s="3">
        <v>44348</v>
      </c>
      <c r="B379" s="1">
        <v>29159.060547000001</v>
      </c>
      <c r="C379" s="1">
        <v>29490.609375</v>
      </c>
      <c r="D379" s="1">
        <v>28216.089843999998</v>
      </c>
      <c r="E379" s="1">
        <v>28827.949218999998</v>
      </c>
      <c r="F379" s="1">
        <v>28827.949218999998</v>
      </c>
      <c r="G379" s="1">
        <v>45376408300</v>
      </c>
      <c r="I379" s="6" t="s">
        <v>7</v>
      </c>
      <c r="J379" s="4">
        <v>0.5</v>
      </c>
      <c r="K379" s="15">
        <v>0.01</v>
      </c>
      <c r="L379" s="7">
        <v>9.8989999999999995E-2</v>
      </c>
      <c r="M379" s="4">
        <v>0.5</v>
      </c>
      <c r="O379" s="1">
        <v>101.3</v>
      </c>
      <c r="P379" s="1">
        <v>-0.3</v>
      </c>
      <c r="R379" s="1">
        <v>183.15</v>
      </c>
      <c r="T379" s="1">
        <v>9381</v>
      </c>
      <c r="U379" s="1">
        <v>92560</v>
      </c>
      <c r="W379" s="1">
        <v>1929</v>
      </c>
      <c r="X379" s="1">
        <v>29905.408200999998</v>
      </c>
      <c r="Y379" s="1">
        <v>24</v>
      </c>
      <c r="Z379" s="1">
        <v>85.832700000000003</v>
      </c>
      <c r="AA379" s="1">
        <v>8</v>
      </c>
      <c r="AB379" s="1">
        <v>146.48812000000001</v>
      </c>
      <c r="AC379" s="1">
        <v>4</v>
      </c>
      <c r="AD379" s="1">
        <v>91.267099999999999</v>
      </c>
      <c r="AE379" s="1">
        <v>21</v>
      </c>
      <c r="AF379" s="1">
        <v>93.331648999999999</v>
      </c>
      <c r="AG379" s="1">
        <f t="shared" si="47"/>
        <v>1986</v>
      </c>
      <c r="AH379" s="1">
        <f t="shared" si="47"/>
        <v>30322.32777</v>
      </c>
      <c r="AI379" s="1">
        <v>5211</v>
      </c>
      <c r="AJ379" s="1">
        <v>49190.420598000004</v>
      </c>
      <c r="AK379" s="1">
        <v>716</v>
      </c>
      <c r="AL379" s="1">
        <v>3828.6391549999998</v>
      </c>
      <c r="AM379" s="1">
        <v>114</v>
      </c>
      <c r="AN379" s="1">
        <v>1471.8447659999999</v>
      </c>
      <c r="AO379" s="1">
        <v>177</v>
      </c>
      <c r="AP379" s="1">
        <v>2890.1950000000002</v>
      </c>
      <c r="AQ379" s="1">
        <v>352</v>
      </c>
      <c r="AR379" s="1">
        <v>4186.7470329999996</v>
      </c>
      <c r="AS379" s="1">
        <f t="shared" si="48"/>
        <v>6570</v>
      </c>
      <c r="AT379" s="1">
        <f t="shared" si="48"/>
        <v>61567.846552000003</v>
      </c>
      <c r="AU379" s="1">
        <f t="shared" si="49"/>
        <v>8556</v>
      </c>
      <c r="AV379" s="1">
        <f t="shared" si="49"/>
        <v>91890.174322000006</v>
      </c>
    </row>
    <row r="380" spans="1:48">
      <c r="A380" s="3">
        <v>44378</v>
      </c>
      <c r="B380" s="1">
        <v>28859.019531000002</v>
      </c>
      <c r="C380" s="1">
        <v>28859.019531000002</v>
      </c>
      <c r="D380" s="1">
        <v>24748.839843999998</v>
      </c>
      <c r="E380" s="1">
        <v>25961.029297000001</v>
      </c>
      <c r="F380" s="1">
        <v>25961.029297000001</v>
      </c>
      <c r="G380" s="1">
        <v>49244260800</v>
      </c>
      <c r="I380" s="6" t="s">
        <v>7</v>
      </c>
      <c r="J380" s="4">
        <v>0.5</v>
      </c>
      <c r="K380" s="15">
        <v>0.02</v>
      </c>
      <c r="L380" s="7">
        <v>8.2680000000000003E-2</v>
      </c>
      <c r="M380" s="4">
        <v>0.5</v>
      </c>
      <c r="O380" s="1">
        <v>101.4</v>
      </c>
      <c r="P380" s="1">
        <v>0.1</v>
      </c>
      <c r="R380" s="1">
        <v>185.48</v>
      </c>
      <c r="T380" s="1">
        <v>9957</v>
      </c>
      <c r="U380" s="1">
        <v>93991</v>
      </c>
      <c r="W380" s="1">
        <v>2032</v>
      </c>
      <c r="X380" s="1">
        <v>28419.177858000003</v>
      </c>
      <c r="Y380" s="1">
        <v>59</v>
      </c>
      <c r="Z380" s="1">
        <v>172.11949999999999</v>
      </c>
      <c r="AA380" s="1">
        <v>8</v>
      </c>
      <c r="AB380" s="1">
        <v>2512.6194599999999</v>
      </c>
      <c r="AC380" s="1">
        <v>6</v>
      </c>
      <c r="AD380" s="1">
        <v>766.61992999999995</v>
      </c>
      <c r="AE380" s="1">
        <v>12</v>
      </c>
      <c r="AF380" s="1">
        <v>74.784948</v>
      </c>
      <c r="AG380" s="1">
        <f t="shared" si="47"/>
        <v>2117</v>
      </c>
      <c r="AH380" s="1">
        <f t="shared" si="47"/>
        <v>31945.321696000006</v>
      </c>
      <c r="AI380" s="1">
        <v>5088</v>
      </c>
      <c r="AJ380" s="1">
        <v>47672.946734000005</v>
      </c>
      <c r="AK380" s="1">
        <v>1367</v>
      </c>
      <c r="AL380" s="1">
        <v>6747.1172989999995</v>
      </c>
      <c r="AM380" s="1">
        <v>109</v>
      </c>
      <c r="AN380" s="1">
        <v>1737.07455</v>
      </c>
      <c r="AO380" s="1">
        <v>161</v>
      </c>
      <c r="AP380" s="1">
        <v>3131.0859999999998</v>
      </c>
      <c r="AQ380" s="1">
        <v>353</v>
      </c>
      <c r="AR380" s="1">
        <v>4045.325644</v>
      </c>
      <c r="AS380" s="1">
        <f t="shared" si="48"/>
        <v>7078</v>
      </c>
      <c r="AT380" s="1">
        <f t="shared" si="48"/>
        <v>63333.550227</v>
      </c>
      <c r="AU380" s="1">
        <f t="shared" si="49"/>
        <v>9195</v>
      </c>
      <c r="AV380" s="1">
        <f t="shared" si="49"/>
        <v>95278.871922999999</v>
      </c>
    </row>
    <row r="381" spans="1:48">
      <c r="A381" s="3">
        <v>44409</v>
      </c>
      <c r="B381" s="1">
        <v>26054.810547000001</v>
      </c>
      <c r="C381" s="1">
        <v>26822.470702999999</v>
      </c>
      <c r="D381" s="1">
        <v>24581.599609000001</v>
      </c>
      <c r="E381" s="1">
        <v>25878.990234000001</v>
      </c>
      <c r="F381" s="1">
        <v>25878.990234000001</v>
      </c>
      <c r="G381" s="1">
        <v>42631874600</v>
      </c>
      <c r="I381" s="6" t="s">
        <v>7</v>
      </c>
      <c r="J381" s="4">
        <v>0.5</v>
      </c>
      <c r="K381" s="15">
        <v>0.01</v>
      </c>
      <c r="L381" s="7">
        <v>6.4820000000000003E-2</v>
      </c>
      <c r="M381" s="4">
        <v>0.5</v>
      </c>
      <c r="O381" s="1">
        <v>101.5</v>
      </c>
      <c r="P381" s="1">
        <v>0.1</v>
      </c>
      <c r="R381" s="1">
        <v>185.16</v>
      </c>
      <c r="T381" s="1">
        <v>7875</v>
      </c>
      <c r="U381" s="1">
        <v>70448</v>
      </c>
      <c r="W381" s="1">
        <v>696</v>
      </c>
      <c r="X381" s="1">
        <v>11995.407342</v>
      </c>
      <c r="Y381" s="1">
        <v>257</v>
      </c>
      <c r="Z381" s="1">
        <v>583.59090000000003</v>
      </c>
      <c r="AA381" s="1">
        <v>8</v>
      </c>
      <c r="AB381" s="1">
        <v>117.4265</v>
      </c>
      <c r="AC381" s="1">
        <v>7</v>
      </c>
      <c r="AD381" s="1">
        <v>196.74888799999999</v>
      </c>
      <c r="AE381" s="1">
        <v>10</v>
      </c>
      <c r="AF381" s="1">
        <v>110.320324</v>
      </c>
      <c r="AG381" s="1">
        <f t="shared" ref="AG381:AH396" si="50">W381+Y381+AA381+AC381+AE381</f>
        <v>978</v>
      </c>
      <c r="AH381" s="1">
        <f t="shared" si="50"/>
        <v>13003.493954</v>
      </c>
      <c r="AI381" s="1">
        <v>4427</v>
      </c>
      <c r="AJ381" s="1">
        <v>39946.431702000002</v>
      </c>
      <c r="AK381" s="1">
        <v>836</v>
      </c>
      <c r="AL381" s="1">
        <v>4326.6264170000004</v>
      </c>
      <c r="AM381" s="1">
        <v>105</v>
      </c>
      <c r="AN381" s="1">
        <v>2560.8764080000001</v>
      </c>
      <c r="AO381" s="1">
        <v>128</v>
      </c>
      <c r="AP381" s="1">
        <v>1994.204201</v>
      </c>
      <c r="AQ381" s="1">
        <v>326</v>
      </c>
      <c r="AR381" s="1">
        <v>7060.1346899999999</v>
      </c>
      <c r="AS381" s="1">
        <f t="shared" ref="AS381:AT396" si="51">AI381+AK381+AM381+AO381+AQ381</f>
        <v>5822</v>
      </c>
      <c r="AT381" s="1">
        <f t="shared" si="51"/>
        <v>55888.273418000004</v>
      </c>
      <c r="AU381" s="1">
        <f t="shared" ref="AU381:AV396" si="52">AG381+AS381</f>
        <v>6800</v>
      </c>
      <c r="AV381" s="1">
        <f t="shared" si="52"/>
        <v>68891.767372000002</v>
      </c>
    </row>
    <row r="382" spans="1:48">
      <c r="A382" s="3">
        <v>44440</v>
      </c>
      <c r="B382" s="1">
        <v>25871.820313</v>
      </c>
      <c r="C382" s="1">
        <v>26560.039063</v>
      </c>
      <c r="D382" s="1">
        <v>23771.460938</v>
      </c>
      <c r="E382" s="1">
        <v>24575.640625</v>
      </c>
      <c r="F382" s="1">
        <v>24575.640625</v>
      </c>
      <c r="G382" s="1">
        <v>47170477800</v>
      </c>
      <c r="I382" s="6" t="s">
        <v>7</v>
      </c>
      <c r="J382" s="4">
        <v>0.5</v>
      </c>
      <c r="K382" s="15">
        <v>6.0000000000000001E-3</v>
      </c>
      <c r="L382" s="7">
        <v>6.3390000000000002E-2</v>
      </c>
      <c r="M382" s="4">
        <v>0.5</v>
      </c>
      <c r="O382" s="1">
        <v>99.2</v>
      </c>
      <c r="P382" s="1">
        <v>-2.2999999999999998</v>
      </c>
      <c r="R382" s="1">
        <v>185.62</v>
      </c>
      <c r="T382" s="1">
        <v>7400</v>
      </c>
      <c r="U382" s="1">
        <v>66806</v>
      </c>
      <c r="W382" s="1">
        <v>1918</v>
      </c>
      <c r="X382" s="1">
        <v>21204.999507</v>
      </c>
      <c r="Y382" s="1">
        <v>257</v>
      </c>
      <c r="Z382" s="1">
        <v>468.76280000000003</v>
      </c>
      <c r="AA382" s="1">
        <v>14</v>
      </c>
      <c r="AB382" s="1">
        <v>836.56703300000004</v>
      </c>
      <c r="AC382" s="1">
        <v>13</v>
      </c>
      <c r="AD382" s="1">
        <v>504.76979999999998</v>
      </c>
      <c r="AE382" s="1">
        <v>3</v>
      </c>
      <c r="AF382" s="1">
        <v>4.0279499999999997</v>
      </c>
      <c r="AG382" s="1">
        <f t="shared" si="50"/>
        <v>2205</v>
      </c>
      <c r="AH382" s="1">
        <f t="shared" si="50"/>
        <v>23019.127089999998</v>
      </c>
      <c r="AI382" s="1">
        <v>3569</v>
      </c>
      <c r="AJ382" s="1">
        <v>33040.870078000007</v>
      </c>
      <c r="AK382" s="1">
        <v>627</v>
      </c>
      <c r="AL382" s="1">
        <v>3279.5295290000004</v>
      </c>
      <c r="AM382" s="1">
        <v>74</v>
      </c>
      <c r="AN382" s="1">
        <v>1342.30045</v>
      </c>
      <c r="AO382" s="1">
        <v>144</v>
      </c>
      <c r="AP382" s="1">
        <v>3408.4005000000002</v>
      </c>
      <c r="AQ382" s="1">
        <v>267</v>
      </c>
      <c r="AR382" s="1">
        <v>2682.0810729999998</v>
      </c>
      <c r="AS382" s="1">
        <f t="shared" si="51"/>
        <v>4681</v>
      </c>
      <c r="AT382" s="1">
        <f t="shared" si="51"/>
        <v>43753.181630000014</v>
      </c>
      <c r="AU382" s="1">
        <f t="shared" si="52"/>
        <v>6886</v>
      </c>
      <c r="AV382" s="1">
        <f t="shared" si="52"/>
        <v>66772.308720000015</v>
      </c>
    </row>
    <row r="383" spans="1:48">
      <c r="A383" s="3">
        <v>44470</v>
      </c>
      <c r="B383" s="1">
        <v>24478.679688</v>
      </c>
      <c r="C383" s="1">
        <v>26234.939452999999</v>
      </c>
      <c r="D383" s="1">
        <v>23681.439452999999</v>
      </c>
      <c r="E383" s="1">
        <v>25377.240234000001</v>
      </c>
      <c r="F383" s="1">
        <v>25377.240234000001</v>
      </c>
      <c r="G383" s="1">
        <v>33219748700</v>
      </c>
      <c r="I383" s="6" t="s">
        <v>7</v>
      </c>
      <c r="J383" s="4">
        <v>0.5</v>
      </c>
      <c r="K383" s="15">
        <v>0.01</v>
      </c>
      <c r="L383" s="7">
        <v>6.7860000000000004E-2</v>
      </c>
      <c r="M383" s="4">
        <v>0.5</v>
      </c>
      <c r="O383" s="1">
        <v>102</v>
      </c>
      <c r="P383" s="1">
        <v>2.9</v>
      </c>
      <c r="R383" s="1">
        <v>183.58</v>
      </c>
      <c r="T383" s="1">
        <v>6250</v>
      </c>
      <c r="U383" s="1">
        <v>61364</v>
      </c>
      <c r="W383" s="1">
        <v>1285</v>
      </c>
      <c r="X383" s="1">
        <v>20995.688333999999</v>
      </c>
      <c r="Y383" s="1">
        <v>62</v>
      </c>
      <c r="Z383" s="1">
        <v>113.71729999999999</v>
      </c>
      <c r="AA383" s="1">
        <v>17</v>
      </c>
      <c r="AB383" s="1">
        <v>2181.8519999999999</v>
      </c>
      <c r="AC383" s="1">
        <v>7</v>
      </c>
      <c r="AD383" s="1">
        <v>180.86743999999999</v>
      </c>
      <c r="AE383" s="1">
        <v>8</v>
      </c>
      <c r="AF383" s="1">
        <v>98.294759999999997</v>
      </c>
      <c r="AG383" s="1">
        <f t="shared" si="50"/>
        <v>1379</v>
      </c>
      <c r="AH383" s="1">
        <f t="shared" si="50"/>
        <v>23570.419833999997</v>
      </c>
      <c r="AI383" s="1">
        <v>3055</v>
      </c>
      <c r="AJ383" s="1">
        <v>28776.420011999999</v>
      </c>
      <c r="AK383" s="1">
        <v>595</v>
      </c>
      <c r="AL383" s="1">
        <v>3027.1776970000001</v>
      </c>
      <c r="AM383" s="1">
        <v>63</v>
      </c>
      <c r="AN383" s="1">
        <v>790.86884999999995</v>
      </c>
      <c r="AO383" s="1">
        <v>126</v>
      </c>
      <c r="AP383" s="1">
        <v>2828.9879999999998</v>
      </c>
      <c r="AQ383" s="1">
        <v>267</v>
      </c>
      <c r="AR383" s="1">
        <v>2594.5838279999998</v>
      </c>
      <c r="AS383" s="1">
        <f t="shared" si="51"/>
        <v>4106</v>
      </c>
      <c r="AT383" s="1">
        <f t="shared" si="51"/>
        <v>38018.038387000001</v>
      </c>
      <c r="AU383" s="1">
        <f t="shared" si="52"/>
        <v>5485</v>
      </c>
      <c r="AV383" s="1">
        <f t="shared" si="52"/>
        <v>61588.458220999994</v>
      </c>
    </row>
    <row r="384" spans="1:48">
      <c r="A384" s="3">
        <v>44501</v>
      </c>
      <c r="B384" s="1">
        <v>25268.349609000001</v>
      </c>
      <c r="C384" s="1">
        <v>25746.710938</v>
      </c>
      <c r="D384" s="1">
        <v>23175.369140999999</v>
      </c>
      <c r="E384" s="1">
        <v>23475.259765999999</v>
      </c>
      <c r="F384" s="1">
        <v>23475.259765999999</v>
      </c>
      <c r="G384" s="1">
        <v>36869190400</v>
      </c>
      <c r="I384" s="6" t="s">
        <v>7</v>
      </c>
      <c r="J384" s="4">
        <v>0.5</v>
      </c>
      <c r="K384" s="15">
        <v>0.05</v>
      </c>
      <c r="L384" s="7">
        <v>0.10195999999999998</v>
      </c>
      <c r="M384" s="4">
        <v>0.5</v>
      </c>
      <c r="O384" s="1">
        <v>102.2</v>
      </c>
      <c r="P384" s="1">
        <v>0.2</v>
      </c>
      <c r="R384" s="1">
        <v>182.58</v>
      </c>
      <c r="T384" s="1">
        <v>7239</v>
      </c>
      <c r="U384" s="1">
        <v>62998</v>
      </c>
      <c r="W384" s="1">
        <v>1857</v>
      </c>
      <c r="X384" s="1">
        <v>19721.856</v>
      </c>
      <c r="Y384" s="1">
        <v>94</v>
      </c>
      <c r="Z384" s="1">
        <v>164.93010000000001</v>
      </c>
      <c r="AA384" s="1">
        <v>9</v>
      </c>
      <c r="AB384" s="1">
        <v>439.34012000000001</v>
      </c>
      <c r="AC384" s="1">
        <v>7</v>
      </c>
      <c r="AD384" s="1">
        <v>1668.7868800000001</v>
      </c>
      <c r="AE384" s="1">
        <v>10</v>
      </c>
      <c r="AF384" s="1">
        <v>45.281700000000001</v>
      </c>
      <c r="AG384" s="1">
        <f t="shared" si="50"/>
        <v>1977</v>
      </c>
      <c r="AH384" s="1">
        <f t="shared" si="50"/>
        <v>22040.194800000001</v>
      </c>
      <c r="AI384" s="1">
        <v>3213</v>
      </c>
      <c r="AJ384" s="1">
        <v>30383.751799000001</v>
      </c>
      <c r="AK384" s="1">
        <v>606</v>
      </c>
      <c r="AL384" s="1">
        <v>3059.4283999999998</v>
      </c>
      <c r="AM384" s="1">
        <v>92</v>
      </c>
      <c r="AN384" s="1">
        <v>1050.046529</v>
      </c>
      <c r="AO384" s="1">
        <v>140</v>
      </c>
      <c r="AP384" s="1">
        <v>2410.951</v>
      </c>
      <c r="AQ384" s="1">
        <v>270</v>
      </c>
      <c r="AR384" s="1">
        <v>2916.8106779999998</v>
      </c>
      <c r="AS384" s="1">
        <f t="shared" si="51"/>
        <v>4321</v>
      </c>
      <c r="AT384" s="1">
        <f t="shared" si="51"/>
        <v>39820.988406000004</v>
      </c>
      <c r="AU384" s="1">
        <f t="shared" si="52"/>
        <v>6298</v>
      </c>
      <c r="AV384" s="1">
        <f t="shared" si="52"/>
        <v>61861.183206000002</v>
      </c>
    </row>
    <row r="385" spans="1:48">
      <c r="A385" s="3">
        <v>44531</v>
      </c>
      <c r="B385" s="1">
        <v>23595.570313</v>
      </c>
      <c r="C385" s="1">
        <v>24385.439452999999</v>
      </c>
      <c r="D385" s="1">
        <v>22665.25</v>
      </c>
      <c r="E385" s="1">
        <v>23397.669922000001</v>
      </c>
      <c r="F385" s="1">
        <v>23397.669922000001</v>
      </c>
      <c r="G385" s="1">
        <v>35474891800</v>
      </c>
      <c r="I385" s="6" t="s">
        <v>7</v>
      </c>
      <c r="J385" s="4">
        <v>0.5</v>
      </c>
      <c r="K385" s="15">
        <v>0.03</v>
      </c>
      <c r="L385" s="7">
        <v>0.16</v>
      </c>
      <c r="M385" s="4">
        <v>0.5</v>
      </c>
      <c r="O385" s="1">
        <v>102.2</v>
      </c>
      <c r="P385" s="1" t="s">
        <v>13</v>
      </c>
      <c r="R385" s="1">
        <v>181.62</v>
      </c>
      <c r="T385" s="1">
        <v>7076</v>
      </c>
      <c r="U385" s="1">
        <v>87790</v>
      </c>
      <c r="W385" s="1">
        <v>1493</v>
      </c>
      <c r="X385" s="1">
        <v>16755.822670000001</v>
      </c>
      <c r="Y385" s="1">
        <v>58</v>
      </c>
      <c r="Z385" s="1">
        <v>84.625100000000003</v>
      </c>
      <c r="AA385" s="1">
        <v>5</v>
      </c>
      <c r="AB385" s="1">
        <v>29011.120697999999</v>
      </c>
      <c r="AC385" s="1">
        <v>3</v>
      </c>
      <c r="AD385" s="1">
        <v>313.90249999999997</v>
      </c>
      <c r="AE385" s="1">
        <v>36</v>
      </c>
      <c r="AF385" s="1">
        <v>460.960105</v>
      </c>
      <c r="AG385" s="1">
        <f t="shared" si="50"/>
        <v>1595</v>
      </c>
      <c r="AH385" s="1">
        <f t="shared" si="50"/>
        <v>46626.431072999992</v>
      </c>
      <c r="AI385" s="1">
        <v>3315</v>
      </c>
      <c r="AJ385" s="1">
        <v>30253.883394000004</v>
      </c>
      <c r="AK385" s="1">
        <v>611</v>
      </c>
      <c r="AL385" s="1">
        <v>3102.1138000000001</v>
      </c>
      <c r="AM385" s="1">
        <v>79</v>
      </c>
      <c r="AN385" s="1">
        <v>1303.5210199999999</v>
      </c>
      <c r="AO385" s="1">
        <v>136</v>
      </c>
      <c r="AP385" s="1">
        <v>2855.1102820000001</v>
      </c>
      <c r="AQ385" s="1">
        <v>272</v>
      </c>
      <c r="AR385" s="1">
        <v>2530.49352</v>
      </c>
      <c r="AS385" s="1">
        <f t="shared" si="51"/>
        <v>4413</v>
      </c>
      <c r="AT385" s="1">
        <f t="shared" si="51"/>
        <v>40045.122016000008</v>
      </c>
      <c r="AU385" s="1">
        <f t="shared" si="52"/>
        <v>6008</v>
      </c>
      <c r="AV385" s="1">
        <f t="shared" si="52"/>
        <v>86671.553088999994</v>
      </c>
    </row>
    <row r="386" spans="1:48">
      <c r="A386" s="3">
        <v>44562</v>
      </c>
      <c r="B386" s="1">
        <v>23510.539063</v>
      </c>
      <c r="C386" s="1">
        <v>24982.029297000001</v>
      </c>
      <c r="D386" s="1">
        <v>22709.599609000001</v>
      </c>
      <c r="E386" s="1">
        <v>23802.259765999999</v>
      </c>
      <c r="F386" s="1">
        <v>23802.259765999999</v>
      </c>
      <c r="G386" s="1">
        <v>41535672300</v>
      </c>
      <c r="I386" s="6" t="s">
        <v>7</v>
      </c>
      <c r="J386" s="4">
        <v>0.5</v>
      </c>
      <c r="K386" s="15">
        <v>0.1</v>
      </c>
      <c r="L386" s="7">
        <v>0.19821</v>
      </c>
      <c r="M386" s="4">
        <v>0.5</v>
      </c>
      <c r="O386" s="1">
        <v>102.3</v>
      </c>
      <c r="P386" s="1">
        <v>0.2</v>
      </c>
      <c r="R386" s="1">
        <v>180.62</v>
      </c>
      <c r="T386" s="1">
        <v>5911</v>
      </c>
      <c r="U386" s="1">
        <v>54412</v>
      </c>
      <c r="W386" s="1">
        <v>1073</v>
      </c>
      <c r="X386" s="1">
        <v>14359.768646</v>
      </c>
      <c r="Y386" s="1">
        <v>63</v>
      </c>
      <c r="Z386" s="1">
        <v>49.5687</v>
      </c>
      <c r="AA386" s="1">
        <v>2</v>
      </c>
      <c r="AB386" s="1">
        <v>52.697899999999997</v>
      </c>
      <c r="AC386" s="1">
        <v>4</v>
      </c>
      <c r="AD386" s="1">
        <v>180.14500000000001</v>
      </c>
      <c r="AE386" s="1">
        <v>64</v>
      </c>
      <c r="AF386" s="1">
        <v>1491.9738299999999</v>
      </c>
      <c r="AG386" s="1">
        <f t="shared" si="50"/>
        <v>1206</v>
      </c>
      <c r="AH386" s="1">
        <f t="shared" si="50"/>
        <v>16134.154075999999</v>
      </c>
      <c r="AI386" s="1">
        <v>2926</v>
      </c>
      <c r="AJ386" s="1">
        <v>27449.890802999998</v>
      </c>
      <c r="AK386" s="1">
        <v>494</v>
      </c>
      <c r="AL386" s="1">
        <v>2510.3562999999999</v>
      </c>
      <c r="AM386" s="1">
        <v>63</v>
      </c>
      <c r="AN386" s="1">
        <v>551.8021</v>
      </c>
      <c r="AO386" s="1">
        <v>137</v>
      </c>
      <c r="AP386" s="1">
        <v>2898.2999989999998</v>
      </c>
      <c r="AQ386" s="1">
        <v>258</v>
      </c>
      <c r="AR386" s="1">
        <v>2885.350128</v>
      </c>
      <c r="AS386" s="1">
        <f t="shared" si="51"/>
        <v>3878</v>
      </c>
      <c r="AT386" s="1">
        <f t="shared" si="51"/>
        <v>36295.699329999996</v>
      </c>
      <c r="AU386" s="1">
        <f t="shared" si="52"/>
        <v>5084</v>
      </c>
      <c r="AV386" s="1">
        <f t="shared" si="52"/>
        <v>52429.853405999995</v>
      </c>
    </row>
    <row r="387" spans="1:48">
      <c r="A387" s="3">
        <v>44593</v>
      </c>
      <c r="B387" s="1">
        <v>24392.859375</v>
      </c>
      <c r="C387" s="1">
        <v>25050.589843999998</v>
      </c>
      <c r="D387" s="1">
        <v>22406.119140999999</v>
      </c>
      <c r="E387" s="1">
        <v>22713.019531000002</v>
      </c>
      <c r="F387" s="1">
        <v>22713.019531000002</v>
      </c>
      <c r="G387" s="1">
        <v>34363309500</v>
      </c>
      <c r="I387" s="6" t="s">
        <v>7</v>
      </c>
      <c r="J387" s="4">
        <v>0.5</v>
      </c>
      <c r="K387" s="15">
        <v>0.09</v>
      </c>
      <c r="L387" s="7">
        <v>0.20071</v>
      </c>
      <c r="M387" s="4">
        <v>0.5</v>
      </c>
      <c r="O387" s="1">
        <v>103.1</v>
      </c>
      <c r="P387" s="1">
        <v>0.7</v>
      </c>
      <c r="R387" s="1">
        <v>178.82</v>
      </c>
      <c r="T387" s="1">
        <v>3998</v>
      </c>
      <c r="U387" s="1">
        <v>36069</v>
      </c>
      <c r="W387" s="1">
        <v>474</v>
      </c>
      <c r="X387" s="1">
        <v>6844.3719799999999</v>
      </c>
      <c r="Y387" s="1">
        <v>13</v>
      </c>
      <c r="Z387" s="1">
        <v>17.751700000000003</v>
      </c>
      <c r="AA387" s="1">
        <v>7</v>
      </c>
      <c r="AB387" s="1">
        <v>557.77009999999996</v>
      </c>
      <c r="AC387" s="1">
        <v>4</v>
      </c>
      <c r="AD387" s="1">
        <v>170</v>
      </c>
      <c r="AE387" s="1">
        <v>86</v>
      </c>
      <c r="AF387" s="1">
        <v>558.63489000000004</v>
      </c>
      <c r="AG387" s="1">
        <f t="shared" si="50"/>
        <v>584</v>
      </c>
      <c r="AH387" s="1">
        <f t="shared" si="50"/>
        <v>8148.5286699999997</v>
      </c>
      <c r="AI387" s="1">
        <v>2254</v>
      </c>
      <c r="AJ387" s="1">
        <v>22442.271465999998</v>
      </c>
      <c r="AK387" s="1">
        <v>352</v>
      </c>
      <c r="AL387" s="1">
        <v>1756.1552679999998</v>
      </c>
      <c r="AM387" s="1">
        <v>43</v>
      </c>
      <c r="AN387" s="1">
        <v>586.75699999999995</v>
      </c>
      <c r="AO387" s="1">
        <v>82</v>
      </c>
      <c r="AP387" s="1">
        <v>1335.7524679999999</v>
      </c>
      <c r="AQ387" s="1">
        <v>206</v>
      </c>
      <c r="AR387" s="1">
        <v>1851.1807679999999</v>
      </c>
      <c r="AS387" s="1">
        <f t="shared" si="51"/>
        <v>2937</v>
      </c>
      <c r="AT387" s="1">
        <f t="shared" si="51"/>
        <v>27972.116969999995</v>
      </c>
      <c r="AU387" s="1">
        <f t="shared" si="52"/>
        <v>3521</v>
      </c>
      <c r="AV387" s="1">
        <f t="shared" si="52"/>
        <v>36120.645639999995</v>
      </c>
    </row>
    <row r="388" spans="1:48">
      <c r="A388" s="3">
        <v>44621</v>
      </c>
      <c r="B388" s="1">
        <v>22739.839843999998</v>
      </c>
      <c r="C388" s="1">
        <v>22937.560547000001</v>
      </c>
      <c r="D388" s="1">
        <v>18235.480468999998</v>
      </c>
      <c r="E388" s="1">
        <v>21996.849609000001</v>
      </c>
      <c r="F388" s="1">
        <v>21996.849609000001</v>
      </c>
      <c r="G388" s="1">
        <v>71314955300</v>
      </c>
      <c r="I388" s="6" t="s">
        <v>7</v>
      </c>
      <c r="J388" s="4">
        <v>0.75</v>
      </c>
      <c r="K388" s="15">
        <v>0.03</v>
      </c>
      <c r="L388" s="7">
        <v>0.30809999999999998</v>
      </c>
      <c r="M388" s="4">
        <v>0.75</v>
      </c>
      <c r="O388" s="1">
        <v>103.3</v>
      </c>
      <c r="P388" s="1">
        <v>0.2</v>
      </c>
      <c r="R388" s="1">
        <v>176.29</v>
      </c>
      <c r="T388" s="1">
        <v>3828</v>
      </c>
      <c r="U388" s="1">
        <v>34833</v>
      </c>
      <c r="W388" s="1">
        <v>161</v>
      </c>
      <c r="X388" s="1">
        <v>3614.1950299999999</v>
      </c>
      <c r="Y388" s="1">
        <v>20</v>
      </c>
      <c r="Z388" s="1">
        <v>36.027800000000006</v>
      </c>
      <c r="AA388" s="1">
        <v>2</v>
      </c>
      <c r="AB388" s="1">
        <v>24.672899999999998</v>
      </c>
      <c r="AC388" s="1">
        <v>2</v>
      </c>
      <c r="AD388" s="1">
        <v>1839.333333</v>
      </c>
      <c r="AE388" s="1">
        <v>38</v>
      </c>
      <c r="AF388" s="1">
        <v>188.82924</v>
      </c>
      <c r="AG388" s="1">
        <f t="shared" si="50"/>
        <v>223</v>
      </c>
      <c r="AH388" s="1">
        <f t="shared" si="50"/>
        <v>5703.0583029999998</v>
      </c>
      <c r="AI388" s="1">
        <v>2493</v>
      </c>
      <c r="AJ388" s="1">
        <v>22643.153971</v>
      </c>
      <c r="AK388" s="1">
        <v>381</v>
      </c>
      <c r="AL388" s="1">
        <v>1963.3124999999998</v>
      </c>
      <c r="AM388" s="1">
        <v>47</v>
      </c>
      <c r="AN388" s="1">
        <v>724.85770000000002</v>
      </c>
      <c r="AO388" s="1">
        <v>67</v>
      </c>
      <c r="AP388" s="1">
        <v>1428.5440000000001</v>
      </c>
      <c r="AQ388" s="1">
        <v>188</v>
      </c>
      <c r="AR388" s="1">
        <v>2061.9466699999998</v>
      </c>
      <c r="AS388" s="1">
        <f t="shared" si="51"/>
        <v>3176</v>
      </c>
      <c r="AT388" s="1">
        <f t="shared" si="51"/>
        <v>28821.814841000003</v>
      </c>
      <c r="AU388" s="1">
        <f t="shared" si="52"/>
        <v>3399</v>
      </c>
      <c r="AV388" s="1">
        <f t="shared" si="52"/>
        <v>34524.873144000005</v>
      </c>
    </row>
    <row r="389" spans="1:48">
      <c r="A389" s="3">
        <v>44652</v>
      </c>
      <c r="B389" s="1">
        <v>21693.099609000001</v>
      </c>
      <c r="C389" s="1">
        <v>22523.640625</v>
      </c>
      <c r="D389" s="1">
        <v>19665.490234000001</v>
      </c>
      <c r="E389" s="1">
        <v>21089.390625</v>
      </c>
      <c r="F389" s="1">
        <v>21089.390625</v>
      </c>
      <c r="G389" s="1">
        <v>39456522400</v>
      </c>
      <c r="I389" s="6" t="s">
        <v>7</v>
      </c>
      <c r="J389" s="4">
        <v>0.75</v>
      </c>
      <c r="K389" s="15">
        <v>0.02</v>
      </c>
      <c r="L389" s="7">
        <v>0.20619000000000001</v>
      </c>
      <c r="M389" s="4">
        <v>0.75</v>
      </c>
      <c r="O389" s="1">
        <v>103.1</v>
      </c>
      <c r="P389" s="1">
        <v>-0.2</v>
      </c>
      <c r="R389" s="1">
        <v>178.34</v>
      </c>
      <c r="T389" s="1">
        <v>4852</v>
      </c>
      <c r="U389" s="1">
        <v>41789</v>
      </c>
      <c r="W389" s="1">
        <v>257</v>
      </c>
      <c r="X389" s="1">
        <v>3619.5467710000003</v>
      </c>
      <c r="Y389" s="1">
        <v>28</v>
      </c>
      <c r="Z389" s="1">
        <v>49.04379999999999</v>
      </c>
      <c r="AA389" s="1">
        <v>2</v>
      </c>
      <c r="AB389" s="1">
        <v>25.15917</v>
      </c>
      <c r="AC389" s="1">
        <v>1</v>
      </c>
      <c r="AD389" s="1">
        <v>41.88</v>
      </c>
      <c r="AE389" s="1">
        <v>22</v>
      </c>
      <c r="AF389" s="1">
        <v>417.94485800000001</v>
      </c>
      <c r="AG389" s="1">
        <f t="shared" si="50"/>
        <v>310</v>
      </c>
      <c r="AH389" s="1">
        <f t="shared" si="50"/>
        <v>4153.5745990000005</v>
      </c>
      <c r="AI389" s="1">
        <v>3366</v>
      </c>
      <c r="AJ389" s="1">
        <v>30250.687886999993</v>
      </c>
      <c r="AK389" s="1">
        <v>378</v>
      </c>
      <c r="AL389" s="1">
        <v>1919.5070000000001</v>
      </c>
      <c r="AM389" s="1">
        <v>75</v>
      </c>
      <c r="AN389" s="1">
        <v>1994.494927</v>
      </c>
      <c r="AO389" s="1">
        <v>99</v>
      </c>
      <c r="AP389" s="1">
        <v>1674.194</v>
      </c>
      <c r="AQ389" s="1">
        <v>172</v>
      </c>
      <c r="AR389" s="1">
        <v>1464.2048500000001</v>
      </c>
      <c r="AS389" s="1">
        <f t="shared" si="51"/>
        <v>4090</v>
      </c>
      <c r="AT389" s="1">
        <f t="shared" si="51"/>
        <v>37303.088664000003</v>
      </c>
      <c r="AU389" s="1">
        <f t="shared" si="52"/>
        <v>4400</v>
      </c>
      <c r="AV389" s="1">
        <f t="shared" si="52"/>
        <v>41456.663263000002</v>
      </c>
    </row>
    <row r="390" spans="1:48">
      <c r="A390" s="3">
        <v>44682</v>
      </c>
      <c r="B390" s="1">
        <v>20927.619140999999</v>
      </c>
      <c r="C390" s="1">
        <v>21415.199218999998</v>
      </c>
      <c r="D390" s="1">
        <v>19178.890625</v>
      </c>
      <c r="E390" s="1">
        <v>21415.199218999998</v>
      </c>
      <c r="F390" s="1">
        <v>21415.199218999998</v>
      </c>
      <c r="G390" s="1">
        <v>42724588700</v>
      </c>
      <c r="I390" s="6" t="s">
        <v>7</v>
      </c>
      <c r="J390" s="4">
        <v>1.25</v>
      </c>
      <c r="K390" s="15">
        <v>7.0000000000000007E-2</v>
      </c>
      <c r="L390" s="7">
        <v>0.19542000000000001</v>
      </c>
      <c r="M390" s="4">
        <v>1.25</v>
      </c>
      <c r="O390" s="1">
        <v>102.9</v>
      </c>
      <c r="P390" s="1">
        <v>-0.2</v>
      </c>
      <c r="R390" s="1">
        <v>178.62</v>
      </c>
      <c r="T390" s="1">
        <v>7949</v>
      </c>
      <c r="U390" s="1">
        <v>77030</v>
      </c>
      <c r="W390" s="1">
        <v>1486</v>
      </c>
      <c r="X390" s="1">
        <v>18248.069901999999</v>
      </c>
      <c r="Y390" s="1">
        <v>110</v>
      </c>
      <c r="Z390" s="1">
        <v>180.16180000000003</v>
      </c>
      <c r="AA390" s="1">
        <v>4</v>
      </c>
      <c r="AB390" s="1">
        <v>60.432499999999997</v>
      </c>
      <c r="AC390" s="1">
        <v>1</v>
      </c>
      <c r="AD390" s="1">
        <v>87.913650000000004</v>
      </c>
      <c r="AE390" s="1">
        <v>20</v>
      </c>
      <c r="AF390" s="1">
        <v>96.531000000000006</v>
      </c>
      <c r="AG390" s="1">
        <f t="shared" si="50"/>
        <v>1621</v>
      </c>
      <c r="AH390" s="1">
        <f t="shared" si="50"/>
        <v>18673.108851999998</v>
      </c>
      <c r="AI390" s="1">
        <v>4304</v>
      </c>
      <c r="AJ390" s="1">
        <v>38659.522721000001</v>
      </c>
      <c r="AK390" s="1">
        <v>659</v>
      </c>
      <c r="AL390" s="1">
        <v>3436.6806000000001</v>
      </c>
      <c r="AM390" s="1">
        <v>97</v>
      </c>
      <c r="AN390" s="1">
        <v>10944.830319999999</v>
      </c>
      <c r="AO390" s="1">
        <v>111</v>
      </c>
      <c r="AP390" s="1">
        <v>2047.1550050000001</v>
      </c>
      <c r="AQ390" s="1">
        <v>223</v>
      </c>
      <c r="AR390" s="1">
        <v>3372.75182</v>
      </c>
      <c r="AS390" s="1">
        <f t="shared" si="51"/>
        <v>5394</v>
      </c>
      <c r="AT390" s="1">
        <f t="shared" si="51"/>
        <v>58460.940466</v>
      </c>
      <c r="AU390" s="1">
        <f t="shared" si="52"/>
        <v>7015</v>
      </c>
      <c r="AV390" s="1">
        <f t="shared" si="52"/>
        <v>77134.049318000005</v>
      </c>
    </row>
    <row r="391" spans="1:48">
      <c r="A391" s="3">
        <v>44713</v>
      </c>
      <c r="B391" s="1">
        <v>21407.789063</v>
      </c>
      <c r="C391" s="1">
        <v>22449.310547000001</v>
      </c>
      <c r="D391" s="1">
        <v>20697.169922000001</v>
      </c>
      <c r="E391" s="1">
        <v>21859.789063</v>
      </c>
      <c r="F391" s="1">
        <v>21859.789063</v>
      </c>
      <c r="G391" s="1">
        <v>51399483400</v>
      </c>
      <c r="I391" s="6" t="s">
        <v>7</v>
      </c>
      <c r="J391" s="4">
        <v>2</v>
      </c>
      <c r="K391" s="15">
        <v>1.08</v>
      </c>
      <c r="L391" s="7">
        <v>0.87101000000000006</v>
      </c>
      <c r="M391" s="4">
        <v>2</v>
      </c>
      <c r="O391" s="1">
        <v>103.2</v>
      </c>
      <c r="P391" s="1">
        <v>0.3</v>
      </c>
      <c r="R391" s="1">
        <v>176.93</v>
      </c>
      <c r="T391" s="1">
        <v>6290</v>
      </c>
      <c r="U391" s="1">
        <v>53160</v>
      </c>
      <c r="W391" s="1">
        <v>1374</v>
      </c>
      <c r="X391" s="1">
        <v>16231.905777</v>
      </c>
      <c r="Y391" s="1">
        <v>70</v>
      </c>
      <c r="Z391" s="1">
        <v>125.3682</v>
      </c>
      <c r="AA391" s="1">
        <v>23</v>
      </c>
      <c r="AB391" s="1">
        <v>411.961547</v>
      </c>
      <c r="AC391" s="1">
        <v>2</v>
      </c>
      <c r="AD391" s="1">
        <v>140.47</v>
      </c>
      <c r="AE391" s="1">
        <v>48</v>
      </c>
      <c r="AF391" s="1">
        <v>668.36040000000003</v>
      </c>
      <c r="AG391" s="1">
        <f t="shared" si="50"/>
        <v>1517</v>
      </c>
      <c r="AH391" s="1">
        <f t="shared" si="50"/>
        <v>17578.065924000002</v>
      </c>
      <c r="AI391" s="1">
        <v>3183</v>
      </c>
      <c r="AJ391" s="1">
        <v>27631.477026999997</v>
      </c>
      <c r="AK391" s="1">
        <v>512</v>
      </c>
      <c r="AL391" s="1">
        <v>2621.6507999999999</v>
      </c>
      <c r="AM391" s="1">
        <v>77</v>
      </c>
      <c r="AN391" s="1">
        <v>2171.6088399999999</v>
      </c>
      <c r="AO391" s="1">
        <v>128</v>
      </c>
      <c r="AP391" s="1">
        <v>1837.2847999999999</v>
      </c>
      <c r="AQ391" s="1">
        <v>233</v>
      </c>
      <c r="AR391" s="1">
        <v>1808.8296479999999</v>
      </c>
      <c r="AS391" s="1">
        <f t="shared" si="51"/>
        <v>4133</v>
      </c>
      <c r="AT391" s="1">
        <f t="shared" si="51"/>
        <v>36070.851114999998</v>
      </c>
      <c r="AU391" s="1">
        <f t="shared" si="52"/>
        <v>5650</v>
      </c>
      <c r="AV391" s="1">
        <f t="shared" si="52"/>
        <v>53648.917039</v>
      </c>
    </row>
    <row r="392" spans="1:48">
      <c r="A392" s="3">
        <v>44743</v>
      </c>
      <c r="B392" s="1">
        <v>21690.679688</v>
      </c>
      <c r="C392" s="1">
        <v>22198.509765999999</v>
      </c>
      <c r="D392" s="1">
        <v>20050.050781000002</v>
      </c>
      <c r="E392" s="1">
        <v>20156.509765999999</v>
      </c>
      <c r="F392" s="1">
        <v>20156.509765999999</v>
      </c>
      <c r="G392" s="1">
        <v>37726894300</v>
      </c>
      <c r="I392" s="6" t="s">
        <v>7</v>
      </c>
      <c r="J392" s="4">
        <v>2.75</v>
      </c>
      <c r="K392" s="15">
        <v>0.83</v>
      </c>
      <c r="L392" s="7">
        <v>1.3306</v>
      </c>
      <c r="M392" s="4">
        <v>2.75</v>
      </c>
      <c r="O392" s="1">
        <v>103.3</v>
      </c>
      <c r="P392" s="1">
        <v>0.2</v>
      </c>
      <c r="R392" s="1">
        <v>175.84</v>
      </c>
      <c r="T392" s="1">
        <v>4997</v>
      </c>
      <c r="U392" s="1">
        <v>41935</v>
      </c>
      <c r="W392" s="1">
        <v>1169</v>
      </c>
      <c r="X392" s="1">
        <v>13427.860534000003</v>
      </c>
      <c r="Y392" s="1">
        <v>31</v>
      </c>
      <c r="Z392" s="1">
        <v>63.0655</v>
      </c>
      <c r="AA392" s="1">
        <v>16</v>
      </c>
      <c r="AB392" s="1">
        <v>371.96878500000003</v>
      </c>
      <c r="AC392" s="1">
        <v>2</v>
      </c>
      <c r="AD392" s="1">
        <v>41.3</v>
      </c>
      <c r="AE392" s="1">
        <v>3</v>
      </c>
      <c r="AF392" s="1">
        <v>984.37902999999994</v>
      </c>
      <c r="AG392" s="1">
        <f t="shared" si="50"/>
        <v>1221</v>
      </c>
      <c r="AH392" s="1">
        <f t="shared" si="50"/>
        <v>14888.573849000004</v>
      </c>
      <c r="AI392" s="1">
        <v>2288</v>
      </c>
      <c r="AJ392" s="1">
        <v>19786.652988999995</v>
      </c>
      <c r="AK392" s="1">
        <v>430</v>
      </c>
      <c r="AL392" s="1">
        <v>2079.3506000000002</v>
      </c>
      <c r="AM392" s="1">
        <v>60</v>
      </c>
      <c r="AN392" s="1">
        <v>738.54509299999995</v>
      </c>
      <c r="AO392" s="1">
        <v>92</v>
      </c>
      <c r="AP392" s="1">
        <v>2789.7379999999998</v>
      </c>
      <c r="AQ392" s="1">
        <v>186</v>
      </c>
      <c r="AR392" s="1">
        <v>1868.7533510000001</v>
      </c>
      <c r="AS392" s="1">
        <f t="shared" si="51"/>
        <v>3056</v>
      </c>
      <c r="AT392" s="1">
        <f t="shared" si="51"/>
        <v>27263.040032999997</v>
      </c>
      <c r="AU392" s="1">
        <f t="shared" si="52"/>
        <v>4277</v>
      </c>
      <c r="AV392" s="1">
        <f t="shared" si="52"/>
        <v>42151.613882000005</v>
      </c>
    </row>
    <row r="393" spans="1:48">
      <c r="A393" s="3">
        <v>44774</v>
      </c>
      <c r="B393" s="1">
        <v>20026.599609000001</v>
      </c>
      <c r="C393" s="1">
        <v>20283.589843999998</v>
      </c>
      <c r="D393" s="1">
        <v>19189.539063</v>
      </c>
      <c r="E393" s="1">
        <v>19954.390625</v>
      </c>
      <c r="F393" s="1">
        <v>19954.390625</v>
      </c>
      <c r="G393" s="1">
        <v>40155849000</v>
      </c>
      <c r="I393" s="6" t="s">
        <v>7</v>
      </c>
      <c r="J393" s="4">
        <v>2.75</v>
      </c>
      <c r="K393" s="15">
        <v>1.19</v>
      </c>
      <c r="L393" s="7">
        <v>1.8654199999999999</v>
      </c>
      <c r="M393" s="4">
        <v>2.75</v>
      </c>
      <c r="O393" s="1">
        <v>103.4</v>
      </c>
      <c r="P393" s="1" t="s">
        <v>13</v>
      </c>
      <c r="R393" s="1">
        <v>170.26</v>
      </c>
      <c r="T393" s="1">
        <v>5238</v>
      </c>
      <c r="U393" s="1">
        <v>91600</v>
      </c>
      <c r="W393" s="1">
        <v>1555</v>
      </c>
      <c r="X393" s="1">
        <v>11968.787655</v>
      </c>
      <c r="Y393" s="1">
        <v>37</v>
      </c>
      <c r="Z393" s="1">
        <v>79.264700000000005</v>
      </c>
      <c r="AA393" s="1">
        <v>5</v>
      </c>
      <c r="AB393" s="1">
        <v>51883.912300000004</v>
      </c>
      <c r="AC393" s="1">
        <v>16</v>
      </c>
      <c r="AD393" s="1">
        <v>1540.543273</v>
      </c>
      <c r="AE393" s="1">
        <v>6</v>
      </c>
      <c r="AF393" s="1">
        <v>29.010169999999999</v>
      </c>
      <c r="AG393" s="1">
        <f t="shared" si="50"/>
        <v>1619</v>
      </c>
      <c r="AH393" s="1">
        <f t="shared" si="50"/>
        <v>65501.518098000008</v>
      </c>
      <c r="AI393" s="1">
        <v>2341</v>
      </c>
      <c r="AJ393" s="1">
        <v>19298.324701999998</v>
      </c>
      <c r="AK393" s="1">
        <v>463</v>
      </c>
      <c r="AL393" s="1">
        <v>2257.0099880000002</v>
      </c>
      <c r="AM393" s="1">
        <v>65</v>
      </c>
      <c r="AN393" s="1">
        <v>841.71820000000002</v>
      </c>
      <c r="AO393" s="1">
        <v>84</v>
      </c>
      <c r="AP393" s="1">
        <v>1189.974334</v>
      </c>
      <c r="AQ393" s="1">
        <v>189</v>
      </c>
      <c r="AR393" s="1">
        <v>2008.981117</v>
      </c>
      <c r="AS393" s="1">
        <f t="shared" si="51"/>
        <v>3142</v>
      </c>
      <c r="AT393" s="1">
        <f t="shared" si="51"/>
        <v>25596.008340999997</v>
      </c>
      <c r="AU393" s="1">
        <f t="shared" si="52"/>
        <v>4761</v>
      </c>
      <c r="AV393" s="1">
        <f t="shared" si="52"/>
        <v>91097.526439000008</v>
      </c>
    </row>
    <row r="394" spans="1:48">
      <c r="A394" s="3">
        <v>44805</v>
      </c>
      <c r="B394" s="1">
        <v>19761.720702999999</v>
      </c>
      <c r="C394" s="1">
        <v>19839.509765999999</v>
      </c>
      <c r="D394" s="1">
        <v>17016.279297000001</v>
      </c>
      <c r="E394" s="1">
        <v>17222.830077999999</v>
      </c>
      <c r="F394" s="1">
        <v>17222.830077999999</v>
      </c>
      <c r="G394" s="1">
        <v>42070114000</v>
      </c>
      <c r="I394" s="6" t="s">
        <v>7</v>
      </c>
      <c r="J394" s="4">
        <v>3.5000000000000004</v>
      </c>
      <c r="K394" s="15">
        <v>2.2000000000000002</v>
      </c>
      <c r="L394" s="7">
        <v>2.6160700000000001</v>
      </c>
      <c r="M394" s="4">
        <v>3.5000000000000004</v>
      </c>
      <c r="O394" s="1">
        <v>103.5</v>
      </c>
      <c r="P394" s="1">
        <v>0.1</v>
      </c>
      <c r="R394" s="1">
        <v>168.3</v>
      </c>
      <c r="T394" s="1">
        <v>4835</v>
      </c>
      <c r="U394" s="1">
        <v>34768</v>
      </c>
      <c r="W394" s="1">
        <v>1418</v>
      </c>
      <c r="X394" s="1">
        <v>10399.614006</v>
      </c>
      <c r="Y394" s="1">
        <v>59</v>
      </c>
      <c r="Z394" s="1">
        <v>135.0249</v>
      </c>
      <c r="AA394" s="1">
        <v>1</v>
      </c>
      <c r="AB394" s="1">
        <v>14.122</v>
      </c>
      <c r="AC394" s="1">
        <v>6</v>
      </c>
      <c r="AD394" s="1">
        <v>157.023968</v>
      </c>
      <c r="AE394" s="1">
        <v>10</v>
      </c>
      <c r="AF394" s="1">
        <v>69.268670999999998</v>
      </c>
      <c r="AG394" s="1">
        <f t="shared" si="50"/>
        <v>1494</v>
      </c>
      <c r="AH394" s="1">
        <f t="shared" si="50"/>
        <v>10775.053544999999</v>
      </c>
      <c r="AI394" s="1">
        <v>2215</v>
      </c>
      <c r="AJ394" s="1">
        <v>18128.559987999997</v>
      </c>
      <c r="AK394" s="1">
        <v>449</v>
      </c>
      <c r="AL394" s="1">
        <v>2118.6623</v>
      </c>
      <c r="AM394" s="1">
        <v>51</v>
      </c>
      <c r="AN394" s="1">
        <v>791.27351399999998</v>
      </c>
      <c r="AO394" s="1">
        <v>74</v>
      </c>
      <c r="AP394" s="1">
        <v>1029.8465000000001</v>
      </c>
      <c r="AQ394" s="1">
        <v>162</v>
      </c>
      <c r="AR394" s="1">
        <v>1663.535566</v>
      </c>
      <c r="AS394" s="1">
        <f t="shared" si="51"/>
        <v>2951</v>
      </c>
      <c r="AT394" s="1">
        <f t="shared" si="51"/>
        <v>23731.877867999996</v>
      </c>
      <c r="AU394" s="1">
        <f t="shared" si="52"/>
        <v>4445</v>
      </c>
      <c r="AV394" s="1">
        <f t="shared" si="52"/>
        <v>34506.931412999998</v>
      </c>
    </row>
    <row r="395" spans="1:48">
      <c r="A395" s="3">
        <v>44835</v>
      </c>
      <c r="B395" s="1">
        <v>17050.25</v>
      </c>
      <c r="C395" s="1">
        <v>18164.199218999998</v>
      </c>
      <c r="D395" s="1">
        <v>14597.309569999999</v>
      </c>
      <c r="E395" s="1">
        <v>14687.019531</v>
      </c>
      <c r="F395" s="1">
        <v>14687.019531</v>
      </c>
      <c r="G395" s="1">
        <v>45816860400</v>
      </c>
      <c r="I395" s="6" t="s">
        <v>7</v>
      </c>
      <c r="J395" s="4">
        <v>3.5000000000000004</v>
      </c>
      <c r="K395" s="15">
        <v>3.1300000000000003</v>
      </c>
      <c r="L395" s="7">
        <v>3.1733900000000004</v>
      </c>
      <c r="M395" s="4">
        <v>3.5000000000000004</v>
      </c>
      <c r="O395" s="1">
        <v>103.8</v>
      </c>
      <c r="P395" s="1">
        <v>0.3</v>
      </c>
      <c r="R395" s="1">
        <v>163.22999999999999</v>
      </c>
      <c r="T395" s="1">
        <v>4443</v>
      </c>
      <c r="U395" s="1">
        <v>32764</v>
      </c>
      <c r="W395" s="1">
        <v>697</v>
      </c>
      <c r="X395" s="1">
        <v>7223.3320700000004</v>
      </c>
      <c r="Y395" s="1">
        <v>115</v>
      </c>
      <c r="Z395" s="1">
        <v>252.4442</v>
      </c>
      <c r="AA395" s="1">
        <v>35</v>
      </c>
      <c r="AB395" s="1">
        <v>505.58080000000001</v>
      </c>
      <c r="AC395" s="1">
        <v>3</v>
      </c>
      <c r="AD395" s="1">
        <v>458.72800000000001</v>
      </c>
      <c r="AE395" s="1">
        <v>13</v>
      </c>
      <c r="AF395" s="1">
        <v>119.746065</v>
      </c>
      <c r="AG395" s="1">
        <f t="shared" si="50"/>
        <v>863</v>
      </c>
      <c r="AH395" s="1">
        <f t="shared" si="50"/>
        <v>8559.8311349999985</v>
      </c>
      <c r="AI395" s="1">
        <v>2220</v>
      </c>
      <c r="AJ395" s="1">
        <v>18801.241168</v>
      </c>
      <c r="AK395" s="1">
        <v>412</v>
      </c>
      <c r="AL395" s="1">
        <v>1932.0064999999997</v>
      </c>
      <c r="AM395" s="1">
        <v>30</v>
      </c>
      <c r="AN395" s="1">
        <v>505.96688</v>
      </c>
      <c r="AO395" s="1">
        <v>90</v>
      </c>
      <c r="AP395" s="1">
        <v>1092.430333</v>
      </c>
      <c r="AQ395" s="1">
        <v>132</v>
      </c>
      <c r="AR395" s="1">
        <v>1147.7440999999999</v>
      </c>
      <c r="AS395" s="1">
        <f t="shared" si="51"/>
        <v>2884</v>
      </c>
      <c r="AT395" s="1">
        <f t="shared" si="51"/>
        <v>23479.388981</v>
      </c>
      <c r="AU395" s="1">
        <f t="shared" si="52"/>
        <v>3747</v>
      </c>
      <c r="AV395" s="1">
        <f t="shared" si="52"/>
        <v>32039.220115999997</v>
      </c>
    </row>
    <row r="396" spans="1:48">
      <c r="A396" s="3">
        <v>44866</v>
      </c>
      <c r="B396" s="1">
        <v>14859.919921999999</v>
      </c>
      <c r="C396" s="1">
        <v>18645.349609000001</v>
      </c>
      <c r="D396" s="1">
        <v>14859.919921999999</v>
      </c>
      <c r="E396" s="1">
        <v>18597.230468999998</v>
      </c>
      <c r="F396" s="1">
        <v>18597.230468999998</v>
      </c>
      <c r="G396" s="1">
        <v>75233571200</v>
      </c>
      <c r="I396" s="6" t="s">
        <v>7</v>
      </c>
      <c r="J396" s="4">
        <v>4.25</v>
      </c>
      <c r="K396" s="15">
        <v>4.28</v>
      </c>
      <c r="L396" s="7">
        <v>4.4383299999999997</v>
      </c>
      <c r="M396" s="4">
        <v>4.25</v>
      </c>
      <c r="O396" s="1">
        <v>104</v>
      </c>
      <c r="P396" s="1">
        <v>0.1</v>
      </c>
      <c r="R396" s="1">
        <v>156.03</v>
      </c>
      <c r="T396" s="1">
        <v>3713</v>
      </c>
      <c r="U396" s="1">
        <v>30228</v>
      </c>
      <c r="W396" s="1">
        <v>371</v>
      </c>
      <c r="X396" s="1">
        <v>5453.5592080000006</v>
      </c>
      <c r="Y396" s="1">
        <v>190</v>
      </c>
      <c r="Z396" s="1">
        <v>418.57119999999998</v>
      </c>
      <c r="AA396" s="1">
        <v>6</v>
      </c>
      <c r="AB396" s="1">
        <v>7600.5572000000002</v>
      </c>
      <c r="AC396" s="1">
        <v>1</v>
      </c>
      <c r="AD396" s="1">
        <v>13.222061999999999</v>
      </c>
      <c r="AE396" s="1">
        <v>3</v>
      </c>
      <c r="AF396" s="1">
        <v>6.9723620000000004</v>
      </c>
      <c r="AG396" s="1">
        <f t="shared" si="50"/>
        <v>571</v>
      </c>
      <c r="AH396" s="1">
        <f t="shared" si="50"/>
        <v>13492.882032000001</v>
      </c>
      <c r="AI396" s="1">
        <v>2159</v>
      </c>
      <c r="AJ396" s="1">
        <v>19541.801183000003</v>
      </c>
      <c r="AK396" s="1">
        <v>392</v>
      </c>
      <c r="AL396" s="1">
        <v>1705.148598</v>
      </c>
      <c r="AM396" s="1">
        <v>35</v>
      </c>
      <c r="AN396" s="1">
        <v>301.69573600000001</v>
      </c>
      <c r="AO396" s="1">
        <v>81</v>
      </c>
      <c r="AP396" s="1">
        <v>1040.5025000000001</v>
      </c>
      <c r="AQ396" s="1">
        <v>121</v>
      </c>
      <c r="AR396" s="1">
        <v>1177.7905069999999</v>
      </c>
      <c r="AS396" s="1">
        <f t="shared" si="51"/>
        <v>2788</v>
      </c>
      <c r="AT396" s="1">
        <f t="shared" si="51"/>
        <v>23766.938524000005</v>
      </c>
      <c r="AU396" s="1">
        <f t="shared" si="52"/>
        <v>3359</v>
      </c>
      <c r="AV396" s="1">
        <f t="shared" si="52"/>
        <v>37259.820556000006</v>
      </c>
    </row>
    <row r="397" spans="1:48">
      <c r="A397" s="3">
        <v>44896</v>
      </c>
      <c r="B397" s="1">
        <v>19058.900390999999</v>
      </c>
      <c r="C397" s="1">
        <v>20099.769531000002</v>
      </c>
      <c r="D397" s="1">
        <v>18530.820313</v>
      </c>
      <c r="E397" s="1">
        <v>19781.410156000002</v>
      </c>
      <c r="F397" s="1">
        <v>19781.410156000002</v>
      </c>
      <c r="G397" s="1">
        <v>58529829700</v>
      </c>
      <c r="I397" s="6" t="s">
        <v>7</v>
      </c>
      <c r="J397" s="4">
        <v>4.75</v>
      </c>
      <c r="K397" s="15">
        <v>3.05</v>
      </c>
      <c r="L397" s="7">
        <v>4.3464299999999998</v>
      </c>
      <c r="M397" s="4">
        <v>4.75</v>
      </c>
      <c r="O397" s="1">
        <v>104.2</v>
      </c>
      <c r="P397" s="1">
        <v>0.3</v>
      </c>
      <c r="R397" s="1">
        <v>152.96</v>
      </c>
      <c r="T397" s="1">
        <v>3565</v>
      </c>
      <c r="U397" s="1">
        <v>25871</v>
      </c>
      <c r="W397" s="1">
        <v>226</v>
      </c>
      <c r="X397" s="1">
        <v>2664.5016550000005</v>
      </c>
      <c r="Y397" s="1">
        <v>275</v>
      </c>
      <c r="Z397" s="1">
        <v>693.2888999999999</v>
      </c>
      <c r="AA397" s="1">
        <v>1</v>
      </c>
      <c r="AB397" s="1">
        <v>24318</v>
      </c>
      <c r="AC397" s="1">
        <v>0</v>
      </c>
      <c r="AD397" s="1">
        <v>0</v>
      </c>
      <c r="AE397" s="1">
        <v>6</v>
      </c>
      <c r="AF397" s="1">
        <v>14.881003</v>
      </c>
      <c r="AG397" s="1">
        <f t="shared" ref="AG397:AH412" si="53">W397+Y397+AA397+AC397+AE397</f>
        <v>508</v>
      </c>
      <c r="AH397" s="1">
        <f t="shared" si="53"/>
        <v>27690.671557999998</v>
      </c>
      <c r="AI397" s="1">
        <v>2053</v>
      </c>
      <c r="AJ397" s="1">
        <v>17224.334355999999</v>
      </c>
      <c r="AK397" s="1">
        <v>524</v>
      </c>
      <c r="AL397" s="1">
        <v>2179.9328880000003</v>
      </c>
      <c r="AM397" s="1">
        <v>38</v>
      </c>
      <c r="AN397" s="1">
        <v>6157.8500999999997</v>
      </c>
      <c r="AO397" s="1">
        <v>61</v>
      </c>
      <c r="AP397" s="1">
        <v>956.75360000000001</v>
      </c>
      <c r="AQ397" s="1">
        <v>109</v>
      </c>
      <c r="AR397" s="1">
        <v>1770.71407</v>
      </c>
      <c r="AS397" s="1">
        <f t="shared" ref="AS397:AT412" si="54">AI397+AK397+AM397+AO397+AQ397</f>
        <v>2785</v>
      </c>
      <c r="AT397" s="1">
        <f t="shared" si="54"/>
        <v>28289.585013999997</v>
      </c>
      <c r="AU397" s="1">
        <f t="shared" ref="AU397:AV412" si="55">AG397+AS397</f>
        <v>3293</v>
      </c>
      <c r="AV397" s="1">
        <f t="shared" si="55"/>
        <v>55980.256571999998</v>
      </c>
    </row>
    <row r="398" spans="1:48">
      <c r="A398" s="3">
        <v>44927</v>
      </c>
      <c r="B398" s="1">
        <v>19570.429688</v>
      </c>
      <c r="C398" s="1">
        <v>22700.849609000001</v>
      </c>
      <c r="D398" s="1">
        <v>19303.730468999998</v>
      </c>
      <c r="E398" s="1">
        <v>21842.330077999999</v>
      </c>
      <c r="F398" s="1">
        <v>21842.330077999999</v>
      </c>
      <c r="G398" s="1">
        <v>46990601700</v>
      </c>
      <c r="I398" s="6" t="s">
        <v>7</v>
      </c>
      <c r="J398" s="4">
        <v>4.75</v>
      </c>
      <c r="K398" s="15">
        <v>1.38</v>
      </c>
      <c r="L398" s="7">
        <v>2.7057099999999998</v>
      </c>
      <c r="M398" s="4">
        <v>4.75</v>
      </c>
      <c r="O398" s="1">
        <v>104.8</v>
      </c>
      <c r="P398" s="1">
        <v>0.6</v>
      </c>
      <c r="R398" s="1">
        <v>156.01</v>
      </c>
      <c r="T398" s="1">
        <v>4427</v>
      </c>
      <c r="U398" s="1">
        <v>32495</v>
      </c>
      <c r="W398" s="1">
        <v>352</v>
      </c>
      <c r="X398" s="1">
        <v>5034.6287600000005</v>
      </c>
      <c r="Y398" s="1">
        <v>338</v>
      </c>
      <c r="Z398" s="1">
        <v>758.03020000000004</v>
      </c>
      <c r="AA398" s="1">
        <v>8</v>
      </c>
      <c r="AB398" s="1">
        <v>171.7938</v>
      </c>
      <c r="AC398" s="1">
        <v>5</v>
      </c>
      <c r="AD398" s="1">
        <v>300.08</v>
      </c>
      <c r="AE398" s="1">
        <v>16</v>
      </c>
      <c r="AF398" s="1">
        <v>130.37755000000001</v>
      </c>
      <c r="AG398" s="1">
        <f t="shared" si="53"/>
        <v>719</v>
      </c>
      <c r="AH398" s="1">
        <f t="shared" si="53"/>
        <v>6394.9103100000011</v>
      </c>
      <c r="AI398" s="1">
        <v>2454</v>
      </c>
      <c r="AJ398" s="1">
        <v>23066.149284000003</v>
      </c>
      <c r="AK398" s="1">
        <v>813</v>
      </c>
      <c r="AL398" s="1">
        <v>3361.1452859999999</v>
      </c>
      <c r="AM398" s="1">
        <v>38</v>
      </c>
      <c r="AN398" s="1">
        <v>1082.346227</v>
      </c>
      <c r="AO398" s="1">
        <v>77</v>
      </c>
      <c r="AP398" s="1">
        <v>952.01096299999995</v>
      </c>
      <c r="AQ398" s="1">
        <v>112</v>
      </c>
      <c r="AR398" s="1">
        <v>849.64667999999995</v>
      </c>
      <c r="AS398" s="1">
        <f t="shared" si="54"/>
        <v>3494</v>
      </c>
      <c r="AT398" s="1">
        <f t="shared" si="54"/>
        <v>29311.298440000002</v>
      </c>
      <c r="AU398" s="1">
        <f t="shared" si="55"/>
        <v>4213</v>
      </c>
      <c r="AV398" s="1">
        <f t="shared" si="55"/>
        <v>35706.208750000005</v>
      </c>
    </row>
    <row r="399" spans="1:48">
      <c r="A399" s="3">
        <v>44958</v>
      </c>
      <c r="B399" s="1">
        <v>21920.800781000002</v>
      </c>
      <c r="C399" s="1">
        <v>22311.960938</v>
      </c>
      <c r="D399" s="1">
        <v>19783.070313</v>
      </c>
      <c r="E399" s="1">
        <v>19785.939452999999</v>
      </c>
      <c r="F399" s="1">
        <v>19785.939452999999</v>
      </c>
      <c r="G399" s="1">
        <v>40331906700</v>
      </c>
      <c r="I399" s="6" t="s">
        <v>7</v>
      </c>
      <c r="J399" s="4">
        <v>5</v>
      </c>
      <c r="K399" s="15">
        <v>3.7599999999999993</v>
      </c>
      <c r="L399" s="7">
        <v>3.0316700000000001</v>
      </c>
      <c r="M399" s="4">
        <v>5</v>
      </c>
      <c r="O399" s="1">
        <v>104.9</v>
      </c>
      <c r="P399" s="1" t="s">
        <v>13</v>
      </c>
      <c r="R399" s="1">
        <v>159.84</v>
      </c>
      <c r="T399" s="1">
        <v>5980</v>
      </c>
      <c r="U399" s="1">
        <v>43808</v>
      </c>
      <c r="W399" s="1">
        <v>647</v>
      </c>
      <c r="X399" s="1">
        <v>9089.0042429999994</v>
      </c>
      <c r="Y399" s="1">
        <v>642</v>
      </c>
      <c r="Z399" s="1">
        <v>1245.6493</v>
      </c>
      <c r="AA399" s="1">
        <v>8</v>
      </c>
      <c r="AB399" s="1">
        <v>124.64315499999999</v>
      </c>
      <c r="AC399" s="1">
        <v>2</v>
      </c>
      <c r="AD399" s="1">
        <v>59.5</v>
      </c>
      <c r="AE399" s="1">
        <v>15</v>
      </c>
      <c r="AF399" s="1">
        <v>51.402830000000002</v>
      </c>
      <c r="AG399" s="1">
        <f t="shared" si="53"/>
        <v>1314</v>
      </c>
      <c r="AH399" s="1">
        <f t="shared" si="53"/>
        <v>10570.199528000001</v>
      </c>
      <c r="AI399" s="1">
        <v>3269</v>
      </c>
      <c r="AJ399" s="1">
        <v>25861.084086999999</v>
      </c>
      <c r="AK399" s="1">
        <v>876</v>
      </c>
      <c r="AL399" s="1">
        <v>3786.2189989999997</v>
      </c>
      <c r="AM399" s="1">
        <v>37</v>
      </c>
      <c r="AN399" s="1">
        <v>506.34913999999998</v>
      </c>
      <c r="AO399" s="1">
        <v>89</v>
      </c>
      <c r="AP399" s="1">
        <v>2080.5784440000002</v>
      </c>
      <c r="AQ399" s="1">
        <v>121</v>
      </c>
      <c r="AR399" s="1">
        <v>753.71275300000002</v>
      </c>
      <c r="AS399" s="1">
        <f t="shared" si="54"/>
        <v>4392</v>
      </c>
      <c r="AT399" s="1">
        <f t="shared" si="54"/>
        <v>32987.943422999997</v>
      </c>
      <c r="AU399" s="1">
        <f t="shared" si="55"/>
        <v>5706</v>
      </c>
      <c r="AV399" s="1">
        <f t="shared" si="55"/>
        <v>43558.142951000002</v>
      </c>
    </row>
    <row r="400" spans="1:48">
      <c r="A400" s="3">
        <v>44986</v>
      </c>
      <c r="B400" s="1">
        <v>19849.970702999999</v>
      </c>
      <c r="C400" s="1">
        <v>21005.660156000002</v>
      </c>
      <c r="D400" s="1">
        <v>18829.109375</v>
      </c>
      <c r="E400" s="1">
        <v>20400.109375</v>
      </c>
      <c r="F400" s="1">
        <v>20400.109375</v>
      </c>
      <c r="G400" s="1">
        <v>62862187300</v>
      </c>
      <c r="I400" s="6" t="s">
        <v>7</v>
      </c>
      <c r="J400" s="4">
        <v>5.25</v>
      </c>
      <c r="K400" s="15">
        <v>2.14</v>
      </c>
      <c r="L400" s="7">
        <v>3.1411899999999999</v>
      </c>
      <c r="M400" s="4">
        <v>5.25</v>
      </c>
      <c r="O400" s="1">
        <v>105</v>
      </c>
      <c r="P400" s="1">
        <v>0.2</v>
      </c>
      <c r="R400" s="1">
        <v>164.07</v>
      </c>
      <c r="T400" s="1">
        <v>8599</v>
      </c>
      <c r="U400" s="1">
        <v>68877</v>
      </c>
      <c r="W400" s="1">
        <v>1781</v>
      </c>
      <c r="X400" s="1">
        <v>19256.615158000001</v>
      </c>
      <c r="Y400" s="1">
        <v>202</v>
      </c>
      <c r="Z400" s="1">
        <v>398.91120000000001</v>
      </c>
      <c r="AA400" s="1">
        <v>13</v>
      </c>
      <c r="AB400" s="1">
        <v>444.69860199999999</v>
      </c>
      <c r="AC400" s="1">
        <v>2</v>
      </c>
      <c r="AD400" s="1">
        <v>459</v>
      </c>
      <c r="AE400" s="1">
        <v>34</v>
      </c>
      <c r="AF400" s="1">
        <v>245.59682599999999</v>
      </c>
      <c r="AG400" s="1">
        <f t="shared" si="53"/>
        <v>2032</v>
      </c>
      <c r="AH400" s="1">
        <f t="shared" si="53"/>
        <v>20804.821786</v>
      </c>
      <c r="AI400" s="1">
        <v>4485</v>
      </c>
      <c r="AJ400" s="1">
        <v>36103.367114000008</v>
      </c>
      <c r="AK400" s="1">
        <v>1044</v>
      </c>
      <c r="AL400" s="1">
        <v>4723.585478</v>
      </c>
      <c r="AM400" s="1">
        <v>91</v>
      </c>
      <c r="AN400" s="1">
        <v>1528.0559880000001</v>
      </c>
      <c r="AO400" s="1">
        <v>102</v>
      </c>
      <c r="AP400" s="1">
        <v>2392.1439999999998</v>
      </c>
      <c r="AQ400" s="1">
        <v>259</v>
      </c>
      <c r="AR400" s="1">
        <v>2495.2397380000002</v>
      </c>
      <c r="AS400" s="1">
        <f t="shared" si="54"/>
        <v>5981</v>
      </c>
      <c r="AT400" s="1">
        <f t="shared" si="54"/>
        <v>47242.392318000013</v>
      </c>
      <c r="AU400" s="1">
        <f t="shared" si="55"/>
        <v>8013</v>
      </c>
      <c r="AV400" s="1">
        <f t="shared" si="55"/>
        <v>68047.214104000013</v>
      </c>
    </row>
    <row r="401" spans="1:48">
      <c r="A401" s="3">
        <v>45017</v>
      </c>
      <c r="B401" s="1">
        <v>20379.5</v>
      </c>
      <c r="C401" s="1">
        <v>20864.740234000001</v>
      </c>
      <c r="D401" s="1">
        <v>19520.970702999999</v>
      </c>
      <c r="E401" s="1">
        <v>19894.570313</v>
      </c>
      <c r="F401" s="1">
        <v>19894.570313</v>
      </c>
      <c r="G401" s="1">
        <v>40638395400</v>
      </c>
      <c r="I401" s="6" t="s">
        <v>7</v>
      </c>
      <c r="J401" s="4">
        <v>5.25</v>
      </c>
      <c r="K401" s="15">
        <v>3.66</v>
      </c>
      <c r="L401" s="7">
        <v>3.3051200000000005</v>
      </c>
      <c r="M401" s="4">
        <v>5.25</v>
      </c>
      <c r="O401" s="1">
        <v>105.2</v>
      </c>
      <c r="P401" s="1">
        <v>0.2</v>
      </c>
      <c r="R401" s="1">
        <v>163.58000000000001</v>
      </c>
      <c r="T401" s="1">
        <v>5755</v>
      </c>
      <c r="U401" s="1">
        <v>63742</v>
      </c>
      <c r="W401" s="1">
        <v>1541</v>
      </c>
      <c r="X401" s="1">
        <v>25926.950886999999</v>
      </c>
      <c r="Y401" s="1">
        <v>90</v>
      </c>
      <c r="Z401" s="1">
        <v>212.59100000000001</v>
      </c>
      <c r="AA401" s="1">
        <v>35</v>
      </c>
      <c r="AB401" s="1">
        <v>499.20761800000002</v>
      </c>
      <c r="AC401" s="1">
        <v>5</v>
      </c>
      <c r="AD401" s="1">
        <v>269.08249999999998</v>
      </c>
      <c r="AE401" s="1">
        <v>21</v>
      </c>
      <c r="AF401" s="1">
        <v>86.673939000000004</v>
      </c>
      <c r="AG401" s="1">
        <f t="shared" si="53"/>
        <v>1692</v>
      </c>
      <c r="AH401" s="1">
        <f t="shared" si="53"/>
        <v>26994.505944</v>
      </c>
      <c r="AI401" s="1">
        <v>2753</v>
      </c>
      <c r="AJ401" s="1">
        <v>24419.427301</v>
      </c>
      <c r="AK401" s="1">
        <v>653</v>
      </c>
      <c r="AL401" s="1">
        <v>3023.694</v>
      </c>
      <c r="AM401" s="1">
        <v>57</v>
      </c>
      <c r="AN401" s="1">
        <v>504.61299200000002</v>
      </c>
      <c r="AO401" s="1">
        <v>64</v>
      </c>
      <c r="AP401" s="1">
        <v>1707.0909999999999</v>
      </c>
      <c r="AQ401" s="1">
        <v>206</v>
      </c>
      <c r="AR401" s="1">
        <v>4033.7680810000002</v>
      </c>
      <c r="AS401" s="1">
        <f t="shared" si="54"/>
        <v>3733</v>
      </c>
      <c r="AT401" s="1">
        <f t="shared" si="54"/>
        <v>33688.593373999996</v>
      </c>
      <c r="AU401" s="1">
        <f t="shared" si="55"/>
        <v>5425</v>
      </c>
      <c r="AV401" s="1">
        <f t="shared" si="55"/>
        <v>60683.099317999993</v>
      </c>
    </row>
    <row r="402" spans="1:48">
      <c r="A402" s="3">
        <v>45047</v>
      </c>
      <c r="B402" s="1">
        <v>20122.900390999999</v>
      </c>
      <c r="C402" s="1">
        <v>20321.740234000001</v>
      </c>
      <c r="D402" s="1">
        <v>18044.859375</v>
      </c>
      <c r="E402" s="1">
        <v>18234.269531000002</v>
      </c>
      <c r="F402" s="1">
        <v>18234.269531000002</v>
      </c>
      <c r="G402" s="1">
        <v>53302822300</v>
      </c>
      <c r="I402" s="6" t="s">
        <v>7</v>
      </c>
      <c r="J402" s="4">
        <v>5.5</v>
      </c>
      <c r="K402" s="15">
        <v>3.83</v>
      </c>
      <c r="L402" s="7">
        <v>4.5089300000000003</v>
      </c>
      <c r="M402" s="4">
        <v>5.5</v>
      </c>
      <c r="O402" s="1">
        <v>105</v>
      </c>
      <c r="P402" s="1">
        <v>-0.3</v>
      </c>
      <c r="R402" s="1">
        <v>163.66999999999999</v>
      </c>
      <c r="T402" s="1">
        <v>5284</v>
      </c>
      <c r="U402" s="1">
        <v>44565</v>
      </c>
      <c r="W402" s="1">
        <v>979</v>
      </c>
      <c r="X402" s="1">
        <v>12457.752451</v>
      </c>
      <c r="Y402" s="1">
        <v>74</v>
      </c>
      <c r="Z402" s="1">
        <v>196.94579999999999</v>
      </c>
      <c r="AA402" s="1">
        <v>24</v>
      </c>
      <c r="AB402" s="1">
        <v>339.25501500000001</v>
      </c>
      <c r="AC402" s="1">
        <v>9</v>
      </c>
      <c r="AD402" s="1">
        <v>856.14599999999996</v>
      </c>
      <c r="AE402" s="1">
        <v>23</v>
      </c>
      <c r="AF402" s="1">
        <v>201.784468</v>
      </c>
      <c r="AG402" s="1">
        <f t="shared" si="53"/>
        <v>1109</v>
      </c>
      <c r="AH402" s="1">
        <f t="shared" si="53"/>
        <v>14051.883734000001</v>
      </c>
      <c r="AI402" s="1">
        <v>2772</v>
      </c>
      <c r="AJ402" s="1">
        <v>24029.085867999998</v>
      </c>
      <c r="AK402" s="1">
        <v>673</v>
      </c>
      <c r="AL402" s="1">
        <v>3015.6565290000003</v>
      </c>
      <c r="AM402" s="1">
        <v>61</v>
      </c>
      <c r="AN402" s="1">
        <v>1218.3046139999999</v>
      </c>
      <c r="AO402" s="1">
        <v>85</v>
      </c>
      <c r="AP402" s="1">
        <v>1046.6201450000001</v>
      </c>
      <c r="AQ402" s="1">
        <v>192</v>
      </c>
      <c r="AR402" s="1">
        <v>1474.9741710000001</v>
      </c>
      <c r="AS402" s="1">
        <f t="shared" si="54"/>
        <v>3783</v>
      </c>
      <c r="AT402" s="1">
        <f t="shared" si="54"/>
        <v>30784.641327000001</v>
      </c>
      <c r="AU402" s="1">
        <f t="shared" si="55"/>
        <v>4892</v>
      </c>
      <c r="AV402" s="1">
        <f t="shared" si="55"/>
        <v>44836.525061</v>
      </c>
    </row>
    <row r="403" spans="1:48">
      <c r="A403" s="3">
        <v>45078</v>
      </c>
      <c r="B403" s="1">
        <v>18190.269531000002</v>
      </c>
      <c r="C403" s="1">
        <v>20155.919922000001</v>
      </c>
      <c r="D403" s="1">
        <v>18190.269531000002</v>
      </c>
      <c r="E403" s="1">
        <v>18916.429688</v>
      </c>
      <c r="F403" s="1">
        <v>18916.429688</v>
      </c>
      <c r="G403" s="1">
        <v>47035795500</v>
      </c>
      <c r="I403" s="6" t="s">
        <v>7</v>
      </c>
      <c r="J403" s="4">
        <v>5.5</v>
      </c>
      <c r="K403" s="15">
        <v>5.38</v>
      </c>
      <c r="L403" s="7">
        <v>4.93405</v>
      </c>
      <c r="M403" s="4">
        <v>5.5</v>
      </c>
      <c r="O403" s="1">
        <v>105.2</v>
      </c>
      <c r="P403" s="1">
        <v>0.2</v>
      </c>
      <c r="R403" s="1">
        <v>162.19</v>
      </c>
      <c r="T403" s="1">
        <v>4777</v>
      </c>
      <c r="U403" s="1">
        <v>39669</v>
      </c>
      <c r="W403" s="1">
        <v>1010</v>
      </c>
      <c r="X403" s="1">
        <v>12680.205416000001</v>
      </c>
      <c r="Y403" s="1">
        <v>83</v>
      </c>
      <c r="Z403" s="1">
        <v>212.10630000000003</v>
      </c>
      <c r="AA403" s="1">
        <v>8</v>
      </c>
      <c r="AB403" s="1">
        <v>107.660096</v>
      </c>
      <c r="AC403" s="1">
        <v>4</v>
      </c>
      <c r="AD403" s="1">
        <v>111.44</v>
      </c>
      <c r="AE403" s="1">
        <v>16</v>
      </c>
      <c r="AF403" s="1">
        <v>102.172788</v>
      </c>
      <c r="AG403" s="1">
        <f t="shared" si="53"/>
        <v>1121</v>
      </c>
      <c r="AH403" s="1">
        <f t="shared" si="53"/>
        <v>13213.5846</v>
      </c>
      <c r="AI403" s="1">
        <v>2401</v>
      </c>
      <c r="AJ403" s="1">
        <v>19997.897185000002</v>
      </c>
      <c r="AK403" s="1">
        <v>543</v>
      </c>
      <c r="AL403" s="1">
        <v>2444.6765620000001</v>
      </c>
      <c r="AM403" s="1">
        <v>63</v>
      </c>
      <c r="AN403" s="1">
        <v>708.56912</v>
      </c>
      <c r="AO403" s="1">
        <v>83</v>
      </c>
      <c r="AP403" s="1">
        <v>1325.052655</v>
      </c>
      <c r="AQ403" s="1">
        <v>192</v>
      </c>
      <c r="AR403" s="1">
        <v>1356.4781599999999</v>
      </c>
      <c r="AS403" s="1">
        <f t="shared" si="54"/>
        <v>3282</v>
      </c>
      <c r="AT403" s="1">
        <f t="shared" si="54"/>
        <v>25832.673682000001</v>
      </c>
      <c r="AU403" s="1">
        <f t="shared" si="55"/>
        <v>4403</v>
      </c>
      <c r="AV403" s="1">
        <f t="shared" si="55"/>
        <v>39046.258282000003</v>
      </c>
    </row>
    <row r="404" spans="1:48">
      <c r="A404" s="3">
        <v>45108</v>
      </c>
      <c r="B404" s="1">
        <v>19002.550781000002</v>
      </c>
      <c r="C404" s="1">
        <v>20361.029297000001</v>
      </c>
      <c r="D404" s="1">
        <v>18279.730468999998</v>
      </c>
      <c r="E404" s="1">
        <v>20078.939452999999</v>
      </c>
      <c r="F404" s="1">
        <v>20078.939452999999</v>
      </c>
      <c r="G404" s="1">
        <v>49942301400</v>
      </c>
      <c r="I404" s="6" t="s">
        <v>7</v>
      </c>
      <c r="J404" s="4">
        <v>5.75</v>
      </c>
      <c r="K404" s="15">
        <v>5.44</v>
      </c>
      <c r="L404" s="7">
        <v>5.2874400000000001</v>
      </c>
      <c r="M404" s="4">
        <v>5.75</v>
      </c>
      <c r="O404" s="1">
        <v>105.2</v>
      </c>
      <c r="P404" s="1" t="s">
        <v>13</v>
      </c>
      <c r="R404" s="1">
        <v>160.12</v>
      </c>
      <c r="T404" s="1">
        <v>4426</v>
      </c>
      <c r="U404" s="1">
        <v>32967</v>
      </c>
      <c r="W404" s="1">
        <v>819</v>
      </c>
      <c r="X404" s="1">
        <v>9175.8898900000004</v>
      </c>
      <c r="Y404" s="1">
        <v>53</v>
      </c>
      <c r="Z404" s="1">
        <v>120.48129999999999</v>
      </c>
      <c r="AA404" s="1">
        <v>2</v>
      </c>
      <c r="AB404" s="1">
        <v>22.911999999999999</v>
      </c>
      <c r="AC404" s="1">
        <v>5</v>
      </c>
      <c r="AD404" s="1">
        <v>812.36659999999995</v>
      </c>
      <c r="AE404" s="1">
        <v>6</v>
      </c>
      <c r="AF404" s="1">
        <v>41.676000000000002</v>
      </c>
      <c r="AG404" s="1">
        <f t="shared" si="53"/>
        <v>885</v>
      </c>
      <c r="AH404" s="1">
        <f t="shared" si="53"/>
        <v>10173.325789999999</v>
      </c>
      <c r="AI404" s="1">
        <v>2079</v>
      </c>
      <c r="AJ404" s="1">
        <v>17085.525380999999</v>
      </c>
      <c r="AK404" s="1">
        <v>454</v>
      </c>
      <c r="AL404" s="1">
        <v>2004.0890000000002</v>
      </c>
      <c r="AM404" s="1">
        <v>47</v>
      </c>
      <c r="AN404" s="1">
        <v>1104.768</v>
      </c>
      <c r="AO404" s="1">
        <v>70</v>
      </c>
      <c r="AP404" s="1">
        <v>778.07758999999999</v>
      </c>
      <c r="AQ404" s="1">
        <v>165</v>
      </c>
      <c r="AR404" s="1">
        <v>1324.3096</v>
      </c>
      <c r="AS404" s="1">
        <f t="shared" si="54"/>
        <v>2815</v>
      </c>
      <c r="AT404" s="1">
        <f t="shared" si="54"/>
        <v>22296.769571000001</v>
      </c>
      <c r="AU404" s="1">
        <f t="shared" si="55"/>
        <v>3700</v>
      </c>
      <c r="AV404" s="1">
        <f t="shared" si="55"/>
        <v>32470.095361</v>
      </c>
    </row>
    <row r="405" spans="1:48">
      <c r="A405" s="3">
        <v>45139</v>
      </c>
      <c r="B405" s="1">
        <v>20211.199218999998</v>
      </c>
      <c r="C405" s="1">
        <v>20331.279297000001</v>
      </c>
      <c r="D405" s="1">
        <v>17573.699218999998</v>
      </c>
      <c r="E405" s="1">
        <v>18382.060547000001</v>
      </c>
      <c r="F405" s="1">
        <v>18382.060547000001</v>
      </c>
      <c r="G405" s="1">
        <v>68003238300</v>
      </c>
      <c r="I405" s="6" t="s">
        <v>7</v>
      </c>
      <c r="J405" s="4">
        <v>5.75</v>
      </c>
      <c r="K405" s="15">
        <v>3.2717391304347823</v>
      </c>
      <c r="L405" s="7">
        <v>4.6172617391304334</v>
      </c>
      <c r="M405" s="4">
        <v>5.75</v>
      </c>
      <c r="O405" s="1">
        <v>105.2</v>
      </c>
      <c r="P405" s="1" t="s">
        <v>13</v>
      </c>
      <c r="R405" s="1">
        <v>157.93</v>
      </c>
      <c r="T405" s="1">
        <v>4660</v>
      </c>
      <c r="U405" s="1">
        <v>34885</v>
      </c>
      <c r="W405" s="1">
        <v>734</v>
      </c>
      <c r="X405" s="1">
        <v>8408.9586099999997</v>
      </c>
      <c r="Y405" s="1">
        <v>63</v>
      </c>
      <c r="Z405" s="1">
        <v>163.7389</v>
      </c>
      <c r="AA405" s="1">
        <v>2</v>
      </c>
      <c r="AB405" s="1">
        <v>48.043999999999997</v>
      </c>
      <c r="AC405" s="1">
        <v>2</v>
      </c>
      <c r="AD405" s="1">
        <v>160.88</v>
      </c>
      <c r="AE405" s="1">
        <v>14</v>
      </c>
      <c r="AF405" s="1">
        <v>59.052256</v>
      </c>
      <c r="AG405" s="1">
        <f t="shared" si="53"/>
        <v>815</v>
      </c>
      <c r="AH405" s="1">
        <f t="shared" si="53"/>
        <v>8840.6737659999999</v>
      </c>
      <c r="AI405" s="1">
        <v>2332</v>
      </c>
      <c r="AJ405" s="1">
        <v>19337.261956999999</v>
      </c>
      <c r="AK405" s="1">
        <v>459</v>
      </c>
      <c r="AL405" s="1">
        <v>1957.3870000000002</v>
      </c>
      <c r="AM405" s="1">
        <v>49</v>
      </c>
      <c r="AN405" s="1">
        <v>1996.3910000000001</v>
      </c>
      <c r="AO405" s="1">
        <v>101</v>
      </c>
      <c r="AP405" s="1">
        <v>1832.826129</v>
      </c>
      <c r="AQ405" s="1">
        <v>172</v>
      </c>
      <c r="AR405" s="1">
        <v>1361.4319599999999</v>
      </c>
      <c r="AS405" s="1">
        <f t="shared" si="54"/>
        <v>3113</v>
      </c>
      <c r="AT405" s="1">
        <f t="shared" si="54"/>
        <v>26485.298045999996</v>
      </c>
      <c r="AU405" s="1">
        <f t="shared" si="55"/>
        <v>3928</v>
      </c>
      <c r="AV405" s="1">
        <f t="shared" si="55"/>
        <v>35325.971811999996</v>
      </c>
    </row>
    <row r="406" spans="1:48">
      <c r="A406" s="3">
        <v>45170</v>
      </c>
      <c r="B406" s="1">
        <v>18592.529297000001</v>
      </c>
      <c r="C406" s="1">
        <v>18899.490234000001</v>
      </c>
      <c r="D406" s="1">
        <v>17352.830077999999</v>
      </c>
      <c r="E406" s="1">
        <v>17809.660156000002</v>
      </c>
      <c r="F406" s="1">
        <v>17809.660156000002</v>
      </c>
      <c r="G406" s="1">
        <v>39870847900</v>
      </c>
      <c r="I406" s="6" t="s">
        <v>7</v>
      </c>
      <c r="J406" s="4">
        <v>5.75</v>
      </c>
      <c r="K406" s="15">
        <v>5.5</v>
      </c>
      <c r="L406" s="7">
        <v>5.3966099999999999</v>
      </c>
      <c r="M406" s="4">
        <v>5.75</v>
      </c>
      <c r="O406" s="1">
        <v>105.6</v>
      </c>
      <c r="P406" s="1">
        <v>0.4</v>
      </c>
      <c r="R406" s="1">
        <v>153.83000000000001</v>
      </c>
      <c r="T406" s="1">
        <v>3893</v>
      </c>
      <c r="U406" s="1">
        <v>29765</v>
      </c>
      <c r="W406" s="1">
        <v>957</v>
      </c>
      <c r="X406" s="1">
        <v>7635.1406010000001</v>
      </c>
      <c r="Y406" s="1">
        <v>89</v>
      </c>
      <c r="Z406" s="1">
        <v>216.64500000000001</v>
      </c>
      <c r="AA406" s="1">
        <v>1</v>
      </c>
      <c r="AB406" s="1">
        <v>7.17</v>
      </c>
      <c r="AC406" s="1">
        <v>4</v>
      </c>
      <c r="AD406" s="1">
        <v>164.33</v>
      </c>
      <c r="AE406" s="1">
        <v>8</v>
      </c>
      <c r="AF406" s="1">
        <v>54.332500000000003</v>
      </c>
      <c r="AG406" s="1">
        <f t="shared" si="53"/>
        <v>1059</v>
      </c>
      <c r="AH406" s="1">
        <f t="shared" si="53"/>
        <v>8077.6181010000009</v>
      </c>
      <c r="AI406" s="1">
        <v>1773</v>
      </c>
      <c r="AJ406" s="1">
        <v>16057.256595000001</v>
      </c>
      <c r="AK406" s="1">
        <v>336</v>
      </c>
      <c r="AL406" s="1">
        <v>1420.071831</v>
      </c>
      <c r="AM406" s="1">
        <v>54</v>
      </c>
      <c r="AN406" s="1">
        <v>775.45283400000005</v>
      </c>
      <c r="AO406" s="1">
        <v>79</v>
      </c>
      <c r="AP406" s="1">
        <v>1552.4426000000001</v>
      </c>
      <c r="AQ406" s="1">
        <v>129</v>
      </c>
      <c r="AR406" s="1">
        <v>1530.6873519999999</v>
      </c>
      <c r="AS406" s="1">
        <f t="shared" si="54"/>
        <v>2371</v>
      </c>
      <c r="AT406" s="1">
        <f t="shared" si="54"/>
        <v>21335.911211999999</v>
      </c>
      <c r="AU406" s="1">
        <f t="shared" si="55"/>
        <v>3430</v>
      </c>
      <c r="AV406" s="1">
        <f t="shared" si="55"/>
        <v>29413.529312999999</v>
      </c>
    </row>
    <row r="407" spans="1:48">
      <c r="A407" s="3">
        <v>45200</v>
      </c>
      <c r="B407" s="1">
        <v>17546.390625</v>
      </c>
      <c r="C407" s="1">
        <v>18290.910156000002</v>
      </c>
      <c r="D407" s="1">
        <v>16879.660156000002</v>
      </c>
      <c r="E407" s="1">
        <v>17112.480468999998</v>
      </c>
      <c r="F407" s="1">
        <v>17112.480468999998</v>
      </c>
      <c r="G407" s="1">
        <v>40124417800</v>
      </c>
      <c r="I407" s="6" t="s">
        <v>7</v>
      </c>
      <c r="J407" s="4">
        <v>5.75</v>
      </c>
      <c r="K407" s="15">
        <v>4.47</v>
      </c>
      <c r="L407" s="7">
        <v>4.9047000000000001</v>
      </c>
      <c r="M407" s="4">
        <v>5.75</v>
      </c>
      <c r="O407" s="1">
        <v>106.7</v>
      </c>
      <c r="P407" s="1">
        <v>1</v>
      </c>
      <c r="R407" s="1">
        <v>149.6</v>
      </c>
      <c r="T407" s="1">
        <v>2938</v>
      </c>
      <c r="U407" s="1">
        <v>29008</v>
      </c>
      <c r="W407" s="1">
        <v>344</v>
      </c>
      <c r="X407" s="1">
        <v>4712.6445640000002</v>
      </c>
      <c r="Y407" s="1">
        <v>92</v>
      </c>
      <c r="Z407" s="1">
        <v>212.16610000000003</v>
      </c>
      <c r="AA407" s="1">
        <v>9</v>
      </c>
      <c r="AB407" s="1">
        <v>151.60550000000001</v>
      </c>
      <c r="AC407" s="1">
        <v>2</v>
      </c>
      <c r="AD407" s="1">
        <v>85.2</v>
      </c>
      <c r="AE407" s="1">
        <v>4</v>
      </c>
      <c r="AF407" s="1">
        <v>52.957799999999999</v>
      </c>
      <c r="AG407" s="1">
        <f t="shared" si="53"/>
        <v>451</v>
      </c>
      <c r="AH407" s="1">
        <f t="shared" si="53"/>
        <v>5214.5739640000002</v>
      </c>
      <c r="AI407" s="1">
        <v>1674</v>
      </c>
      <c r="AJ407" s="1">
        <v>19413.331544000001</v>
      </c>
      <c r="AK407" s="1">
        <v>268</v>
      </c>
      <c r="AL407" s="1">
        <v>1095.0360000000003</v>
      </c>
      <c r="AM407" s="1">
        <v>39</v>
      </c>
      <c r="AN407" s="1">
        <v>991.82550000000003</v>
      </c>
      <c r="AO407" s="1">
        <v>54</v>
      </c>
      <c r="AP407" s="1">
        <v>462.36700000000002</v>
      </c>
      <c r="AQ407" s="1">
        <v>113</v>
      </c>
      <c r="AR407" s="1">
        <v>2041.812823</v>
      </c>
      <c r="AS407" s="1">
        <f t="shared" si="54"/>
        <v>2148</v>
      </c>
      <c r="AT407" s="1">
        <f t="shared" si="54"/>
        <v>24004.372866999998</v>
      </c>
      <c r="AU407" s="1">
        <f t="shared" si="55"/>
        <v>2599</v>
      </c>
      <c r="AV407" s="1">
        <f t="shared" si="55"/>
        <v>29218.946830999997</v>
      </c>
    </row>
    <row r="408" spans="1:48">
      <c r="A408" s="3">
        <v>45231</v>
      </c>
      <c r="B408" s="1">
        <v>17139.400390999999</v>
      </c>
      <c r="C408" s="1">
        <v>18174.689452999999</v>
      </c>
      <c r="D408" s="1">
        <v>16863.050781000002</v>
      </c>
      <c r="E408" s="1">
        <v>17042.880859000001</v>
      </c>
      <c r="F408" s="1">
        <v>17042.880859000001</v>
      </c>
      <c r="G408" s="1">
        <v>42522260800</v>
      </c>
      <c r="I408" s="6" t="s">
        <v>7</v>
      </c>
      <c r="J408" s="4">
        <v>5.75</v>
      </c>
      <c r="K408" s="15">
        <v>4.0999999999999996</v>
      </c>
      <c r="L408" s="7">
        <v>5.5167299999999999</v>
      </c>
      <c r="M408" s="4">
        <v>5.75</v>
      </c>
      <c r="O408" s="1">
        <v>106.6</v>
      </c>
      <c r="P408" s="1" t="s">
        <v>13</v>
      </c>
      <c r="R408" s="1">
        <v>146.97999999999999</v>
      </c>
      <c r="T408" s="1">
        <v>3532</v>
      </c>
      <c r="U408" s="1">
        <v>24537</v>
      </c>
      <c r="W408" s="1">
        <v>567</v>
      </c>
      <c r="X408" s="1">
        <v>6648.689456000001</v>
      </c>
      <c r="Y408" s="1">
        <v>72</v>
      </c>
      <c r="Z408" s="1">
        <v>177.24099999999999</v>
      </c>
      <c r="AA408" s="1">
        <v>6</v>
      </c>
      <c r="AB408" s="1">
        <v>14213.700745</v>
      </c>
      <c r="AC408" s="1">
        <v>0</v>
      </c>
      <c r="AD408" s="1">
        <v>0</v>
      </c>
      <c r="AE408" s="1">
        <v>3</v>
      </c>
      <c r="AF408" s="1">
        <v>13.449</v>
      </c>
      <c r="AG408" s="1">
        <f t="shared" si="53"/>
        <v>648</v>
      </c>
      <c r="AH408" s="1">
        <f t="shared" si="53"/>
        <v>21053.080201000001</v>
      </c>
      <c r="AI408" s="1">
        <v>1858</v>
      </c>
      <c r="AJ408" s="1">
        <v>12663.822979999999</v>
      </c>
      <c r="AK408" s="1">
        <v>368</v>
      </c>
      <c r="AL408" s="1">
        <v>1433.10005</v>
      </c>
      <c r="AM408" s="1">
        <v>42</v>
      </c>
      <c r="AN408" s="1">
        <v>788.98915</v>
      </c>
      <c r="AO408" s="1">
        <v>80</v>
      </c>
      <c r="AP408" s="1">
        <v>778.79109900000003</v>
      </c>
      <c r="AQ408" s="1">
        <v>122</v>
      </c>
      <c r="AR408" s="1">
        <v>1197.21604</v>
      </c>
      <c r="AS408" s="1">
        <f t="shared" si="54"/>
        <v>2470</v>
      </c>
      <c r="AT408" s="1">
        <f t="shared" si="54"/>
        <v>16861.919318999997</v>
      </c>
      <c r="AU408" s="1">
        <f t="shared" si="55"/>
        <v>3118</v>
      </c>
      <c r="AV408" s="1">
        <f t="shared" si="55"/>
        <v>37914.999519999998</v>
      </c>
    </row>
    <row r="409" spans="1:48">
      <c r="A409" s="3">
        <v>45261</v>
      </c>
      <c r="B409" s="1">
        <v>17019.169922000001</v>
      </c>
      <c r="C409" s="1">
        <v>17095.119140999999</v>
      </c>
      <c r="D409" s="1">
        <v>15972.309569999999</v>
      </c>
      <c r="E409" s="1">
        <v>17047.390625</v>
      </c>
      <c r="F409" s="1">
        <v>17047.390625</v>
      </c>
      <c r="G409" s="1">
        <v>40459407300</v>
      </c>
      <c r="I409" s="6" t="s">
        <v>7</v>
      </c>
      <c r="J409" s="4">
        <v>5.75</v>
      </c>
      <c r="K409" s="15">
        <v>5.93</v>
      </c>
      <c r="L409" s="7">
        <v>5.2680999999999996</v>
      </c>
      <c r="M409" s="4">
        <v>5.75</v>
      </c>
      <c r="O409" s="1">
        <v>106.7</v>
      </c>
      <c r="P409" s="1">
        <v>0.1</v>
      </c>
      <c r="R409" s="1">
        <v>143.16999999999999</v>
      </c>
      <c r="T409" s="1">
        <v>3764</v>
      </c>
      <c r="U409" s="1">
        <v>33585</v>
      </c>
      <c r="W409" s="1">
        <v>951</v>
      </c>
      <c r="X409" s="1">
        <v>10045.076592000001</v>
      </c>
      <c r="Y409" s="1">
        <v>48</v>
      </c>
      <c r="Z409" s="1">
        <v>114.5617</v>
      </c>
      <c r="AA409" s="1">
        <v>5</v>
      </c>
      <c r="AB409" s="1">
        <v>5419.2</v>
      </c>
      <c r="AC409" s="1">
        <v>2</v>
      </c>
      <c r="AD409" s="1">
        <v>387.3</v>
      </c>
      <c r="AE409" s="1">
        <v>3</v>
      </c>
      <c r="AF409" s="1">
        <v>12.919</v>
      </c>
      <c r="AG409" s="1">
        <f t="shared" si="53"/>
        <v>1009</v>
      </c>
      <c r="AH409" s="1">
        <f t="shared" si="53"/>
        <v>15979.057292</v>
      </c>
      <c r="AI409" s="1">
        <v>1837</v>
      </c>
      <c r="AJ409" s="1">
        <v>13192.980495000002</v>
      </c>
      <c r="AK409" s="1">
        <v>344</v>
      </c>
      <c r="AL409" s="1">
        <v>1395.7386000000001</v>
      </c>
      <c r="AM409" s="1">
        <v>50</v>
      </c>
      <c r="AN409" s="1">
        <v>357.16030799999999</v>
      </c>
      <c r="AO409" s="1">
        <v>81</v>
      </c>
      <c r="AP409" s="1">
        <v>1276.366078</v>
      </c>
      <c r="AQ409" s="1">
        <v>132</v>
      </c>
      <c r="AR409" s="1">
        <v>925.160259</v>
      </c>
      <c r="AS409" s="1">
        <f t="shared" si="54"/>
        <v>2444</v>
      </c>
      <c r="AT409" s="1">
        <f t="shared" si="54"/>
        <v>17147.405740000002</v>
      </c>
      <c r="AU409" s="1">
        <f t="shared" si="55"/>
        <v>3453</v>
      </c>
      <c r="AV409" s="1">
        <f t="shared" si="55"/>
        <v>33126.463032</v>
      </c>
    </row>
    <row r="410" spans="1:48">
      <c r="A410" s="3">
        <v>45292</v>
      </c>
      <c r="B410" s="1">
        <v>17135.119140999999</v>
      </c>
      <c r="C410" s="1">
        <v>17135.119140999999</v>
      </c>
      <c r="D410" s="1">
        <v>14794.160156</v>
      </c>
      <c r="E410" s="1">
        <v>15485.070313</v>
      </c>
      <c r="F410" s="1">
        <v>15485.070313</v>
      </c>
      <c r="G410" s="1">
        <v>53708511900</v>
      </c>
      <c r="I410" s="6" t="s">
        <v>7</v>
      </c>
      <c r="J410" s="4">
        <v>5.75</v>
      </c>
      <c r="K410" s="15">
        <v>5.05</v>
      </c>
      <c r="L410" s="7">
        <v>4.5896400000000002</v>
      </c>
      <c r="M410" s="4">
        <v>5.75</v>
      </c>
      <c r="O410" s="1">
        <v>106.6</v>
      </c>
      <c r="P410" s="1">
        <v>-0.1</v>
      </c>
      <c r="R410" s="1">
        <v>141.56</v>
      </c>
      <c r="T410" s="1">
        <v>4401</v>
      </c>
      <c r="U410" s="1">
        <v>33669</v>
      </c>
      <c r="W410" s="1">
        <v>999</v>
      </c>
      <c r="X410" s="1">
        <v>9692.5498299999999</v>
      </c>
      <c r="Y410" s="1">
        <v>62</v>
      </c>
      <c r="Z410" s="1">
        <v>143.05540000000002</v>
      </c>
      <c r="AA410" s="1">
        <v>7</v>
      </c>
      <c r="AB410" s="1">
        <v>95.538560000000004</v>
      </c>
      <c r="AC410" s="1">
        <v>3</v>
      </c>
      <c r="AD410" s="1">
        <v>4051.7</v>
      </c>
      <c r="AE410" s="1">
        <v>2</v>
      </c>
      <c r="AF410" s="1">
        <v>7.3844000000000003</v>
      </c>
      <c r="AG410" s="1">
        <f t="shared" si="53"/>
        <v>1073</v>
      </c>
      <c r="AH410" s="1">
        <f t="shared" si="53"/>
        <v>13990.22819</v>
      </c>
      <c r="AI410" s="1">
        <v>2281</v>
      </c>
      <c r="AJ410" s="1">
        <v>18316.536674999999</v>
      </c>
      <c r="AK410" s="1">
        <v>447</v>
      </c>
      <c r="AL410" s="1">
        <v>1697.6346879999999</v>
      </c>
      <c r="AM410" s="1">
        <v>29</v>
      </c>
      <c r="AN410" s="1">
        <v>281.52435000000003</v>
      </c>
      <c r="AO410" s="1">
        <v>67</v>
      </c>
      <c r="AP410" s="1">
        <v>1834.02405</v>
      </c>
      <c r="AQ410" s="1">
        <v>121</v>
      </c>
      <c r="AR410" s="1">
        <v>1099.9046639999999</v>
      </c>
      <c r="AS410" s="1">
        <f t="shared" si="54"/>
        <v>2945</v>
      </c>
      <c r="AT410" s="1">
        <f t="shared" si="54"/>
        <v>23229.624426999999</v>
      </c>
      <c r="AU410" s="1">
        <f t="shared" si="55"/>
        <v>4018</v>
      </c>
      <c r="AV410" s="1">
        <f t="shared" si="55"/>
        <v>37219.852616999997</v>
      </c>
    </row>
    <row r="411" spans="1:48">
      <c r="A411" s="3">
        <v>45323</v>
      </c>
      <c r="B411" s="1">
        <v>15522.860352</v>
      </c>
      <c r="C411" s="1">
        <v>16895.820313</v>
      </c>
      <c r="D411" s="1">
        <v>15336.860352</v>
      </c>
      <c r="E411" s="1">
        <v>16511.439452999999</v>
      </c>
      <c r="F411" s="1">
        <v>16511.439452999999</v>
      </c>
      <c r="G411" s="1">
        <v>44781424200</v>
      </c>
      <c r="I411" s="6" t="s">
        <v>7</v>
      </c>
      <c r="J411" s="4">
        <v>5.75</v>
      </c>
      <c r="K411" s="15">
        <v>4.8</v>
      </c>
      <c r="L411" s="7">
        <v>4.4849399999999999</v>
      </c>
      <c r="M411" s="4">
        <v>5.75</v>
      </c>
      <c r="O411" s="1">
        <v>107.1</v>
      </c>
      <c r="P411" s="1">
        <v>0.4</v>
      </c>
      <c r="R411" s="1">
        <v>140.16999999999999</v>
      </c>
      <c r="T411" s="1">
        <v>3189</v>
      </c>
      <c r="U411" s="1">
        <v>22579</v>
      </c>
      <c r="W411" s="1">
        <v>357</v>
      </c>
      <c r="X411" s="1">
        <v>5630.0589</v>
      </c>
      <c r="Y411" s="1">
        <v>62</v>
      </c>
      <c r="Z411" s="1">
        <v>136.0951</v>
      </c>
      <c r="AA411" s="1">
        <v>18</v>
      </c>
      <c r="AB411" s="1">
        <v>187.691226</v>
      </c>
      <c r="AC411" s="1">
        <v>1</v>
      </c>
      <c r="AD411" s="1">
        <v>8.2050999999999998</v>
      </c>
      <c r="AE411" s="1">
        <v>2</v>
      </c>
      <c r="AF411" s="1">
        <v>154.089</v>
      </c>
      <c r="AG411" s="1">
        <f t="shared" si="53"/>
        <v>440</v>
      </c>
      <c r="AH411" s="1">
        <f t="shared" si="53"/>
        <v>6116.1393260000004</v>
      </c>
      <c r="AI411" s="1">
        <v>1859</v>
      </c>
      <c r="AJ411" s="1">
        <v>12822.139692999999</v>
      </c>
      <c r="AK411" s="1">
        <v>376</v>
      </c>
      <c r="AL411" s="1">
        <v>1418.9870000000001</v>
      </c>
      <c r="AM411" s="1">
        <v>37</v>
      </c>
      <c r="AN411" s="1">
        <v>597.11972400000002</v>
      </c>
      <c r="AO411" s="1">
        <v>67</v>
      </c>
      <c r="AP411" s="1">
        <v>628.904</v>
      </c>
      <c r="AQ411" s="1">
        <v>117</v>
      </c>
      <c r="AR411" s="1">
        <v>1357.8522539999999</v>
      </c>
      <c r="AS411" s="1">
        <f t="shared" si="54"/>
        <v>2456</v>
      </c>
      <c r="AT411" s="1">
        <f t="shared" si="54"/>
        <v>16825.002670999998</v>
      </c>
      <c r="AU411" s="1">
        <f t="shared" si="55"/>
        <v>2896</v>
      </c>
      <c r="AV411" s="1">
        <f t="shared" si="55"/>
        <v>22941.141996999999</v>
      </c>
    </row>
    <row r="412" spans="1:48">
      <c r="A412" s="3">
        <v>45352</v>
      </c>
      <c r="B412" s="1">
        <v>16390.890625</v>
      </c>
      <c r="C412" s="1">
        <v>17214.669922000001</v>
      </c>
      <c r="D412" s="1">
        <v>16095.679688</v>
      </c>
      <c r="E412" s="1">
        <v>16541.419922000001</v>
      </c>
      <c r="F412" s="1">
        <v>16541.419922000001</v>
      </c>
      <c r="G412" s="1">
        <v>56132577200</v>
      </c>
      <c r="I412" s="6" t="s">
        <v>7</v>
      </c>
      <c r="J412" s="4">
        <v>5.75</v>
      </c>
      <c r="K412" s="15">
        <v>4.93</v>
      </c>
      <c r="L412" s="7">
        <v>4.8014299999999999</v>
      </c>
      <c r="M412" s="4">
        <v>5.75</v>
      </c>
      <c r="O412" s="2" t="s">
        <v>7</v>
      </c>
      <c r="P412" s="2" t="s">
        <v>7</v>
      </c>
      <c r="R412" s="2" t="s">
        <v>7</v>
      </c>
      <c r="T412" s="1">
        <v>5013</v>
      </c>
      <c r="U412" s="1">
        <v>37371</v>
      </c>
      <c r="W412" s="1">
        <v>1488</v>
      </c>
      <c r="X412" s="1">
        <v>13714.774471999999</v>
      </c>
      <c r="Y412" s="1">
        <v>63</v>
      </c>
      <c r="Z412" s="1">
        <v>123.51349999999999</v>
      </c>
      <c r="AA412" s="1">
        <v>6</v>
      </c>
      <c r="AB412" s="1">
        <v>120.37589800000001</v>
      </c>
      <c r="AC412" s="1">
        <v>3</v>
      </c>
      <c r="AD412" s="1">
        <v>4042.8150000000001</v>
      </c>
      <c r="AE412" s="1">
        <v>6</v>
      </c>
      <c r="AF412" s="1">
        <v>98.134200000000007</v>
      </c>
      <c r="AG412" s="1">
        <f t="shared" si="53"/>
        <v>1566</v>
      </c>
      <c r="AH412" s="1">
        <f t="shared" si="53"/>
        <v>18099.613069999999</v>
      </c>
      <c r="AI412" s="1">
        <v>2290</v>
      </c>
      <c r="AJ412" s="1">
        <v>15781.059017999998</v>
      </c>
      <c r="AK412" s="1">
        <v>433</v>
      </c>
      <c r="AL412" s="1">
        <v>1566.603278</v>
      </c>
      <c r="AM412" s="1">
        <v>35</v>
      </c>
      <c r="AN412" s="1">
        <v>415.65078299999999</v>
      </c>
      <c r="AO412" s="1">
        <v>51</v>
      </c>
      <c r="AP412" s="1">
        <v>348.43366700000001</v>
      </c>
      <c r="AQ412" s="1">
        <v>111</v>
      </c>
      <c r="AR412" s="1">
        <v>505.76908900000001</v>
      </c>
      <c r="AS412" s="1">
        <f t="shared" si="54"/>
        <v>2920</v>
      </c>
      <c r="AT412" s="1">
        <f t="shared" si="54"/>
        <v>18617.515835000002</v>
      </c>
      <c r="AU412" s="1">
        <f t="shared" si="55"/>
        <v>4486</v>
      </c>
      <c r="AV412" s="1">
        <f t="shared" si="55"/>
        <v>36717.128905000005</v>
      </c>
    </row>
    <row r="413" spans="1:48">
      <c r="A413" s="3">
        <v>45383</v>
      </c>
      <c r="B413" s="1">
        <v>16811.740234000001</v>
      </c>
      <c r="C413" s="1">
        <v>17190.5</v>
      </c>
      <c r="D413" s="1">
        <v>16044.450194999999</v>
      </c>
      <c r="E413" s="1">
        <v>16224.139648</v>
      </c>
      <c r="F413" s="1">
        <v>16224.139648</v>
      </c>
      <c r="G413" s="1">
        <v>35808658100</v>
      </c>
      <c r="I413" s="2" t="s">
        <v>7</v>
      </c>
      <c r="J413" s="2" t="s">
        <v>7</v>
      </c>
      <c r="K413" s="2" t="s">
        <v>7</v>
      </c>
      <c r="L413" s="2" t="s">
        <v>7</v>
      </c>
      <c r="M413" s="2" t="s">
        <v>7</v>
      </c>
      <c r="O413" s="2" t="s">
        <v>7</v>
      </c>
      <c r="P413" s="2" t="s">
        <v>7</v>
      </c>
      <c r="R413" s="2" t="s">
        <v>7</v>
      </c>
      <c r="T413" s="2" t="s">
        <v>7</v>
      </c>
      <c r="U413" s="2" t="s">
        <v>7</v>
      </c>
      <c r="W413" s="2" t="s">
        <v>7</v>
      </c>
      <c r="X413" s="2" t="s">
        <v>7</v>
      </c>
      <c r="Y413" s="2" t="s">
        <v>7</v>
      </c>
      <c r="Z413" s="2" t="s">
        <v>7</v>
      </c>
      <c r="AA413" s="2" t="s">
        <v>7</v>
      </c>
      <c r="AB413" s="2" t="s">
        <v>7</v>
      </c>
      <c r="AC413" s="2" t="s">
        <v>7</v>
      </c>
      <c r="AD413" s="2" t="s">
        <v>7</v>
      </c>
      <c r="AE413" s="2" t="s">
        <v>7</v>
      </c>
      <c r="AF413" s="2" t="s">
        <v>7</v>
      </c>
      <c r="AG413" s="2" t="s">
        <v>7</v>
      </c>
      <c r="AH413" s="2" t="s">
        <v>7</v>
      </c>
      <c r="AI413" s="2" t="s">
        <v>7</v>
      </c>
      <c r="AJ413" s="2" t="s">
        <v>7</v>
      </c>
      <c r="AK413" s="2" t="s">
        <v>7</v>
      </c>
      <c r="AL413" s="2" t="s">
        <v>7</v>
      </c>
      <c r="AM413" s="2" t="s">
        <v>7</v>
      </c>
      <c r="AN413" s="2" t="s">
        <v>7</v>
      </c>
      <c r="AO413" s="2" t="s">
        <v>7</v>
      </c>
      <c r="AP413" s="2" t="s">
        <v>7</v>
      </c>
      <c r="AQ413" s="2" t="s">
        <v>7</v>
      </c>
      <c r="AR413" s="2" t="s">
        <v>7</v>
      </c>
      <c r="AS413" s="2" t="s">
        <v>7</v>
      </c>
      <c r="AT413" s="2" t="s">
        <v>7</v>
      </c>
      <c r="AU413" s="2" t="s">
        <v>7</v>
      </c>
      <c r="AV413" s="2" t="s">
        <v>7</v>
      </c>
    </row>
    <row r="414" spans="1:48">
      <c r="A414" s="3">
        <v>45401</v>
      </c>
      <c r="B414" s="1">
        <v>16246.339844</v>
      </c>
      <c r="C414" s="1">
        <v>16254.900390999999</v>
      </c>
      <c r="D414" s="1">
        <v>16044.450194999999</v>
      </c>
      <c r="E414" s="1">
        <v>16224.139648</v>
      </c>
      <c r="F414" s="1">
        <v>16224.139648</v>
      </c>
      <c r="G414" s="1">
        <v>0</v>
      </c>
      <c r="I414" s="2" t="s">
        <v>7</v>
      </c>
      <c r="J414" s="2" t="s">
        <v>7</v>
      </c>
      <c r="K414" s="2" t="s">
        <v>7</v>
      </c>
      <c r="L414" s="2" t="s">
        <v>7</v>
      </c>
      <c r="M414" s="2" t="s">
        <v>7</v>
      </c>
      <c r="O414" s="2" t="s">
        <v>7</v>
      </c>
      <c r="P414" s="2" t="s">
        <v>7</v>
      </c>
      <c r="R414" s="2" t="s">
        <v>7</v>
      </c>
      <c r="T414" s="2" t="s">
        <v>7</v>
      </c>
      <c r="U414" s="2" t="s">
        <v>7</v>
      </c>
      <c r="W414" s="2" t="s">
        <v>7</v>
      </c>
      <c r="X414" s="2" t="s">
        <v>7</v>
      </c>
      <c r="Y414" s="2" t="s">
        <v>7</v>
      </c>
      <c r="Z414" s="2" t="s">
        <v>7</v>
      </c>
      <c r="AA414" s="2" t="s">
        <v>7</v>
      </c>
      <c r="AB414" s="2" t="s">
        <v>7</v>
      </c>
      <c r="AC414" s="2" t="s">
        <v>7</v>
      </c>
      <c r="AD414" s="2" t="s">
        <v>7</v>
      </c>
      <c r="AE414" s="2" t="s">
        <v>7</v>
      </c>
      <c r="AF414" s="2" t="s">
        <v>7</v>
      </c>
      <c r="AG414" s="2" t="s">
        <v>7</v>
      </c>
      <c r="AH414" s="2" t="s">
        <v>7</v>
      </c>
      <c r="AI414" s="2" t="s">
        <v>7</v>
      </c>
      <c r="AJ414" s="2" t="s">
        <v>7</v>
      </c>
      <c r="AK414" s="2" t="s">
        <v>7</v>
      </c>
      <c r="AL414" s="2" t="s">
        <v>7</v>
      </c>
      <c r="AM414" s="2" t="s">
        <v>7</v>
      </c>
      <c r="AN414" s="2" t="s">
        <v>7</v>
      </c>
      <c r="AO414" s="2" t="s">
        <v>7</v>
      </c>
      <c r="AP414" s="2" t="s">
        <v>7</v>
      </c>
      <c r="AQ414" s="2" t="s">
        <v>7</v>
      </c>
      <c r="AR414" s="2" t="s">
        <v>7</v>
      </c>
      <c r="AS414" s="2" t="s">
        <v>7</v>
      </c>
      <c r="AT414" s="2" t="s">
        <v>7</v>
      </c>
      <c r="AU414" s="2" t="s">
        <v>7</v>
      </c>
      <c r="AV414" s="2" t="s">
        <v>7</v>
      </c>
    </row>
  </sheetData>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0D52E-7C91-484C-B98F-8B20037C0145}">
  <dimension ref="A1:AA345"/>
  <sheetViews>
    <sheetView workbookViewId="0">
      <selection activeCell="B37" sqref="B37"/>
    </sheetView>
  </sheetViews>
  <sheetFormatPr baseColWidth="10" defaultColWidth="9" defaultRowHeight="14"/>
  <cols>
    <col min="2" max="2" width="11.3984375" bestFit="1" customWidth="1"/>
    <col min="3" max="4" width="10.19921875" bestFit="1" customWidth="1"/>
    <col min="9" max="9" width="10.19921875" bestFit="1" customWidth="1"/>
    <col min="14" max="15" width="11.3984375" bestFit="1" customWidth="1"/>
    <col min="17" max="17" width="10.19921875" bestFit="1" customWidth="1"/>
    <col min="20" max="20" width="10.19921875" bestFit="1" customWidth="1"/>
    <col min="23" max="23" width="10.19921875" bestFit="1" customWidth="1"/>
  </cols>
  <sheetData>
    <row r="1" spans="1:27">
      <c r="A1">
        <v>9507</v>
      </c>
      <c r="B1">
        <v>2881</v>
      </c>
      <c r="C1">
        <v>5568.162241</v>
      </c>
      <c r="D1">
        <v>481</v>
      </c>
      <c r="E1">
        <v>858.12559999999996</v>
      </c>
      <c r="F1">
        <v>27</v>
      </c>
      <c r="G1">
        <v>414.58260999999999</v>
      </c>
      <c r="H1">
        <v>11</v>
      </c>
      <c r="I1">
        <v>46.86354</v>
      </c>
      <c r="J1">
        <v>28</v>
      </c>
      <c r="K1">
        <v>73.154385000000005</v>
      </c>
      <c r="L1">
        <f>B1+D1+F1+H1+J1</f>
        <v>3428</v>
      </c>
      <c r="M1">
        <f>C1+E1+G1+I1+K1</f>
        <v>6960.8883760000008</v>
      </c>
      <c r="N1">
        <v>4243</v>
      </c>
      <c r="O1">
        <v>10316.977711999998</v>
      </c>
      <c r="P1">
        <v>337</v>
      </c>
      <c r="Q1">
        <v>490.01358799999997</v>
      </c>
      <c r="R1">
        <v>122</v>
      </c>
      <c r="S1">
        <v>1374.690687</v>
      </c>
      <c r="T1">
        <v>93</v>
      </c>
      <c r="U1">
        <v>648.90139999999997</v>
      </c>
      <c r="V1">
        <v>250</v>
      </c>
      <c r="W1">
        <v>792.00465099999997</v>
      </c>
      <c r="X1">
        <f>N1+P1+R1+T1+V1</f>
        <v>5045</v>
      </c>
      <c r="Y1">
        <f>O1+Q1+S1+U1+W1</f>
        <v>13622.588037999998</v>
      </c>
      <c r="Z1">
        <f>L1+X1</f>
        <v>8473</v>
      </c>
      <c r="AA1">
        <f>M1+Y1</f>
        <v>20583.476413999997</v>
      </c>
    </row>
    <row r="2" spans="1:27">
      <c r="A2">
        <v>9508</v>
      </c>
      <c r="B2">
        <v>1562</v>
      </c>
      <c r="C2">
        <v>4018.7821560000002</v>
      </c>
      <c r="D2">
        <v>84</v>
      </c>
      <c r="E2">
        <v>146.5352</v>
      </c>
      <c r="F2">
        <v>31</v>
      </c>
      <c r="G2">
        <v>250.274933</v>
      </c>
      <c r="H2">
        <v>1</v>
      </c>
      <c r="I2">
        <v>3</v>
      </c>
      <c r="J2">
        <v>6</v>
      </c>
      <c r="K2">
        <v>14.664680000000001</v>
      </c>
      <c r="L2">
        <f>B2+D2+F2+H2+J2</f>
        <v>1684</v>
      </c>
      <c r="M2">
        <f>C2+E2+G2+I2+K2</f>
        <v>4433.256969</v>
      </c>
      <c r="N2">
        <v>3979</v>
      </c>
      <c r="O2">
        <v>9619.6214959999998</v>
      </c>
      <c r="P2">
        <v>278</v>
      </c>
      <c r="Q2">
        <v>397.32153600000004</v>
      </c>
      <c r="R2">
        <v>151</v>
      </c>
      <c r="S2">
        <v>1565.554989</v>
      </c>
      <c r="T2">
        <v>114</v>
      </c>
      <c r="U2">
        <v>821.476134</v>
      </c>
      <c r="V2">
        <v>260</v>
      </c>
      <c r="W2">
        <v>677.75565900000004</v>
      </c>
      <c r="X2">
        <f>N2+P2+R2+T2+V2</f>
        <v>4782</v>
      </c>
      <c r="Y2">
        <f>O2+Q2+S2+U2+W2</f>
        <v>13081.729814</v>
      </c>
      <c r="Z2">
        <f>L2+X2</f>
        <v>6466</v>
      </c>
      <c r="AA2">
        <f>M2+Y2</f>
        <v>17514.986783</v>
      </c>
    </row>
    <row r="3" spans="1:27">
      <c r="A3">
        <v>9509</v>
      </c>
      <c r="B3">
        <v>1607</v>
      </c>
      <c r="C3">
        <v>4214.6132850000004</v>
      </c>
      <c r="D3">
        <v>18</v>
      </c>
      <c r="E3">
        <v>22.686800000000002</v>
      </c>
      <c r="F3">
        <v>27</v>
      </c>
      <c r="G3">
        <v>99.868790000000004</v>
      </c>
      <c r="H3">
        <v>0</v>
      </c>
      <c r="I3">
        <v>0</v>
      </c>
      <c r="J3">
        <v>20</v>
      </c>
      <c r="K3">
        <v>80.545541999999998</v>
      </c>
      <c r="L3">
        <f t="shared" ref="L3:M61" si="0">B3+D3+F3+H3+J3</f>
        <v>1672</v>
      </c>
      <c r="M3">
        <f t="shared" si="0"/>
        <v>4417.714417000001</v>
      </c>
      <c r="N3">
        <v>3836</v>
      </c>
      <c r="O3">
        <v>8822.1022479999992</v>
      </c>
      <c r="P3">
        <v>260</v>
      </c>
      <c r="Q3">
        <v>374.88699999999994</v>
      </c>
      <c r="R3">
        <v>121</v>
      </c>
      <c r="S3">
        <v>2352.0457120000001</v>
      </c>
      <c r="T3">
        <v>103</v>
      </c>
      <c r="U3">
        <v>642.57127000000003</v>
      </c>
      <c r="V3">
        <v>197</v>
      </c>
      <c r="W3">
        <v>512.90706799999998</v>
      </c>
      <c r="X3">
        <f t="shared" ref="X3:Y61" si="1">N3+P3+R3+T3+V3</f>
        <v>4517</v>
      </c>
      <c r="Y3">
        <f t="shared" si="1"/>
        <v>12704.513298000002</v>
      </c>
      <c r="Z3">
        <f t="shared" ref="Z3:AA61" si="2">L3+X3</f>
        <v>6189</v>
      </c>
      <c r="AA3">
        <f t="shared" si="2"/>
        <v>17122.227715000001</v>
      </c>
    </row>
    <row r="4" spans="1:27">
      <c r="A4">
        <v>9510</v>
      </c>
      <c r="B4">
        <v>1285</v>
      </c>
      <c r="C4">
        <v>3973.6572289999999</v>
      </c>
      <c r="D4">
        <v>5</v>
      </c>
      <c r="E4">
        <v>7.7621000000000002</v>
      </c>
      <c r="F4">
        <v>45</v>
      </c>
      <c r="G4">
        <v>207.90562800000001</v>
      </c>
      <c r="H4">
        <v>18</v>
      </c>
      <c r="I4">
        <v>456.06519600000001</v>
      </c>
      <c r="J4">
        <v>25</v>
      </c>
      <c r="K4">
        <v>88.243706000000003</v>
      </c>
      <c r="L4">
        <f t="shared" si="0"/>
        <v>1378</v>
      </c>
      <c r="M4">
        <f t="shared" si="0"/>
        <v>4733.6338590000005</v>
      </c>
      <c r="N4">
        <v>3926</v>
      </c>
      <c r="O4">
        <v>9282.2493539999996</v>
      </c>
      <c r="P4">
        <v>277</v>
      </c>
      <c r="Q4">
        <v>370.87129199999998</v>
      </c>
      <c r="R4">
        <v>111</v>
      </c>
      <c r="S4">
        <v>939.01796000000002</v>
      </c>
      <c r="T4">
        <v>121</v>
      </c>
      <c r="U4">
        <v>507.47368499999999</v>
      </c>
      <c r="V4">
        <v>206</v>
      </c>
      <c r="W4">
        <v>400.82341200000002</v>
      </c>
      <c r="X4">
        <f t="shared" si="1"/>
        <v>4641</v>
      </c>
      <c r="Y4">
        <f t="shared" si="1"/>
        <v>11500.435702999999</v>
      </c>
      <c r="Z4">
        <f t="shared" si="2"/>
        <v>6019</v>
      </c>
      <c r="AA4">
        <f t="shared" si="2"/>
        <v>16234.069562000001</v>
      </c>
    </row>
    <row r="5" spans="1:27">
      <c r="A5">
        <v>9511</v>
      </c>
      <c r="B5">
        <v>1057</v>
      </c>
      <c r="C5">
        <v>3806.973285</v>
      </c>
      <c r="D5">
        <v>677</v>
      </c>
      <c r="E5">
        <v>799.21424000000002</v>
      </c>
      <c r="F5">
        <v>43</v>
      </c>
      <c r="G5">
        <v>99.478219999999993</v>
      </c>
      <c r="H5">
        <v>9</v>
      </c>
      <c r="I5">
        <v>60.662599999999998</v>
      </c>
      <c r="J5">
        <v>17</v>
      </c>
      <c r="K5">
        <v>86.133099999999999</v>
      </c>
      <c r="L5">
        <f t="shared" si="0"/>
        <v>1803</v>
      </c>
      <c r="M5">
        <f t="shared" si="0"/>
        <v>4852.4614449999999</v>
      </c>
      <c r="N5">
        <v>5179</v>
      </c>
      <c r="O5">
        <v>12799.780233000001</v>
      </c>
      <c r="P5">
        <v>280</v>
      </c>
      <c r="Q5">
        <v>379.8827</v>
      </c>
      <c r="R5">
        <v>113</v>
      </c>
      <c r="S5">
        <v>803.85382400000003</v>
      </c>
      <c r="T5">
        <v>143</v>
      </c>
      <c r="U5">
        <v>789.15134699999999</v>
      </c>
      <c r="V5">
        <v>244</v>
      </c>
      <c r="W5">
        <v>548.38263600000005</v>
      </c>
      <c r="X5">
        <f t="shared" si="1"/>
        <v>5959</v>
      </c>
      <c r="Y5">
        <f t="shared" si="1"/>
        <v>15321.050740000001</v>
      </c>
      <c r="Z5">
        <f t="shared" si="2"/>
        <v>7762</v>
      </c>
      <c r="AA5">
        <f t="shared" si="2"/>
        <v>20173.512185</v>
      </c>
    </row>
    <row r="6" spans="1:27">
      <c r="A6">
        <v>9512</v>
      </c>
      <c r="B6">
        <v>1306</v>
      </c>
      <c r="C6">
        <v>4192.7815570000002</v>
      </c>
      <c r="D6">
        <v>1512</v>
      </c>
      <c r="E6">
        <v>1423.9377999999999</v>
      </c>
      <c r="F6">
        <v>28</v>
      </c>
      <c r="G6">
        <v>51.007505999999999</v>
      </c>
      <c r="H6">
        <v>12</v>
      </c>
      <c r="I6">
        <v>11.394299999999999</v>
      </c>
      <c r="J6">
        <v>0</v>
      </c>
      <c r="K6">
        <v>0</v>
      </c>
      <c r="L6">
        <f t="shared" si="0"/>
        <v>2858</v>
      </c>
      <c r="M6">
        <f t="shared" si="0"/>
        <v>5679.1211629999998</v>
      </c>
      <c r="N6">
        <v>6097</v>
      </c>
      <c r="O6">
        <v>15065.250957999999</v>
      </c>
      <c r="P6">
        <v>395</v>
      </c>
      <c r="Q6">
        <v>557.78868799999998</v>
      </c>
      <c r="R6">
        <v>138</v>
      </c>
      <c r="S6">
        <v>1165.2280290000001</v>
      </c>
      <c r="T6">
        <v>173</v>
      </c>
      <c r="U6">
        <v>1259.783876</v>
      </c>
      <c r="V6">
        <v>260</v>
      </c>
      <c r="W6">
        <v>612.08441700000003</v>
      </c>
      <c r="X6">
        <f t="shared" si="1"/>
        <v>7063</v>
      </c>
      <c r="Y6">
        <f t="shared" si="1"/>
        <v>18660.135968000002</v>
      </c>
      <c r="Z6">
        <f t="shared" si="2"/>
        <v>9921</v>
      </c>
      <c r="AA6">
        <f t="shared" si="2"/>
        <v>24339.257131000002</v>
      </c>
    </row>
    <row r="7" spans="1:27">
      <c r="A7">
        <v>9601</v>
      </c>
      <c r="B7">
        <v>1403</v>
      </c>
      <c r="C7">
        <v>4024.5942789999999</v>
      </c>
      <c r="D7">
        <v>189</v>
      </c>
      <c r="E7">
        <v>233.04419999999999</v>
      </c>
      <c r="F7">
        <v>15</v>
      </c>
      <c r="G7">
        <v>157.83926199999999</v>
      </c>
      <c r="H7">
        <v>26</v>
      </c>
      <c r="I7">
        <v>20.269549999999999</v>
      </c>
      <c r="J7">
        <v>1</v>
      </c>
      <c r="K7">
        <v>64.444050000000004</v>
      </c>
      <c r="L7">
        <f t="shared" si="0"/>
        <v>1634</v>
      </c>
      <c r="M7">
        <f t="shared" si="0"/>
        <v>4500.1913410000006</v>
      </c>
      <c r="N7">
        <v>5966</v>
      </c>
      <c r="O7">
        <v>14716.225694000001</v>
      </c>
      <c r="P7">
        <v>415</v>
      </c>
      <c r="Q7">
        <v>566.65146400000003</v>
      </c>
      <c r="R7">
        <v>137</v>
      </c>
      <c r="S7">
        <v>693.66236500000002</v>
      </c>
      <c r="T7">
        <v>165</v>
      </c>
      <c r="U7">
        <v>1481.08581</v>
      </c>
      <c r="V7">
        <v>238</v>
      </c>
      <c r="W7">
        <v>506.18118299999998</v>
      </c>
      <c r="X7">
        <f t="shared" si="1"/>
        <v>6921</v>
      </c>
      <c r="Y7">
        <f t="shared" si="1"/>
        <v>17963.806516000001</v>
      </c>
      <c r="Z7">
        <f t="shared" si="2"/>
        <v>8555</v>
      </c>
      <c r="AA7">
        <f t="shared" si="2"/>
        <v>22463.997857000002</v>
      </c>
    </row>
    <row r="8" spans="1:27">
      <c r="A8">
        <v>9602</v>
      </c>
      <c r="B8">
        <v>2005</v>
      </c>
      <c r="C8">
        <v>4841.8417550000004</v>
      </c>
      <c r="D8">
        <v>167</v>
      </c>
      <c r="E8">
        <v>303.7998</v>
      </c>
      <c r="F8">
        <v>16</v>
      </c>
      <c r="G8">
        <v>90.058989999999994</v>
      </c>
      <c r="H8">
        <v>5</v>
      </c>
      <c r="I8">
        <v>8.6845470000000002</v>
      </c>
      <c r="J8">
        <v>5</v>
      </c>
      <c r="K8">
        <v>15.829599999999999</v>
      </c>
      <c r="L8">
        <f t="shared" si="0"/>
        <v>2198</v>
      </c>
      <c r="M8">
        <f t="shared" si="0"/>
        <v>5260.2146919999996</v>
      </c>
      <c r="N8">
        <v>5410</v>
      </c>
      <c r="O8">
        <v>13537.910540999999</v>
      </c>
      <c r="P8">
        <v>340</v>
      </c>
      <c r="Q8">
        <v>497.65334999999999</v>
      </c>
      <c r="R8">
        <v>169</v>
      </c>
      <c r="S8">
        <v>3830.2199690000002</v>
      </c>
      <c r="T8">
        <v>210</v>
      </c>
      <c r="U8">
        <v>1396.48415</v>
      </c>
      <c r="V8">
        <v>237</v>
      </c>
      <c r="W8">
        <v>577.75552800000003</v>
      </c>
      <c r="X8">
        <f t="shared" si="1"/>
        <v>6366</v>
      </c>
      <c r="Y8">
        <f t="shared" si="1"/>
        <v>19840.023538000001</v>
      </c>
      <c r="Z8">
        <f t="shared" si="2"/>
        <v>8564</v>
      </c>
      <c r="AA8">
        <f t="shared" si="2"/>
        <v>25100.238230000003</v>
      </c>
    </row>
    <row r="9" spans="1:27">
      <c r="A9">
        <v>9603</v>
      </c>
      <c r="B9">
        <v>2118</v>
      </c>
      <c r="C9">
        <v>7291.5767070000002</v>
      </c>
      <c r="D9">
        <v>169</v>
      </c>
      <c r="E9">
        <v>311.13549999999998</v>
      </c>
      <c r="F9">
        <v>34</v>
      </c>
      <c r="G9">
        <v>100.57897</v>
      </c>
      <c r="H9">
        <v>10</v>
      </c>
      <c r="I9">
        <v>31.429500000000001</v>
      </c>
      <c r="J9">
        <v>30</v>
      </c>
      <c r="K9">
        <v>131.16474299999999</v>
      </c>
      <c r="L9">
        <f t="shared" si="0"/>
        <v>2361</v>
      </c>
      <c r="M9">
        <f t="shared" si="0"/>
        <v>7865.8854200000005</v>
      </c>
      <c r="N9">
        <v>7786</v>
      </c>
      <c r="O9">
        <v>22409.711798999997</v>
      </c>
      <c r="P9">
        <v>469</v>
      </c>
      <c r="Q9">
        <v>689.30780000000004</v>
      </c>
      <c r="R9">
        <v>179</v>
      </c>
      <c r="S9">
        <v>3207.67866</v>
      </c>
      <c r="T9">
        <v>193</v>
      </c>
      <c r="U9">
        <v>1486.849144</v>
      </c>
      <c r="V9">
        <v>209</v>
      </c>
      <c r="W9">
        <v>778.55278699999997</v>
      </c>
      <c r="X9">
        <f t="shared" si="1"/>
        <v>8836</v>
      </c>
      <c r="Y9">
        <f t="shared" si="1"/>
        <v>28572.100189999997</v>
      </c>
      <c r="Z9">
        <f t="shared" si="2"/>
        <v>11197</v>
      </c>
      <c r="AA9">
        <f t="shared" si="2"/>
        <v>36437.985609999996</v>
      </c>
    </row>
    <row r="10" spans="1:27">
      <c r="A10">
        <v>9604</v>
      </c>
      <c r="B10">
        <v>1750</v>
      </c>
      <c r="C10">
        <v>6616.3820930000002</v>
      </c>
      <c r="D10">
        <v>202</v>
      </c>
      <c r="E10">
        <v>365.06450000000001</v>
      </c>
      <c r="F10">
        <v>38</v>
      </c>
      <c r="G10">
        <v>206.01837499999999</v>
      </c>
      <c r="H10">
        <v>18</v>
      </c>
      <c r="I10">
        <v>90.882907000000003</v>
      </c>
      <c r="J10">
        <v>63</v>
      </c>
      <c r="K10">
        <v>195.96670700000001</v>
      </c>
      <c r="L10">
        <f t="shared" si="0"/>
        <v>2071</v>
      </c>
      <c r="M10">
        <f>C10+E10+G10+I10+K10</f>
        <v>7474.314582</v>
      </c>
      <c r="N10">
        <v>5960</v>
      </c>
      <c r="O10">
        <v>16800.065597000001</v>
      </c>
      <c r="P10">
        <v>362</v>
      </c>
      <c r="Q10">
        <v>533.27390000000003</v>
      </c>
      <c r="R10">
        <v>221</v>
      </c>
      <c r="S10">
        <v>2839.6905310000002</v>
      </c>
      <c r="T10">
        <v>160</v>
      </c>
      <c r="U10">
        <v>1041.741354</v>
      </c>
      <c r="V10">
        <v>216</v>
      </c>
      <c r="W10">
        <v>579.07704799999999</v>
      </c>
      <c r="X10">
        <f t="shared" si="1"/>
        <v>6919</v>
      </c>
      <c r="Y10">
        <f t="shared" si="1"/>
        <v>21793.848430000002</v>
      </c>
      <c r="Z10">
        <f t="shared" si="2"/>
        <v>8990</v>
      </c>
      <c r="AA10">
        <f t="shared" si="2"/>
        <v>29268.163012000001</v>
      </c>
    </row>
    <row r="11" spans="1:27">
      <c r="A11">
        <v>9605</v>
      </c>
      <c r="B11">
        <v>1791</v>
      </c>
      <c r="C11">
        <v>6270.4809359999999</v>
      </c>
      <c r="D11">
        <v>528</v>
      </c>
      <c r="E11">
        <v>983.379457</v>
      </c>
      <c r="F11">
        <v>71</v>
      </c>
      <c r="G11">
        <v>494.241806</v>
      </c>
      <c r="H11">
        <v>36</v>
      </c>
      <c r="I11">
        <v>459.22773999999998</v>
      </c>
      <c r="J11">
        <v>87</v>
      </c>
      <c r="K11">
        <v>254.40544700000001</v>
      </c>
      <c r="L11">
        <f t="shared" si="0"/>
        <v>2513</v>
      </c>
      <c r="M11">
        <f t="shared" si="0"/>
        <v>8461.7353859999985</v>
      </c>
      <c r="N11">
        <v>11685</v>
      </c>
      <c r="O11">
        <v>30608.365527000005</v>
      </c>
      <c r="P11">
        <v>756</v>
      </c>
      <c r="Q11">
        <v>1159.1044550000001</v>
      </c>
      <c r="R11">
        <v>273</v>
      </c>
      <c r="S11">
        <v>2726.9149349999998</v>
      </c>
      <c r="T11">
        <v>308</v>
      </c>
      <c r="U11">
        <v>2893.290313</v>
      </c>
      <c r="V11">
        <v>338</v>
      </c>
      <c r="W11">
        <v>701.75762499999996</v>
      </c>
      <c r="X11">
        <f t="shared" si="1"/>
        <v>13360</v>
      </c>
      <c r="Y11">
        <f t="shared" si="1"/>
        <v>38089.432854999999</v>
      </c>
      <c r="Z11">
        <f t="shared" si="2"/>
        <v>15873</v>
      </c>
      <c r="AA11">
        <f t="shared" si="2"/>
        <v>46551.168240999999</v>
      </c>
    </row>
    <row r="12" spans="1:27">
      <c r="A12">
        <v>9606</v>
      </c>
      <c r="B12">
        <v>1687</v>
      </c>
      <c r="C12">
        <v>8017.6487859999997</v>
      </c>
      <c r="D12">
        <v>378</v>
      </c>
      <c r="E12">
        <v>634.66510000000005</v>
      </c>
      <c r="F12">
        <v>45</v>
      </c>
      <c r="G12">
        <v>253.80327</v>
      </c>
      <c r="H12">
        <v>21</v>
      </c>
      <c r="I12">
        <v>323.96006999999997</v>
      </c>
      <c r="J12">
        <v>55</v>
      </c>
      <c r="K12">
        <v>163.96145999999999</v>
      </c>
      <c r="L12">
        <f t="shared" si="0"/>
        <v>2186</v>
      </c>
      <c r="M12">
        <f t="shared" si="0"/>
        <v>9394.0386859999999</v>
      </c>
      <c r="N12">
        <v>7031</v>
      </c>
      <c r="O12">
        <v>20621.199113000002</v>
      </c>
      <c r="P12">
        <v>445</v>
      </c>
      <c r="Q12">
        <v>687.22006800000008</v>
      </c>
      <c r="R12">
        <v>172</v>
      </c>
      <c r="S12">
        <v>1194.4467649999999</v>
      </c>
      <c r="T12">
        <v>211</v>
      </c>
      <c r="U12">
        <v>1364.2229170000001</v>
      </c>
      <c r="V12">
        <v>246</v>
      </c>
      <c r="W12">
        <v>714.16629599999999</v>
      </c>
      <c r="X12">
        <f t="shared" si="1"/>
        <v>8105</v>
      </c>
      <c r="Y12">
        <f t="shared" si="1"/>
        <v>24581.255159</v>
      </c>
      <c r="Z12">
        <f t="shared" si="2"/>
        <v>10291</v>
      </c>
      <c r="AA12">
        <f t="shared" si="2"/>
        <v>33975.293845</v>
      </c>
    </row>
    <row r="13" spans="1:27">
      <c r="A13">
        <v>9607</v>
      </c>
      <c r="B13">
        <v>2250</v>
      </c>
      <c r="C13">
        <v>9488.9108319999996</v>
      </c>
      <c r="D13">
        <v>19</v>
      </c>
      <c r="E13">
        <v>21.940200000000001</v>
      </c>
      <c r="F13">
        <v>31</v>
      </c>
      <c r="G13">
        <v>364.30779999999999</v>
      </c>
      <c r="H13">
        <v>25</v>
      </c>
      <c r="I13">
        <v>116.77879</v>
      </c>
      <c r="J13">
        <v>62</v>
      </c>
      <c r="K13">
        <v>227.19912199999999</v>
      </c>
      <c r="L13">
        <f t="shared" si="0"/>
        <v>2387</v>
      </c>
      <c r="M13">
        <f t="shared" si="0"/>
        <v>10219.136743999999</v>
      </c>
      <c r="N13">
        <v>8415</v>
      </c>
      <c r="O13">
        <v>25354.371216000003</v>
      </c>
      <c r="P13">
        <v>553</v>
      </c>
      <c r="Q13">
        <v>821.18277999999987</v>
      </c>
      <c r="R13">
        <v>196</v>
      </c>
      <c r="S13">
        <v>2157.683356</v>
      </c>
      <c r="T13">
        <v>223</v>
      </c>
      <c r="U13">
        <v>2181.7624999999998</v>
      </c>
      <c r="V13">
        <v>254</v>
      </c>
      <c r="W13">
        <v>492.24434500000001</v>
      </c>
      <c r="X13">
        <f t="shared" si="1"/>
        <v>9641</v>
      </c>
      <c r="Y13">
        <f t="shared" si="1"/>
        <v>31007.244197000004</v>
      </c>
      <c r="Z13">
        <f t="shared" si="2"/>
        <v>12028</v>
      </c>
      <c r="AA13">
        <f t="shared" si="2"/>
        <v>41226.380941000003</v>
      </c>
    </row>
    <row r="14" spans="1:27">
      <c r="A14">
        <v>9608</v>
      </c>
      <c r="B14">
        <v>862</v>
      </c>
      <c r="C14">
        <v>3559.2380459999999</v>
      </c>
      <c r="D14">
        <v>18</v>
      </c>
      <c r="E14">
        <v>19.8504</v>
      </c>
      <c r="F14">
        <v>13</v>
      </c>
      <c r="G14">
        <v>86.785281999999995</v>
      </c>
      <c r="H14">
        <v>9</v>
      </c>
      <c r="I14">
        <v>81.585470000000001</v>
      </c>
      <c r="J14">
        <v>43</v>
      </c>
      <c r="K14">
        <v>232.64687799999999</v>
      </c>
      <c r="L14">
        <f t="shared" si="0"/>
        <v>945</v>
      </c>
      <c r="M14">
        <f t="shared" si="0"/>
        <v>3980.1060759999996</v>
      </c>
      <c r="N14">
        <v>7282</v>
      </c>
      <c r="O14">
        <v>20063.770322000004</v>
      </c>
      <c r="P14">
        <v>516</v>
      </c>
      <c r="Q14">
        <v>787.64278699999988</v>
      </c>
      <c r="R14">
        <v>204</v>
      </c>
      <c r="S14">
        <v>1937.0394879999999</v>
      </c>
      <c r="T14">
        <v>247</v>
      </c>
      <c r="U14">
        <v>1555.774087</v>
      </c>
      <c r="V14">
        <v>261</v>
      </c>
      <c r="W14">
        <v>632.09842800000001</v>
      </c>
      <c r="X14">
        <f t="shared" si="1"/>
        <v>8510</v>
      </c>
      <c r="Y14">
        <f t="shared" si="1"/>
        <v>24976.325112000006</v>
      </c>
      <c r="Z14">
        <f t="shared" si="2"/>
        <v>9455</v>
      </c>
      <c r="AA14">
        <f t="shared" si="2"/>
        <v>28956.431188000006</v>
      </c>
    </row>
    <row r="15" spans="1:27">
      <c r="A15">
        <v>9609</v>
      </c>
      <c r="B15">
        <v>1226</v>
      </c>
      <c r="C15">
        <v>3833.6368619999998</v>
      </c>
      <c r="D15">
        <v>7</v>
      </c>
      <c r="E15">
        <v>6.6890000000000001</v>
      </c>
      <c r="F15">
        <v>15</v>
      </c>
      <c r="G15">
        <v>141.19908000000001</v>
      </c>
      <c r="H15">
        <v>49</v>
      </c>
      <c r="I15">
        <v>232.32893300000001</v>
      </c>
      <c r="J15">
        <v>33</v>
      </c>
      <c r="K15">
        <v>159.70212699999999</v>
      </c>
      <c r="L15">
        <f t="shared" si="0"/>
        <v>1330</v>
      </c>
      <c r="M15">
        <f t="shared" si="0"/>
        <v>4373.5560019999994</v>
      </c>
      <c r="N15">
        <v>7409</v>
      </c>
      <c r="O15">
        <v>19366.153149000002</v>
      </c>
      <c r="P15">
        <v>578</v>
      </c>
      <c r="Q15">
        <v>885.36119999999994</v>
      </c>
      <c r="R15">
        <v>187</v>
      </c>
      <c r="S15">
        <v>2035.0211280000001</v>
      </c>
      <c r="T15">
        <v>228</v>
      </c>
      <c r="U15">
        <v>1465.895462</v>
      </c>
      <c r="V15">
        <v>252</v>
      </c>
      <c r="W15">
        <v>562.79663600000003</v>
      </c>
      <c r="X15">
        <f t="shared" si="1"/>
        <v>8654</v>
      </c>
      <c r="Y15">
        <f t="shared" si="1"/>
        <v>24315.227575000001</v>
      </c>
      <c r="Z15">
        <f t="shared" si="2"/>
        <v>9984</v>
      </c>
      <c r="AA15">
        <f t="shared" si="2"/>
        <v>28688.783577000002</v>
      </c>
    </row>
    <row r="16" spans="1:27">
      <c r="A16">
        <v>9610</v>
      </c>
      <c r="B16">
        <v>2074</v>
      </c>
      <c r="C16">
        <v>8680.0333859999992</v>
      </c>
      <c r="D16">
        <v>2</v>
      </c>
      <c r="E16">
        <v>1.8815</v>
      </c>
      <c r="F16">
        <v>29</v>
      </c>
      <c r="G16">
        <v>377.50359099999997</v>
      </c>
      <c r="H16">
        <v>26</v>
      </c>
      <c r="I16">
        <v>334.09044</v>
      </c>
      <c r="J16">
        <v>43</v>
      </c>
      <c r="K16">
        <v>104.167609</v>
      </c>
      <c r="L16">
        <f t="shared" si="0"/>
        <v>2174</v>
      </c>
      <c r="M16">
        <f t="shared" si="0"/>
        <v>9497.6765259999993</v>
      </c>
      <c r="N16">
        <v>9835</v>
      </c>
      <c r="O16">
        <v>27866.313826000001</v>
      </c>
      <c r="P16">
        <v>673</v>
      </c>
      <c r="Q16">
        <v>1033.4851060000001</v>
      </c>
      <c r="R16">
        <v>224</v>
      </c>
      <c r="S16">
        <v>1569.4939850000001</v>
      </c>
      <c r="T16">
        <v>262</v>
      </c>
      <c r="U16">
        <v>2726.2544459999999</v>
      </c>
      <c r="V16">
        <v>250</v>
      </c>
      <c r="W16">
        <v>518.77143100000001</v>
      </c>
      <c r="X16">
        <f t="shared" si="1"/>
        <v>11244</v>
      </c>
      <c r="Y16">
        <f t="shared" si="1"/>
        <v>33714.318794000006</v>
      </c>
      <c r="Z16">
        <f t="shared" si="2"/>
        <v>13418</v>
      </c>
      <c r="AA16">
        <f t="shared" si="2"/>
        <v>43211.995320000002</v>
      </c>
    </row>
    <row r="17" spans="1:27">
      <c r="A17">
        <v>9611</v>
      </c>
      <c r="B17">
        <v>1252</v>
      </c>
      <c r="C17">
        <v>6408.7555270000003</v>
      </c>
      <c r="D17">
        <v>185</v>
      </c>
      <c r="E17">
        <v>305.09780000000001</v>
      </c>
      <c r="F17">
        <v>50</v>
      </c>
      <c r="G17">
        <v>1658.3921170000001</v>
      </c>
      <c r="H17">
        <v>41</v>
      </c>
      <c r="I17">
        <v>272.10417999999999</v>
      </c>
      <c r="J17">
        <v>33</v>
      </c>
      <c r="K17">
        <v>221.75099800000001</v>
      </c>
      <c r="L17">
        <f t="shared" si="0"/>
        <v>1561</v>
      </c>
      <c r="M17">
        <f t="shared" si="0"/>
        <v>8866.1006219999999</v>
      </c>
      <c r="N17">
        <v>12166</v>
      </c>
      <c r="O17">
        <v>39566.900044000002</v>
      </c>
      <c r="P17">
        <v>746</v>
      </c>
      <c r="Q17">
        <v>1178.7211</v>
      </c>
      <c r="R17">
        <v>296</v>
      </c>
      <c r="S17">
        <v>2749.5582770000001</v>
      </c>
      <c r="T17">
        <v>345</v>
      </c>
      <c r="U17">
        <v>3319.0986560000001</v>
      </c>
      <c r="V17">
        <v>224</v>
      </c>
      <c r="W17">
        <v>1593.9497739999999</v>
      </c>
      <c r="X17">
        <f t="shared" si="1"/>
        <v>13777</v>
      </c>
      <c r="Y17">
        <f t="shared" si="1"/>
        <v>48408.227851000011</v>
      </c>
      <c r="Z17">
        <f t="shared" si="2"/>
        <v>15338</v>
      </c>
      <c r="AA17">
        <f t="shared" si="2"/>
        <v>57274.328473000009</v>
      </c>
    </row>
    <row r="18" spans="1:27">
      <c r="A18">
        <v>9612</v>
      </c>
      <c r="B18">
        <v>1301</v>
      </c>
      <c r="C18">
        <v>5478.5792369999999</v>
      </c>
      <c r="D18">
        <v>974</v>
      </c>
      <c r="E18">
        <v>1450.1525999999999</v>
      </c>
      <c r="F18">
        <v>66</v>
      </c>
      <c r="G18">
        <v>1850.39742</v>
      </c>
      <c r="H18">
        <v>25</v>
      </c>
      <c r="I18">
        <v>336.38739199999998</v>
      </c>
      <c r="J18">
        <v>81</v>
      </c>
      <c r="K18">
        <v>490.10762599999998</v>
      </c>
      <c r="L18">
        <f t="shared" si="0"/>
        <v>2447</v>
      </c>
      <c r="M18">
        <f t="shared" si="0"/>
        <v>9605.6242749999983</v>
      </c>
      <c r="N18">
        <v>12100</v>
      </c>
      <c r="O18">
        <v>42231.014474000003</v>
      </c>
      <c r="P18">
        <v>675</v>
      </c>
      <c r="Q18">
        <v>1122.0387000000001</v>
      </c>
      <c r="R18">
        <v>436</v>
      </c>
      <c r="S18">
        <v>9860.7564569999995</v>
      </c>
      <c r="T18">
        <v>337</v>
      </c>
      <c r="U18">
        <v>3022.0885549999998</v>
      </c>
      <c r="V18">
        <v>250</v>
      </c>
      <c r="W18">
        <v>644.419535</v>
      </c>
      <c r="X18">
        <f t="shared" si="1"/>
        <v>13798</v>
      </c>
      <c r="Y18">
        <f t="shared" si="1"/>
        <v>56880.317720999999</v>
      </c>
      <c r="Z18">
        <f t="shared" si="2"/>
        <v>16245</v>
      </c>
      <c r="AA18">
        <f t="shared" si="2"/>
        <v>66485.941995999994</v>
      </c>
    </row>
    <row r="19" spans="1:27">
      <c r="A19">
        <v>9701</v>
      </c>
      <c r="B19">
        <v>1398</v>
      </c>
      <c r="C19">
        <v>10519.217286999999</v>
      </c>
      <c r="D19">
        <v>1435</v>
      </c>
      <c r="E19">
        <v>2494.9326000000001</v>
      </c>
      <c r="F19">
        <v>73</v>
      </c>
      <c r="G19">
        <v>1351.124374</v>
      </c>
      <c r="H19">
        <v>40</v>
      </c>
      <c r="I19">
        <v>836.89163399999995</v>
      </c>
      <c r="J19">
        <v>62</v>
      </c>
      <c r="K19">
        <v>560.18929900000001</v>
      </c>
      <c r="L19">
        <f t="shared" si="0"/>
        <v>3008</v>
      </c>
      <c r="M19">
        <f t="shared" si="0"/>
        <v>15762.355193999998</v>
      </c>
      <c r="N19">
        <v>14213</v>
      </c>
      <c r="O19">
        <v>54093.727849999996</v>
      </c>
      <c r="P19">
        <v>781</v>
      </c>
      <c r="Q19">
        <v>1326.721436</v>
      </c>
      <c r="R19">
        <v>363</v>
      </c>
      <c r="S19">
        <v>7469.1765960000002</v>
      </c>
      <c r="T19">
        <v>438</v>
      </c>
      <c r="U19">
        <v>4484.8842160000004</v>
      </c>
      <c r="V19">
        <v>296</v>
      </c>
      <c r="W19">
        <v>723.12833699999999</v>
      </c>
      <c r="X19">
        <f t="shared" si="1"/>
        <v>16091</v>
      </c>
      <c r="Y19">
        <f t="shared" si="1"/>
        <v>68097.638435000001</v>
      </c>
      <c r="Z19">
        <f t="shared" si="2"/>
        <v>19099</v>
      </c>
      <c r="AA19">
        <f t="shared" si="2"/>
        <v>83859.993629000004</v>
      </c>
    </row>
    <row r="20" spans="1:27">
      <c r="A20">
        <v>9702</v>
      </c>
      <c r="B20">
        <v>2996</v>
      </c>
      <c r="C20">
        <v>13055.29753</v>
      </c>
      <c r="D20">
        <v>721</v>
      </c>
      <c r="E20">
        <v>1385.6322</v>
      </c>
      <c r="F20">
        <v>58</v>
      </c>
      <c r="G20">
        <v>1774.4256339999999</v>
      </c>
      <c r="H20">
        <v>51</v>
      </c>
      <c r="I20">
        <v>1312.3724460000001</v>
      </c>
      <c r="J20">
        <v>29</v>
      </c>
      <c r="K20">
        <v>106.01021</v>
      </c>
      <c r="L20">
        <f t="shared" si="0"/>
        <v>3855</v>
      </c>
      <c r="M20">
        <f t="shared" si="0"/>
        <v>17633.738020000001</v>
      </c>
      <c r="N20">
        <v>11057</v>
      </c>
      <c r="O20">
        <v>44153.484317000002</v>
      </c>
      <c r="P20">
        <v>570</v>
      </c>
      <c r="Q20">
        <v>1013.6761610000001</v>
      </c>
      <c r="R20">
        <v>235</v>
      </c>
      <c r="S20">
        <v>3433.7506760000001</v>
      </c>
      <c r="T20">
        <v>361</v>
      </c>
      <c r="U20">
        <v>3593.577096</v>
      </c>
      <c r="V20">
        <v>234</v>
      </c>
      <c r="W20">
        <v>576.06636100000003</v>
      </c>
      <c r="X20">
        <f t="shared" si="1"/>
        <v>12457</v>
      </c>
      <c r="Y20">
        <f t="shared" si="1"/>
        <v>52770.554611000007</v>
      </c>
      <c r="Z20">
        <f t="shared" si="2"/>
        <v>16312</v>
      </c>
      <c r="AA20">
        <f t="shared" si="2"/>
        <v>70404.292631000004</v>
      </c>
    </row>
    <row r="21" spans="1:27">
      <c r="A21">
        <v>9703</v>
      </c>
      <c r="B21">
        <v>791</v>
      </c>
      <c r="C21">
        <v>4413.4280079999999</v>
      </c>
      <c r="D21">
        <v>2576</v>
      </c>
      <c r="E21">
        <v>3364.4917999999998</v>
      </c>
      <c r="F21">
        <v>29</v>
      </c>
      <c r="G21">
        <v>2251.1306869999999</v>
      </c>
      <c r="H21">
        <v>44</v>
      </c>
      <c r="I21">
        <v>549.49279000000001</v>
      </c>
      <c r="J21">
        <v>32</v>
      </c>
      <c r="K21">
        <v>50.102899999999998</v>
      </c>
      <c r="L21">
        <f t="shared" si="0"/>
        <v>3472</v>
      </c>
      <c r="M21">
        <f t="shared" si="0"/>
        <v>10628.646185</v>
      </c>
      <c r="N21">
        <v>10076</v>
      </c>
      <c r="O21">
        <v>41989.795695000001</v>
      </c>
      <c r="P21">
        <v>650</v>
      </c>
      <c r="Q21">
        <v>1182.3933999999999</v>
      </c>
      <c r="R21">
        <v>195</v>
      </c>
      <c r="S21">
        <v>2906.5928690000001</v>
      </c>
      <c r="T21">
        <v>344</v>
      </c>
      <c r="U21">
        <v>3585.7898</v>
      </c>
      <c r="V21">
        <v>202</v>
      </c>
      <c r="W21">
        <v>495.61253499999998</v>
      </c>
      <c r="X21">
        <f t="shared" si="1"/>
        <v>11467</v>
      </c>
      <c r="Y21">
        <f t="shared" si="1"/>
        <v>50160.184299</v>
      </c>
      <c r="Z21">
        <f t="shared" si="2"/>
        <v>14939</v>
      </c>
      <c r="AA21">
        <f t="shared" si="2"/>
        <v>60788.830483999998</v>
      </c>
    </row>
    <row r="22" spans="1:27">
      <c r="A22">
        <v>9704</v>
      </c>
      <c r="B22">
        <v>3250</v>
      </c>
      <c r="C22">
        <v>16856.228566000002</v>
      </c>
      <c r="D22">
        <v>300</v>
      </c>
      <c r="E22">
        <v>561.60839999999996</v>
      </c>
      <c r="F22">
        <v>44</v>
      </c>
      <c r="G22">
        <v>254.01637700000001</v>
      </c>
      <c r="H22">
        <v>53</v>
      </c>
      <c r="I22">
        <v>1097.54882</v>
      </c>
      <c r="J22">
        <v>43</v>
      </c>
      <c r="K22">
        <v>120.697335</v>
      </c>
      <c r="L22">
        <f t="shared" si="0"/>
        <v>3690</v>
      </c>
      <c r="M22">
        <f t="shared" si="0"/>
        <v>18890.099498000003</v>
      </c>
      <c r="N22">
        <v>18266</v>
      </c>
      <c r="O22">
        <v>70298.857650000005</v>
      </c>
      <c r="P22">
        <v>1202</v>
      </c>
      <c r="Q22">
        <v>2443.4941970000004</v>
      </c>
      <c r="R22">
        <v>294</v>
      </c>
      <c r="S22">
        <v>4077.8625689999999</v>
      </c>
      <c r="T22">
        <v>590</v>
      </c>
      <c r="U22">
        <v>6933.7776540000004</v>
      </c>
      <c r="V22">
        <v>392</v>
      </c>
      <c r="W22">
        <v>944.72886900000003</v>
      </c>
      <c r="X22">
        <f t="shared" si="1"/>
        <v>20744</v>
      </c>
      <c r="Y22">
        <f t="shared" si="1"/>
        <v>84698.720939000021</v>
      </c>
      <c r="Z22">
        <f t="shared" si="2"/>
        <v>24434</v>
      </c>
      <c r="AA22">
        <f t="shared" si="2"/>
        <v>103588.82043700002</v>
      </c>
    </row>
    <row r="23" spans="1:27">
      <c r="A23">
        <v>9705</v>
      </c>
      <c r="B23">
        <v>942</v>
      </c>
      <c r="C23">
        <v>5345.4347379999999</v>
      </c>
      <c r="D23">
        <v>1346</v>
      </c>
      <c r="E23">
        <v>2794.5767099999998</v>
      </c>
      <c r="F23">
        <v>29</v>
      </c>
      <c r="G23">
        <v>198.09212400000001</v>
      </c>
      <c r="H23">
        <v>51</v>
      </c>
      <c r="I23">
        <v>1033.58539</v>
      </c>
      <c r="J23">
        <v>30</v>
      </c>
      <c r="K23">
        <v>95.146325000000004</v>
      </c>
      <c r="L23">
        <f t="shared" si="0"/>
        <v>2398</v>
      </c>
      <c r="M23">
        <f t="shared" si="0"/>
        <v>9466.8352869999999</v>
      </c>
      <c r="N23">
        <v>13499</v>
      </c>
      <c r="O23">
        <v>45713.594575999996</v>
      </c>
      <c r="P23">
        <v>922</v>
      </c>
      <c r="Q23">
        <v>1924.9143290000002</v>
      </c>
      <c r="R23">
        <v>235</v>
      </c>
      <c r="S23">
        <v>2960.1134539999998</v>
      </c>
      <c r="T23">
        <v>505</v>
      </c>
      <c r="U23">
        <v>4875.7322759999997</v>
      </c>
      <c r="V23">
        <v>364</v>
      </c>
      <c r="W23">
        <v>1876.163245</v>
      </c>
      <c r="X23">
        <f t="shared" si="1"/>
        <v>15525</v>
      </c>
      <c r="Y23">
        <f t="shared" si="1"/>
        <v>57350.517879999999</v>
      </c>
      <c r="Z23">
        <f t="shared" si="2"/>
        <v>17923</v>
      </c>
      <c r="AA23">
        <f t="shared" si="2"/>
        <v>66817.353166999994</v>
      </c>
    </row>
    <row r="24" spans="1:27">
      <c r="A24">
        <v>9706</v>
      </c>
      <c r="B24">
        <v>1535</v>
      </c>
      <c r="C24">
        <v>7733.1543309999997</v>
      </c>
      <c r="D24">
        <v>151</v>
      </c>
      <c r="E24">
        <v>221.19582</v>
      </c>
      <c r="F24">
        <v>19</v>
      </c>
      <c r="G24">
        <v>162.73080999999999</v>
      </c>
      <c r="H24">
        <v>37</v>
      </c>
      <c r="I24">
        <v>419.63832000000002</v>
      </c>
      <c r="J24">
        <v>28</v>
      </c>
      <c r="K24">
        <v>74.886799999999994</v>
      </c>
      <c r="L24">
        <f t="shared" si="0"/>
        <v>1770</v>
      </c>
      <c r="M24">
        <f t="shared" si="0"/>
        <v>8611.6060809999999</v>
      </c>
      <c r="N24">
        <v>12050</v>
      </c>
      <c r="O24">
        <v>49798.793479</v>
      </c>
      <c r="P24">
        <v>652</v>
      </c>
      <c r="Q24">
        <v>1448.0184999999997</v>
      </c>
      <c r="R24">
        <v>233</v>
      </c>
      <c r="S24">
        <v>6080.8841229999998</v>
      </c>
      <c r="T24">
        <v>420</v>
      </c>
      <c r="U24">
        <v>4831.5381159999997</v>
      </c>
      <c r="V24">
        <v>299</v>
      </c>
      <c r="W24">
        <v>810.82483999999999</v>
      </c>
      <c r="X24">
        <f t="shared" si="1"/>
        <v>13654</v>
      </c>
      <c r="Y24">
        <f t="shared" si="1"/>
        <v>62970.059057999999</v>
      </c>
      <c r="Z24">
        <f t="shared" si="2"/>
        <v>15424</v>
      </c>
      <c r="AA24">
        <f t="shared" si="2"/>
        <v>71581.665139000004</v>
      </c>
    </row>
    <row r="25" spans="1:27">
      <c r="A25">
        <v>9707</v>
      </c>
      <c r="B25">
        <v>2147</v>
      </c>
      <c r="C25">
        <v>13940.586696</v>
      </c>
      <c r="D25">
        <v>11</v>
      </c>
      <c r="E25">
        <v>17.132000000000001</v>
      </c>
      <c r="F25">
        <v>77</v>
      </c>
      <c r="G25">
        <v>584.52412500000003</v>
      </c>
      <c r="H25">
        <v>48</v>
      </c>
      <c r="I25">
        <v>833.40196800000001</v>
      </c>
      <c r="J25">
        <v>22</v>
      </c>
      <c r="K25">
        <v>45.884245999999997</v>
      </c>
      <c r="L25">
        <f t="shared" si="0"/>
        <v>2305</v>
      </c>
      <c r="M25">
        <f t="shared" si="0"/>
        <v>15421.529035</v>
      </c>
      <c r="N25">
        <v>17227</v>
      </c>
      <c r="O25">
        <v>78847.317714000004</v>
      </c>
      <c r="P25">
        <v>982</v>
      </c>
      <c r="Q25">
        <v>2316.1839</v>
      </c>
      <c r="R25">
        <v>285</v>
      </c>
      <c r="S25">
        <v>4158.2342339999996</v>
      </c>
      <c r="T25">
        <v>552</v>
      </c>
      <c r="U25">
        <v>5574.4528280000004</v>
      </c>
      <c r="V25">
        <v>350</v>
      </c>
      <c r="W25">
        <v>1064.912231</v>
      </c>
      <c r="X25">
        <f t="shared" si="1"/>
        <v>19396</v>
      </c>
      <c r="Y25">
        <f t="shared" si="1"/>
        <v>91961.100907</v>
      </c>
      <c r="Z25">
        <f t="shared" si="2"/>
        <v>21701</v>
      </c>
      <c r="AA25">
        <f t="shared" si="2"/>
        <v>107382.629942</v>
      </c>
    </row>
    <row r="26" spans="1:27">
      <c r="A26">
        <v>9708</v>
      </c>
      <c r="B26">
        <v>2044</v>
      </c>
      <c r="C26">
        <v>12395.708398999999</v>
      </c>
      <c r="D26">
        <v>529</v>
      </c>
      <c r="E26">
        <v>1022.259</v>
      </c>
      <c r="F26">
        <v>54</v>
      </c>
      <c r="G26">
        <v>676.83991800000001</v>
      </c>
      <c r="H26">
        <v>32</v>
      </c>
      <c r="I26">
        <v>612.79814999999996</v>
      </c>
      <c r="J26">
        <v>17</v>
      </c>
      <c r="K26">
        <v>78.122159999999994</v>
      </c>
      <c r="L26">
        <f t="shared" si="0"/>
        <v>2676</v>
      </c>
      <c r="M26">
        <f t="shared" si="0"/>
        <v>14785.727627</v>
      </c>
      <c r="N26">
        <v>8595</v>
      </c>
      <c r="O26">
        <v>32397.909033</v>
      </c>
      <c r="P26">
        <v>585</v>
      </c>
      <c r="Q26">
        <v>1338.3502880000001</v>
      </c>
      <c r="R26">
        <v>210</v>
      </c>
      <c r="S26">
        <v>1832.2935970000001</v>
      </c>
      <c r="T26">
        <v>454</v>
      </c>
      <c r="U26">
        <v>4746.1002879999996</v>
      </c>
      <c r="V26">
        <v>291</v>
      </c>
      <c r="W26">
        <v>681.03049299999998</v>
      </c>
      <c r="X26">
        <f t="shared" si="1"/>
        <v>10135</v>
      </c>
      <c r="Y26">
        <f t="shared" si="1"/>
        <v>40995.683699000001</v>
      </c>
      <c r="Z26">
        <f t="shared" si="2"/>
        <v>12811</v>
      </c>
      <c r="AA26">
        <f t="shared" si="2"/>
        <v>55781.411326000001</v>
      </c>
    </row>
    <row r="27" spans="1:27">
      <c r="A27">
        <v>9709</v>
      </c>
      <c r="B27">
        <v>1396</v>
      </c>
      <c r="C27">
        <v>6586.3721999999998</v>
      </c>
      <c r="D27">
        <v>1528</v>
      </c>
      <c r="E27">
        <v>3825.3730999999998</v>
      </c>
      <c r="F27">
        <v>22</v>
      </c>
      <c r="G27">
        <v>128.96180000000001</v>
      </c>
      <c r="H27">
        <v>23</v>
      </c>
      <c r="I27">
        <v>242.239575</v>
      </c>
      <c r="J27">
        <v>13</v>
      </c>
      <c r="K27">
        <v>35.932749999999999</v>
      </c>
      <c r="L27">
        <f t="shared" si="0"/>
        <v>2982</v>
      </c>
      <c r="M27">
        <f t="shared" si="0"/>
        <v>10818.879424999997</v>
      </c>
      <c r="N27">
        <v>7800</v>
      </c>
      <c r="O27">
        <v>30407.968598000003</v>
      </c>
      <c r="P27">
        <v>574</v>
      </c>
      <c r="Q27">
        <v>1285.8865970000002</v>
      </c>
      <c r="R27">
        <v>206</v>
      </c>
      <c r="S27">
        <v>1470.67489</v>
      </c>
      <c r="T27">
        <v>497</v>
      </c>
      <c r="U27">
        <v>8569.3183809999991</v>
      </c>
      <c r="V27">
        <v>270</v>
      </c>
      <c r="W27">
        <v>593.02718700000003</v>
      </c>
      <c r="X27">
        <f t="shared" si="1"/>
        <v>9347</v>
      </c>
      <c r="Y27">
        <f t="shared" si="1"/>
        <v>42326.875653000003</v>
      </c>
      <c r="Z27">
        <f t="shared" si="2"/>
        <v>12329</v>
      </c>
      <c r="AA27">
        <f t="shared" si="2"/>
        <v>53145.755078000002</v>
      </c>
    </row>
    <row r="28" spans="1:27">
      <c r="A28">
        <v>9710</v>
      </c>
      <c r="B28">
        <v>2174</v>
      </c>
      <c r="C28">
        <v>11473.439471</v>
      </c>
      <c r="D28">
        <v>887</v>
      </c>
      <c r="E28">
        <v>2119.4049</v>
      </c>
      <c r="F28">
        <v>16</v>
      </c>
      <c r="G28">
        <v>298.61214200000001</v>
      </c>
      <c r="H28">
        <v>25</v>
      </c>
      <c r="I28">
        <v>285.03056900000001</v>
      </c>
      <c r="J28">
        <v>19</v>
      </c>
      <c r="K28">
        <v>76.947500000000005</v>
      </c>
      <c r="L28">
        <f t="shared" si="0"/>
        <v>3121</v>
      </c>
      <c r="M28">
        <f t="shared" si="0"/>
        <v>14253.434582</v>
      </c>
      <c r="N28">
        <v>8315</v>
      </c>
      <c r="O28">
        <v>33522.135146000001</v>
      </c>
      <c r="P28">
        <v>669</v>
      </c>
      <c r="Q28">
        <v>1520.13498</v>
      </c>
      <c r="R28">
        <v>199</v>
      </c>
      <c r="S28">
        <v>2585.797908</v>
      </c>
      <c r="T28">
        <v>498</v>
      </c>
      <c r="U28">
        <v>6325.719607</v>
      </c>
      <c r="V28">
        <v>312</v>
      </c>
      <c r="W28">
        <v>640.96764900000005</v>
      </c>
      <c r="X28">
        <f t="shared" si="1"/>
        <v>9993</v>
      </c>
      <c r="Y28">
        <f t="shared" si="1"/>
        <v>44594.755290000001</v>
      </c>
      <c r="Z28">
        <f t="shared" si="2"/>
        <v>13114</v>
      </c>
      <c r="AA28">
        <f t="shared" si="2"/>
        <v>58848.189872000003</v>
      </c>
    </row>
    <row r="29" spans="1:27">
      <c r="A29">
        <v>9711</v>
      </c>
      <c r="B29">
        <v>1343</v>
      </c>
      <c r="C29">
        <v>7106.0293529999999</v>
      </c>
      <c r="D29">
        <v>3030</v>
      </c>
      <c r="E29">
        <v>5989.0153</v>
      </c>
      <c r="F29">
        <v>16</v>
      </c>
      <c r="G29">
        <v>181.78297699999999</v>
      </c>
      <c r="H29">
        <v>10</v>
      </c>
      <c r="I29">
        <v>170.87616</v>
      </c>
      <c r="J29">
        <v>10</v>
      </c>
      <c r="K29">
        <v>21.696950000000001</v>
      </c>
      <c r="L29">
        <f t="shared" si="0"/>
        <v>4409</v>
      </c>
      <c r="M29">
        <f t="shared" si="0"/>
        <v>13469.400740000001</v>
      </c>
      <c r="N29">
        <v>8653</v>
      </c>
      <c r="O29">
        <v>32254.678973000002</v>
      </c>
      <c r="P29">
        <v>761</v>
      </c>
      <c r="Q29">
        <v>1726.0169060000001</v>
      </c>
      <c r="R29">
        <v>181</v>
      </c>
      <c r="S29">
        <v>3376.6491369999999</v>
      </c>
      <c r="T29">
        <v>329</v>
      </c>
      <c r="U29">
        <v>3523.4063529999999</v>
      </c>
      <c r="V29">
        <v>227</v>
      </c>
      <c r="W29">
        <v>456.26638000000003</v>
      </c>
      <c r="X29">
        <f t="shared" si="1"/>
        <v>10151</v>
      </c>
      <c r="Y29">
        <f t="shared" si="1"/>
        <v>41337.017748999999</v>
      </c>
      <c r="Z29">
        <f t="shared" si="2"/>
        <v>14560</v>
      </c>
      <c r="AA29">
        <f t="shared" si="2"/>
        <v>54806.418489000003</v>
      </c>
    </row>
    <row r="30" spans="1:27">
      <c r="A30">
        <v>9712</v>
      </c>
      <c r="B30">
        <v>364</v>
      </c>
      <c r="C30">
        <v>2547.1667699999998</v>
      </c>
      <c r="D30">
        <v>1316</v>
      </c>
      <c r="E30">
        <v>1108.9244000000001</v>
      </c>
      <c r="F30">
        <v>5</v>
      </c>
      <c r="G30">
        <v>210.08484999999999</v>
      </c>
      <c r="H30">
        <v>11</v>
      </c>
      <c r="I30">
        <v>123.740617</v>
      </c>
      <c r="J30">
        <v>4</v>
      </c>
      <c r="K30">
        <v>12.819800000000001</v>
      </c>
      <c r="L30">
        <f t="shared" si="0"/>
        <v>1700</v>
      </c>
      <c r="M30">
        <f t="shared" si="0"/>
        <v>4002.736437</v>
      </c>
      <c r="N30">
        <v>3804</v>
      </c>
      <c r="O30">
        <v>14535.682844000001</v>
      </c>
      <c r="P30">
        <v>333</v>
      </c>
      <c r="Q30">
        <v>702.6712</v>
      </c>
      <c r="R30">
        <v>91</v>
      </c>
      <c r="S30">
        <v>1335.263328</v>
      </c>
      <c r="T30">
        <v>167</v>
      </c>
      <c r="U30">
        <v>1069.329125</v>
      </c>
      <c r="V30">
        <v>181</v>
      </c>
      <c r="W30">
        <v>885.26509799999997</v>
      </c>
      <c r="X30">
        <f t="shared" si="1"/>
        <v>4576</v>
      </c>
      <c r="Y30">
        <f t="shared" si="1"/>
        <v>18528.211595000001</v>
      </c>
      <c r="Z30">
        <f t="shared" si="2"/>
        <v>6276</v>
      </c>
      <c r="AA30">
        <f t="shared" si="2"/>
        <v>22530.948032</v>
      </c>
    </row>
    <row r="31" spans="1:27">
      <c r="A31">
        <v>9801</v>
      </c>
      <c r="B31">
        <v>2334</v>
      </c>
      <c r="C31">
        <v>11786.538089</v>
      </c>
      <c r="D31">
        <v>36</v>
      </c>
      <c r="E31">
        <v>38.608499999999999</v>
      </c>
      <c r="F31">
        <v>4</v>
      </c>
      <c r="G31">
        <v>24.0579</v>
      </c>
      <c r="H31">
        <v>9</v>
      </c>
      <c r="I31">
        <v>207.550836</v>
      </c>
      <c r="J31">
        <v>12</v>
      </c>
      <c r="K31">
        <v>227.02163400000001</v>
      </c>
      <c r="L31">
        <f t="shared" si="0"/>
        <v>2395</v>
      </c>
      <c r="M31">
        <f t="shared" si="0"/>
        <v>12283.776959000001</v>
      </c>
      <c r="N31">
        <v>3598</v>
      </c>
      <c r="O31">
        <v>13912.446407000003</v>
      </c>
      <c r="P31">
        <v>343</v>
      </c>
      <c r="Q31">
        <v>653.1413</v>
      </c>
      <c r="R31">
        <v>80</v>
      </c>
      <c r="S31">
        <v>985.53781400000003</v>
      </c>
      <c r="T31">
        <v>140</v>
      </c>
      <c r="U31">
        <v>1013.960283</v>
      </c>
      <c r="V31">
        <v>141</v>
      </c>
      <c r="W31">
        <v>293.696507</v>
      </c>
      <c r="X31">
        <f t="shared" si="1"/>
        <v>4302</v>
      </c>
      <c r="Y31">
        <f t="shared" si="1"/>
        <v>16858.782311000003</v>
      </c>
      <c r="Z31">
        <f t="shared" si="2"/>
        <v>6697</v>
      </c>
      <c r="AA31">
        <f t="shared" si="2"/>
        <v>29142.559270000005</v>
      </c>
    </row>
    <row r="32" spans="1:27">
      <c r="A32">
        <v>9802</v>
      </c>
      <c r="B32">
        <v>868</v>
      </c>
      <c r="C32">
        <v>4076.3606049999999</v>
      </c>
      <c r="D32">
        <v>29</v>
      </c>
      <c r="E32">
        <v>39.302439999999997</v>
      </c>
      <c r="F32">
        <v>3</v>
      </c>
      <c r="G32">
        <v>23.0351</v>
      </c>
      <c r="H32">
        <v>4</v>
      </c>
      <c r="I32">
        <v>49.751800000000003</v>
      </c>
      <c r="J32">
        <v>13</v>
      </c>
      <c r="K32">
        <v>22.379835</v>
      </c>
      <c r="L32">
        <f t="shared" si="0"/>
        <v>917</v>
      </c>
      <c r="M32">
        <f t="shared" si="0"/>
        <v>4210.82978</v>
      </c>
      <c r="N32">
        <v>2883</v>
      </c>
      <c r="O32">
        <v>10332.110777</v>
      </c>
      <c r="P32">
        <v>339</v>
      </c>
      <c r="Q32">
        <v>553.02909999999997</v>
      </c>
      <c r="R32">
        <v>45</v>
      </c>
      <c r="S32">
        <v>270.7971</v>
      </c>
      <c r="T32">
        <v>92</v>
      </c>
      <c r="U32">
        <v>691.96666500000003</v>
      </c>
      <c r="V32">
        <v>87</v>
      </c>
      <c r="W32">
        <v>183.23271</v>
      </c>
      <c r="X32">
        <f t="shared" si="1"/>
        <v>3446</v>
      </c>
      <c r="Y32">
        <f t="shared" si="1"/>
        <v>12031.136352</v>
      </c>
      <c r="Z32">
        <f t="shared" si="2"/>
        <v>4363</v>
      </c>
      <c r="AA32">
        <f t="shared" si="2"/>
        <v>16241.966132</v>
      </c>
    </row>
    <row r="33" spans="1:27">
      <c r="A33">
        <v>9803</v>
      </c>
      <c r="B33">
        <v>2636</v>
      </c>
      <c r="C33">
        <v>16320.693658</v>
      </c>
      <c r="D33">
        <v>3155</v>
      </c>
      <c r="E33">
        <v>5617.0976499999997</v>
      </c>
      <c r="F33">
        <v>11</v>
      </c>
      <c r="G33">
        <v>201.24780000000001</v>
      </c>
      <c r="H33">
        <v>20</v>
      </c>
      <c r="I33">
        <v>347.214</v>
      </c>
      <c r="J33">
        <v>26</v>
      </c>
      <c r="K33">
        <v>24.785039999999999</v>
      </c>
      <c r="L33">
        <f t="shared" si="0"/>
        <v>5848</v>
      </c>
      <c r="M33">
        <f t="shared" si="0"/>
        <v>22511.038148</v>
      </c>
      <c r="N33">
        <v>5501</v>
      </c>
      <c r="O33">
        <v>18928.646568999997</v>
      </c>
      <c r="P33">
        <v>561</v>
      </c>
      <c r="Q33">
        <v>938.55259999999998</v>
      </c>
      <c r="R33">
        <v>110</v>
      </c>
      <c r="S33">
        <v>846.37297000000001</v>
      </c>
      <c r="T33">
        <v>189</v>
      </c>
      <c r="U33">
        <v>1209.199198</v>
      </c>
      <c r="V33">
        <v>187</v>
      </c>
      <c r="W33">
        <v>460.14603</v>
      </c>
      <c r="X33">
        <f t="shared" si="1"/>
        <v>6548</v>
      </c>
      <c r="Y33">
        <f t="shared" si="1"/>
        <v>22382.917366999995</v>
      </c>
      <c r="Z33">
        <f t="shared" si="2"/>
        <v>12396</v>
      </c>
      <c r="AA33">
        <f t="shared" si="2"/>
        <v>44893.955514999994</v>
      </c>
    </row>
    <row r="34" spans="1:27">
      <c r="A34">
        <v>9804</v>
      </c>
      <c r="B34">
        <v>649</v>
      </c>
      <c r="C34">
        <v>3887.5105619999999</v>
      </c>
      <c r="D34">
        <v>3870</v>
      </c>
      <c r="E34">
        <v>6521.4307600000002</v>
      </c>
      <c r="F34">
        <v>16</v>
      </c>
      <c r="G34">
        <v>187.6241</v>
      </c>
      <c r="H34">
        <v>13</v>
      </c>
      <c r="I34">
        <v>93.559619999999995</v>
      </c>
      <c r="J34">
        <v>19</v>
      </c>
      <c r="K34">
        <v>102.819485</v>
      </c>
      <c r="L34">
        <f t="shared" si="0"/>
        <v>4567</v>
      </c>
      <c r="M34">
        <f t="shared" si="0"/>
        <v>10792.944527</v>
      </c>
      <c r="N34">
        <v>4683</v>
      </c>
      <c r="O34">
        <v>17267.615098000002</v>
      </c>
      <c r="P34">
        <v>399</v>
      </c>
      <c r="Q34">
        <v>695.96220000000005</v>
      </c>
      <c r="R34">
        <v>97</v>
      </c>
      <c r="S34">
        <v>1352.01125</v>
      </c>
      <c r="T34">
        <v>147</v>
      </c>
      <c r="U34">
        <v>1168.541491</v>
      </c>
      <c r="V34">
        <v>198</v>
      </c>
      <c r="W34">
        <v>400.53806500000002</v>
      </c>
      <c r="X34">
        <f t="shared" si="1"/>
        <v>5524</v>
      </c>
      <c r="Y34">
        <f t="shared" si="1"/>
        <v>20884.668104000004</v>
      </c>
      <c r="Z34">
        <f t="shared" si="2"/>
        <v>10091</v>
      </c>
      <c r="AA34">
        <f t="shared" si="2"/>
        <v>31677.612631000004</v>
      </c>
    </row>
    <row r="35" spans="1:27">
      <c r="A35">
        <v>9805</v>
      </c>
      <c r="B35">
        <v>2429</v>
      </c>
      <c r="C35">
        <v>9373.8037640000002</v>
      </c>
      <c r="D35">
        <v>772</v>
      </c>
      <c r="E35">
        <v>1909.5757599999999</v>
      </c>
      <c r="F35">
        <v>16</v>
      </c>
      <c r="G35">
        <v>207.288758</v>
      </c>
      <c r="H35">
        <v>44</v>
      </c>
      <c r="I35">
        <v>267.51580000000001</v>
      </c>
      <c r="J35">
        <v>224</v>
      </c>
      <c r="K35">
        <v>393.52801099999999</v>
      </c>
      <c r="L35">
        <f t="shared" si="0"/>
        <v>3485</v>
      </c>
      <c r="M35">
        <f t="shared" si="0"/>
        <v>12151.712093</v>
      </c>
      <c r="N35">
        <v>4364</v>
      </c>
      <c r="O35">
        <v>14615.023985</v>
      </c>
      <c r="P35">
        <v>395</v>
      </c>
      <c r="Q35">
        <v>650.03802899999994</v>
      </c>
      <c r="R35">
        <v>97</v>
      </c>
      <c r="S35">
        <v>695.84452499999998</v>
      </c>
      <c r="T35">
        <v>184</v>
      </c>
      <c r="U35">
        <v>1415.960435</v>
      </c>
      <c r="V35">
        <v>172</v>
      </c>
      <c r="W35">
        <v>414.34613000000002</v>
      </c>
      <c r="X35">
        <f t="shared" si="1"/>
        <v>5212</v>
      </c>
      <c r="Y35">
        <f t="shared" si="1"/>
        <v>17791.213104000002</v>
      </c>
      <c r="Z35">
        <f t="shared" si="2"/>
        <v>8697</v>
      </c>
      <c r="AA35">
        <f t="shared" si="2"/>
        <v>29942.925197000004</v>
      </c>
    </row>
    <row r="36" spans="1:27">
      <c r="A36">
        <v>9806</v>
      </c>
      <c r="B36">
        <v>3871</v>
      </c>
      <c r="C36">
        <v>12726.938093999999</v>
      </c>
      <c r="D36">
        <v>566</v>
      </c>
      <c r="E36">
        <v>1342.0486000000001</v>
      </c>
      <c r="F36">
        <v>17</v>
      </c>
      <c r="G36">
        <v>70.638959999999997</v>
      </c>
      <c r="H36">
        <v>29</v>
      </c>
      <c r="I36">
        <v>108.56</v>
      </c>
      <c r="J36">
        <v>31</v>
      </c>
      <c r="K36">
        <v>36.297995</v>
      </c>
      <c r="L36">
        <f t="shared" si="0"/>
        <v>4514</v>
      </c>
      <c r="M36">
        <f t="shared" si="0"/>
        <v>14284.483649</v>
      </c>
      <c r="N36">
        <v>3413</v>
      </c>
      <c r="O36">
        <v>10924.538250000001</v>
      </c>
      <c r="P36">
        <v>302</v>
      </c>
      <c r="Q36">
        <v>470.41879999999998</v>
      </c>
      <c r="R36">
        <v>78</v>
      </c>
      <c r="S36">
        <v>1953.7479519999999</v>
      </c>
      <c r="T36">
        <v>98</v>
      </c>
      <c r="U36">
        <v>749.85299999999995</v>
      </c>
      <c r="V36">
        <v>148</v>
      </c>
      <c r="W36">
        <v>329.73653400000001</v>
      </c>
      <c r="X36">
        <f t="shared" si="1"/>
        <v>4039</v>
      </c>
      <c r="Y36">
        <f t="shared" si="1"/>
        <v>14428.294535999999</v>
      </c>
      <c r="Z36">
        <f t="shared" si="2"/>
        <v>8553</v>
      </c>
      <c r="AA36">
        <f t="shared" si="2"/>
        <v>28712.778184999999</v>
      </c>
    </row>
    <row r="37" spans="1:27">
      <c r="A37">
        <v>9807</v>
      </c>
      <c r="B37">
        <v>1880</v>
      </c>
      <c r="C37">
        <v>5803.231624</v>
      </c>
      <c r="D37">
        <v>48</v>
      </c>
      <c r="E37">
        <v>277.33819999999997</v>
      </c>
      <c r="F37">
        <v>21</v>
      </c>
      <c r="G37">
        <v>81.614450000000005</v>
      </c>
      <c r="H37">
        <v>13</v>
      </c>
      <c r="I37">
        <v>142.63339999999999</v>
      </c>
      <c r="J37">
        <v>16</v>
      </c>
      <c r="K37">
        <v>43.873845000000003</v>
      </c>
      <c r="L37">
        <f t="shared" si="0"/>
        <v>1978</v>
      </c>
      <c r="M37">
        <f t="shared" si="0"/>
        <v>6348.691519</v>
      </c>
      <c r="N37">
        <v>3337</v>
      </c>
      <c r="O37">
        <v>9081.3482279999989</v>
      </c>
      <c r="P37">
        <v>337</v>
      </c>
      <c r="Q37">
        <v>470.20089999999993</v>
      </c>
      <c r="R37">
        <v>72</v>
      </c>
      <c r="S37">
        <v>613.91204000000005</v>
      </c>
      <c r="T37">
        <v>98</v>
      </c>
      <c r="U37">
        <v>540.29199200000005</v>
      </c>
      <c r="V37">
        <v>136</v>
      </c>
      <c r="W37">
        <v>322.755538</v>
      </c>
      <c r="X37">
        <f t="shared" si="1"/>
        <v>3980</v>
      </c>
      <c r="Y37">
        <f t="shared" si="1"/>
        <v>11028.508697999998</v>
      </c>
      <c r="Z37">
        <f t="shared" si="2"/>
        <v>5958</v>
      </c>
      <c r="AA37">
        <f t="shared" si="2"/>
        <v>17377.200216999998</v>
      </c>
    </row>
    <row r="38" spans="1:27">
      <c r="A38">
        <v>9808</v>
      </c>
      <c r="B38">
        <v>2603</v>
      </c>
      <c r="C38">
        <v>8655.0498169999992</v>
      </c>
      <c r="D38">
        <v>22</v>
      </c>
      <c r="E38">
        <v>29.082599999999999</v>
      </c>
      <c r="F38">
        <v>13</v>
      </c>
      <c r="G38">
        <v>316.31580000000002</v>
      </c>
      <c r="H38">
        <v>22</v>
      </c>
      <c r="I38">
        <v>171.52799999999999</v>
      </c>
      <c r="J38">
        <v>15</v>
      </c>
      <c r="K38">
        <v>24.752700000000001</v>
      </c>
      <c r="L38">
        <f t="shared" si="0"/>
        <v>2675</v>
      </c>
      <c r="M38">
        <f t="shared" si="0"/>
        <v>9196.7289169999985</v>
      </c>
      <c r="N38">
        <v>3427</v>
      </c>
      <c r="O38">
        <v>9358.7590170000003</v>
      </c>
      <c r="P38">
        <v>360</v>
      </c>
      <c r="Q38">
        <v>482.56780100000009</v>
      </c>
      <c r="R38">
        <v>56</v>
      </c>
      <c r="S38">
        <v>164.44344000000001</v>
      </c>
      <c r="T38">
        <v>133</v>
      </c>
      <c r="U38">
        <v>853.96100100000001</v>
      </c>
      <c r="V38">
        <v>126</v>
      </c>
      <c r="W38">
        <v>238.92786599999999</v>
      </c>
      <c r="X38">
        <f t="shared" si="1"/>
        <v>4102</v>
      </c>
      <c r="Y38">
        <f t="shared" si="1"/>
        <v>11098.659125</v>
      </c>
      <c r="Z38">
        <f t="shared" si="2"/>
        <v>6777</v>
      </c>
      <c r="AA38">
        <f t="shared" si="2"/>
        <v>20295.388041999999</v>
      </c>
    </row>
    <row r="39" spans="1:27">
      <c r="A39">
        <v>9809</v>
      </c>
      <c r="B39">
        <v>824</v>
      </c>
      <c r="C39">
        <v>2637.338933</v>
      </c>
      <c r="D39">
        <v>104</v>
      </c>
      <c r="E39">
        <v>134.69280000000001</v>
      </c>
      <c r="F39">
        <v>14</v>
      </c>
      <c r="G39">
        <v>118.49222</v>
      </c>
      <c r="H39">
        <v>11</v>
      </c>
      <c r="I39">
        <v>190.04</v>
      </c>
      <c r="J39">
        <v>12</v>
      </c>
      <c r="K39">
        <v>41.305959999999999</v>
      </c>
      <c r="L39">
        <f t="shared" si="0"/>
        <v>965</v>
      </c>
      <c r="M39">
        <f t="shared" si="0"/>
        <v>3121.869913</v>
      </c>
      <c r="N39">
        <v>3303</v>
      </c>
      <c r="O39">
        <v>8505.6565819999996</v>
      </c>
      <c r="P39">
        <v>266</v>
      </c>
      <c r="Q39">
        <v>353.22881899999999</v>
      </c>
      <c r="R39">
        <v>41</v>
      </c>
      <c r="S39">
        <v>166.97861499999999</v>
      </c>
      <c r="T39">
        <v>108</v>
      </c>
      <c r="U39">
        <v>610.46057499999995</v>
      </c>
      <c r="V39">
        <v>117</v>
      </c>
      <c r="W39">
        <v>255.19963200000001</v>
      </c>
      <c r="X39">
        <f t="shared" si="1"/>
        <v>3835</v>
      </c>
      <c r="Y39">
        <f t="shared" si="1"/>
        <v>9891.5242229999985</v>
      </c>
      <c r="Z39">
        <f t="shared" si="2"/>
        <v>4800</v>
      </c>
      <c r="AA39">
        <f t="shared" si="2"/>
        <v>13013.394135999999</v>
      </c>
    </row>
    <row r="40" spans="1:27">
      <c r="A40">
        <v>9810</v>
      </c>
      <c r="B40">
        <v>3724</v>
      </c>
      <c r="C40">
        <v>11406.38588</v>
      </c>
      <c r="D40">
        <v>345</v>
      </c>
      <c r="E40">
        <v>482.73259999999999</v>
      </c>
      <c r="F40">
        <v>7</v>
      </c>
      <c r="G40">
        <v>50.17765</v>
      </c>
      <c r="H40">
        <v>12</v>
      </c>
      <c r="I40">
        <v>74.809399999999997</v>
      </c>
      <c r="J40">
        <v>6</v>
      </c>
      <c r="K40">
        <v>52.719299999999997</v>
      </c>
      <c r="L40">
        <f t="shared" si="0"/>
        <v>4094</v>
      </c>
      <c r="M40">
        <f t="shared" si="0"/>
        <v>12066.82483</v>
      </c>
      <c r="N40">
        <v>2681</v>
      </c>
      <c r="O40">
        <v>6657.9647270000005</v>
      </c>
      <c r="P40">
        <v>266</v>
      </c>
      <c r="Q40">
        <v>340.312138</v>
      </c>
      <c r="R40">
        <v>46</v>
      </c>
      <c r="S40">
        <v>217.6181</v>
      </c>
      <c r="T40">
        <v>106</v>
      </c>
      <c r="U40">
        <v>569.26253999999994</v>
      </c>
      <c r="V40">
        <v>117</v>
      </c>
      <c r="W40">
        <v>214.211118</v>
      </c>
      <c r="X40">
        <f t="shared" si="1"/>
        <v>3216</v>
      </c>
      <c r="Y40">
        <f t="shared" si="1"/>
        <v>7999.3686230000003</v>
      </c>
      <c r="Z40">
        <f t="shared" si="2"/>
        <v>7310</v>
      </c>
      <c r="AA40">
        <f t="shared" si="2"/>
        <v>20066.193453</v>
      </c>
    </row>
    <row r="41" spans="1:27">
      <c r="A41">
        <v>9811</v>
      </c>
      <c r="B41">
        <v>6203</v>
      </c>
      <c r="C41">
        <v>20232.801095999999</v>
      </c>
      <c r="D41">
        <v>2522</v>
      </c>
      <c r="E41">
        <v>3056.072486</v>
      </c>
      <c r="F41">
        <v>12</v>
      </c>
      <c r="G41">
        <v>146.07400000000001</v>
      </c>
      <c r="H41">
        <v>25</v>
      </c>
      <c r="I41">
        <v>129.06569999999999</v>
      </c>
      <c r="J41">
        <v>24</v>
      </c>
      <c r="K41">
        <v>47.151760000000003</v>
      </c>
      <c r="L41">
        <f t="shared" si="0"/>
        <v>8786</v>
      </c>
      <c r="M41">
        <f t="shared" si="0"/>
        <v>23611.165042000001</v>
      </c>
      <c r="N41">
        <v>4974</v>
      </c>
      <c r="O41">
        <v>12087.717001000001</v>
      </c>
      <c r="P41">
        <v>391</v>
      </c>
      <c r="Q41">
        <v>493.85810200000009</v>
      </c>
      <c r="R41">
        <v>74</v>
      </c>
      <c r="S41">
        <v>623.59280000000001</v>
      </c>
      <c r="T41">
        <v>116</v>
      </c>
      <c r="U41">
        <v>582.01024500000005</v>
      </c>
      <c r="V41">
        <v>159</v>
      </c>
      <c r="W41">
        <v>284.432277</v>
      </c>
      <c r="X41">
        <f t="shared" si="1"/>
        <v>5714</v>
      </c>
      <c r="Y41">
        <f t="shared" si="1"/>
        <v>14071.610425000001</v>
      </c>
      <c r="Z41">
        <f t="shared" si="2"/>
        <v>14500</v>
      </c>
      <c r="AA41">
        <f t="shared" si="2"/>
        <v>37682.775466999999</v>
      </c>
    </row>
    <row r="42" spans="1:27">
      <c r="A42">
        <v>9812</v>
      </c>
      <c r="B42">
        <v>3578</v>
      </c>
      <c r="C42">
        <v>13007.027458</v>
      </c>
      <c r="D42">
        <v>3340</v>
      </c>
      <c r="E42">
        <v>4030.2819140000001</v>
      </c>
      <c r="F42">
        <v>60</v>
      </c>
      <c r="G42">
        <v>7917.3549599999997</v>
      </c>
      <c r="H42">
        <v>33</v>
      </c>
      <c r="I42">
        <v>98.613883999999999</v>
      </c>
      <c r="J42">
        <v>6</v>
      </c>
      <c r="K42">
        <v>31.418462999999999</v>
      </c>
      <c r="L42">
        <f t="shared" si="0"/>
        <v>7017</v>
      </c>
      <c r="M42">
        <f t="shared" si="0"/>
        <v>25084.696679000001</v>
      </c>
      <c r="N42">
        <v>5946</v>
      </c>
      <c r="O42">
        <v>16602.170461999998</v>
      </c>
      <c r="P42">
        <v>693</v>
      </c>
      <c r="Q42">
        <v>884.00599999999997</v>
      </c>
      <c r="R42">
        <v>79</v>
      </c>
      <c r="S42">
        <v>481.91592200000002</v>
      </c>
      <c r="T42">
        <v>138</v>
      </c>
      <c r="U42">
        <v>784.987393</v>
      </c>
      <c r="V42">
        <v>157</v>
      </c>
      <c r="W42">
        <v>242.765794</v>
      </c>
      <c r="X42">
        <f t="shared" si="1"/>
        <v>7013</v>
      </c>
      <c r="Y42">
        <f t="shared" si="1"/>
        <v>18995.845570999998</v>
      </c>
      <c r="Z42">
        <f t="shared" si="2"/>
        <v>14030</v>
      </c>
      <c r="AA42">
        <f t="shared" si="2"/>
        <v>44080.542249999999</v>
      </c>
    </row>
    <row r="43" spans="1:27">
      <c r="A43">
        <v>9901</v>
      </c>
      <c r="B43">
        <v>1999</v>
      </c>
      <c r="C43">
        <v>6808.1370770000003</v>
      </c>
      <c r="D43">
        <v>96</v>
      </c>
      <c r="E43">
        <v>252.357752</v>
      </c>
      <c r="F43">
        <v>7</v>
      </c>
      <c r="G43">
        <v>30.265250000000002</v>
      </c>
      <c r="H43">
        <v>33</v>
      </c>
      <c r="I43">
        <v>567.83510000000001</v>
      </c>
      <c r="J43">
        <v>14</v>
      </c>
      <c r="K43">
        <v>56.049410000000002</v>
      </c>
      <c r="L43">
        <f t="shared" si="0"/>
        <v>2149</v>
      </c>
      <c r="M43">
        <f t="shared" si="0"/>
        <v>7714.6445890000005</v>
      </c>
      <c r="N43">
        <v>5012</v>
      </c>
      <c r="O43">
        <v>12797.197252999998</v>
      </c>
      <c r="P43">
        <v>851</v>
      </c>
      <c r="Q43">
        <v>1083</v>
      </c>
      <c r="R43">
        <v>85</v>
      </c>
      <c r="S43">
        <v>525.40064099999995</v>
      </c>
      <c r="T43">
        <v>160</v>
      </c>
      <c r="U43">
        <v>808.96917699999995</v>
      </c>
      <c r="V43">
        <v>160</v>
      </c>
      <c r="W43">
        <v>203.11080799999999</v>
      </c>
      <c r="X43">
        <f t="shared" si="1"/>
        <v>6268</v>
      </c>
      <c r="Y43">
        <f t="shared" si="1"/>
        <v>15417.677878999997</v>
      </c>
      <c r="Z43">
        <f t="shared" si="2"/>
        <v>8417</v>
      </c>
      <c r="AA43">
        <f t="shared" si="2"/>
        <v>23132.322467999998</v>
      </c>
    </row>
    <row r="44" spans="1:27">
      <c r="A44">
        <v>9902</v>
      </c>
      <c r="B44">
        <v>1951</v>
      </c>
      <c r="C44">
        <v>6866.6601350000001</v>
      </c>
      <c r="D44">
        <v>1094</v>
      </c>
      <c r="E44">
        <v>1470.257061</v>
      </c>
      <c r="F44">
        <v>8</v>
      </c>
      <c r="G44">
        <v>114.62529000000001</v>
      </c>
      <c r="H44">
        <v>12</v>
      </c>
      <c r="I44">
        <v>319.02136400000001</v>
      </c>
      <c r="J44">
        <v>12</v>
      </c>
      <c r="K44">
        <v>136.04340400000001</v>
      </c>
      <c r="L44">
        <f t="shared" si="0"/>
        <v>3077</v>
      </c>
      <c r="M44">
        <f t="shared" si="0"/>
        <v>8906.6072540000005</v>
      </c>
      <c r="N44">
        <v>3268</v>
      </c>
      <c r="O44">
        <v>7923.4</v>
      </c>
      <c r="P44">
        <v>841</v>
      </c>
      <c r="Q44">
        <v>1088.5</v>
      </c>
      <c r="R44">
        <v>60</v>
      </c>
      <c r="S44">
        <v>334.31209999999999</v>
      </c>
      <c r="T44">
        <v>94</v>
      </c>
      <c r="U44">
        <v>396.58100100000001</v>
      </c>
      <c r="V44">
        <v>111</v>
      </c>
      <c r="W44">
        <v>147.2158</v>
      </c>
      <c r="X44">
        <f t="shared" si="1"/>
        <v>4374</v>
      </c>
      <c r="Y44">
        <f t="shared" si="1"/>
        <v>9890.0089009999992</v>
      </c>
      <c r="Z44">
        <f t="shared" si="2"/>
        <v>7451</v>
      </c>
      <c r="AA44">
        <f t="shared" si="2"/>
        <v>18796.616155</v>
      </c>
    </row>
    <row r="45" spans="1:27">
      <c r="A45">
        <v>9903</v>
      </c>
      <c r="B45">
        <v>2589</v>
      </c>
      <c r="C45">
        <v>8231.5622100000001</v>
      </c>
      <c r="D45">
        <v>2176</v>
      </c>
      <c r="E45">
        <v>2354.8339759999999</v>
      </c>
      <c r="F45">
        <v>7</v>
      </c>
      <c r="G45">
        <v>139.31219999999999</v>
      </c>
      <c r="H45">
        <v>20</v>
      </c>
      <c r="I45">
        <v>123.20325099999999</v>
      </c>
      <c r="J45">
        <v>4</v>
      </c>
      <c r="K45">
        <v>2.8613</v>
      </c>
      <c r="L45">
        <f t="shared" si="0"/>
        <v>4796</v>
      </c>
      <c r="M45">
        <f t="shared" si="0"/>
        <v>10851.772937000002</v>
      </c>
      <c r="N45">
        <v>3640</v>
      </c>
      <c r="O45">
        <v>8984.2164639999992</v>
      </c>
      <c r="P45">
        <v>796</v>
      </c>
      <c r="Q45">
        <v>1045.5</v>
      </c>
      <c r="R45">
        <v>64</v>
      </c>
      <c r="S45">
        <v>278.27843000000001</v>
      </c>
      <c r="T45">
        <v>92</v>
      </c>
      <c r="U45">
        <v>598.9067</v>
      </c>
      <c r="V45">
        <v>119</v>
      </c>
      <c r="W45">
        <v>235.981268</v>
      </c>
      <c r="X45">
        <f t="shared" si="1"/>
        <v>4711</v>
      </c>
      <c r="Y45">
        <f t="shared" si="1"/>
        <v>11142.882861999999</v>
      </c>
      <c r="Z45">
        <f t="shared" si="2"/>
        <v>9507</v>
      </c>
      <c r="AA45">
        <f t="shared" si="2"/>
        <v>21994.655799</v>
      </c>
    </row>
    <row r="46" spans="1:27">
      <c r="A46">
        <v>9904</v>
      </c>
      <c r="B46">
        <v>3507</v>
      </c>
      <c r="C46">
        <v>12005.828938000001</v>
      </c>
      <c r="D46">
        <v>341</v>
      </c>
      <c r="E46">
        <v>432.578351</v>
      </c>
      <c r="F46">
        <v>6</v>
      </c>
      <c r="G46">
        <v>99.616299999999995</v>
      </c>
      <c r="H46">
        <v>10</v>
      </c>
      <c r="I46">
        <v>60.244599999999998</v>
      </c>
      <c r="J46">
        <v>5</v>
      </c>
      <c r="K46">
        <v>9.0223099999999992</v>
      </c>
      <c r="L46">
        <f t="shared" si="0"/>
        <v>3869</v>
      </c>
      <c r="M46">
        <f t="shared" si="0"/>
        <v>12607.290499000001</v>
      </c>
      <c r="N46">
        <v>4313</v>
      </c>
      <c r="O46">
        <v>11759.3</v>
      </c>
      <c r="P46">
        <v>543</v>
      </c>
      <c r="Q46">
        <v>740.5</v>
      </c>
      <c r="R46">
        <v>71</v>
      </c>
      <c r="S46">
        <v>589.61538800000005</v>
      </c>
      <c r="T46">
        <v>123</v>
      </c>
      <c r="U46">
        <v>769.31067299999995</v>
      </c>
      <c r="V46">
        <v>142</v>
      </c>
      <c r="W46">
        <v>220.67340999999999</v>
      </c>
      <c r="X46">
        <f t="shared" si="1"/>
        <v>5192</v>
      </c>
      <c r="Y46">
        <f t="shared" si="1"/>
        <v>14079.399470999999</v>
      </c>
      <c r="Z46">
        <f t="shared" si="2"/>
        <v>9061</v>
      </c>
      <c r="AA46">
        <f t="shared" si="2"/>
        <v>26686.689969999999</v>
      </c>
    </row>
    <row r="47" spans="1:27">
      <c r="A47">
        <v>9905</v>
      </c>
      <c r="B47">
        <v>4173</v>
      </c>
      <c r="C47">
        <v>15106.137059999999</v>
      </c>
      <c r="D47">
        <v>535</v>
      </c>
      <c r="E47">
        <v>675.45849999999996</v>
      </c>
      <c r="F47">
        <v>13</v>
      </c>
      <c r="G47">
        <v>108.161</v>
      </c>
      <c r="H47">
        <v>24</v>
      </c>
      <c r="I47">
        <v>67.915099999999995</v>
      </c>
      <c r="J47">
        <v>9</v>
      </c>
      <c r="K47">
        <v>21.1858</v>
      </c>
      <c r="L47">
        <f t="shared" si="0"/>
        <v>4754</v>
      </c>
      <c r="M47">
        <f t="shared" si="0"/>
        <v>15978.857459999999</v>
      </c>
      <c r="N47">
        <v>5063</v>
      </c>
      <c r="O47">
        <v>13077.7</v>
      </c>
      <c r="P47">
        <v>672</v>
      </c>
      <c r="Q47">
        <v>907.4</v>
      </c>
      <c r="R47">
        <v>93</v>
      </c>
      <c r="S47">
        <v>550.46177899999998</v>
      </c>
      <c r="T47">
        <v>147</v>
      </c>
      <c r="U47">
        <v>831.25735999999995</v>
      </c>
      <c r="V47">
        <v>199</v>
      </c>
      <c r="W47">
        <v>268.27163400000001</v>
      </c>
      <c r="X47">
        <f t="shared" si="1"/>
        <v>6174</v>
      </c>
      <c r="Y47">
        <f t="shared" si="1"/>
        <v>15635.090773</v>
      </c>
      <c r="Z47">
        <f t="shared" si="2"/>
        <v>10928</v>
      </c>
      <c r="AA47">
        <f t="shared" si="2"/>
        <v>31613.948232999999</v>
      </c>
    </row>
    <row r="48" spans="1:27">
      <c r="A48">
        <v>9906</v>
      </c>
      <c r="B48">
        <v>1516</v>
      </c>
      <c r="C48">
        <v>8399.0303980000008</v>
      </c>
      <c r="D48">
        <v>86</v>
      </c>
      <c r="E48">
        <v>103.2599</v>
      </c>
      <c r="F48">
        <v>15</v>
      </c>
      <c r="G48">
        <v>98.024000000000001</v>
      </c>
      <c r="H48">
        <v>22</v>
      </c>
      <c r="I48">
        <v>108.35787999999999</v>
      </c>
      <c r="J48">
        <v>4</v>
      </c>
      <c r="K48">
        <v>6.7355</v>
      </c>
      <c r="L48">
        <f t="shared" si="0"/>
        <v>1643</v>
      </c>
      <c r="M48">
        <f t="shared" si="0"/>
        <v>8715.4076779999996</v>
      </c>
      <c r="N48">
        <v>4517</v>
      </c>
      <c r="O48">
        <v>12048.7</v>
      </c>
      <c r="P48">
        <v>777</v>
      </c>
      <c r="Q48">
        <v>1069.5</v>
      </c>
      <c r="R48">
        <v>88</v>
      </c>
      <c r="S48">
        <v>594.21364300000005</v>
      </c>
      <c r="T48">
        <v>132</v>
      </c>
      <c r="U48">
        <v>891.40464799999995</v>
      </c>
      <c r="V48">
        <v>181</v>
      </c>
      <c r="W48">
        <v>344.32901199999998</v>
      </c>
      <c r="X48">
        <f t="shared" si="1"/>
        <v>5695</v>
      </c>
      <c r="Y48">
        <f t="shared" si="1"/>
        <v>14948.147303</v>
      </c>
      <c r="Z48">
        <f t="shared" si="2"/>
        <v>7338</v>
      </c>
      <c r="AA48">
        <f t="shared" si="2"/>
        <v>23663.554981000001</v>
      </c>
    </row>
    <row r="49" spans="1:27">
      <c r="A49">
        <v>9907</v>
      </c>
      <c r="B49">
        <v>1394</v>
      </c>
      <c r="C49">
        <v>5788.547493</v>
      </c>
      <c r="D49">
        <v>344</v>
      </c>
      <c r="E49">
        <v>476.38080000000002</v>
      </c>
      <c r="F49">
        <v>20</v>
      </c>
      <c r="G49">
        <v>87.417630000000003</v>
      </c>
      <c r="H49">
        <v>16</v>
      </c>
      <c r="I49">
        <v>79.514200000000002</v>
      </c>
      <c r="J49">
        <v>4</v>
      </c>
      <c r="K49">
        <v>4.4311299999999996</v>
      </c>
      <c r="L49">
        <f t="shared" si="0"/>
        <v>1778</v>
      </c>
      <c r="M49">
        <f t="shared" si="0"/>
        <v>6436.2912529999994</v>
      </c>
      <c r="N49">
        <v>4317</v>
      </c>
      <c r="O49">
        <v>10796.9</v>
      </c>
      <c r="P49">
        <v>946</v>
      </c>
      <c r="Q49">
        <v>1273.5</v>
      </c>
      <c r="R49">
        <v>92</v>
      </c>
      <c r="S49">
        <v>827.24194299999999</v>
      </c>
      <c r="T49">
        <v>196</v>
      </c>
      <c r="U49">
        <v>1105.8447200000001</v>
      </c>
      <c r="V49">
        <v>169</v>
      </c>
      <c r="W49">
        <v>247.8569</v>
      </c>
      <c r="X49">
        <f t="shared" si="1"/>
        <v>5720</v>
      </c>
      <c r="Y49">
        <f t="shared" si="1"/>
        <v>14251.343563</v>
      </c>
      <c r="Z49">
        <f t="shared" si="2"/>
        <v>7498</v>
      </c>
      <c r="AA49">
        <f t="shared" si="2"/>
        <v>20687.634815999998</v>
      </c>
    </row>
    <row r="50" spans="1:27">
      <c r="A50">
        <v>9908</v>
      </c>
      <c r="B50">
        <v>777</v>
      </c>
      <c r="C50">
        <v>2994.645563</v>
      </c>
      <c r="D50">
        <v>233</v>
      </c>
      <c r="E50">
        <v>424.78399999999999</v>
      </c>
      <c r="F50">
        <v>19</v>
      </c>
      <c r="G50">
        <v>177.35820000000001</v>
      </c>
      <c r="H50">
        <v>13</v>
      </c>
      <c r="I50">
        <v>132.7389</v>
      </c>
      <c r="J50">
        <v>6</v>
      </c>
      <c r="K50">
        <v>34.691436000000003</v>
      </c>
      <c r="L50">
        <f t="shared" si="0"/>
        <v>1048</v>
      </c>
      <c r="M50">
        <f t="shared" si="0"/>
        <v>3764.2180990000002</v>
      </c>
      <c r="N50">
        <v>3871</v>
      </c>
      <c r="O50">
        <v>10388.4</v>
      </c>
      <c r="P50">
        <v>872</v>
      </c>
      <c r="Q50">
        <v>1168</v>
      </c>
      <c r="R50">
        <v>92</v>
      </c>
      <c r="S50">
        <v>641.338615</v>
      </c>
      <c r="T50">
        <v>157</v>
      </c>
      <c r="U50">
        <v>1043.806572</v>
      </c>
      <c r="V50">
        <v>194</v>
      </c>
      <c r="W50">
        <v>315.339946</v>
      </c>
      <c r="X50">
        <f t="shared" si="1"/>
        <v>5186</v>
      </c>
      <c r="Y50">
        <f t="shared" si="1"/>
        <v>13556.885133</v>
      </c>
      <c r="Z50">
        <f t="shared" si="2"/>
        <v>6234</v>
      </c>
      <c r="AA50">
        <f t="shared" si="2"/>
        <v>17321.103232000001</v>
      </c>
    </row>
    <row r="51" spans="1:27">
      <c r="A51">
        <v>9909</v>
      </c>
      <c r="B51">
        <v>568</v>
      </c>
      <c r="C51">
        <v>2029.840058</v>
      </c>
      <c r="D51">
        <v>218</v>
      </c>
      <c r="E51">
        <v>466.01310000000001</v>
      </c>
      <c r="F51">
        <v>5</v>
      </c>
      <c r="G51">
        <v>35.0396</v>
      </c>
      <c r="H51">
        <v>18</v>
      </c>
      <c r="I51">
        <v>107.55788</v>
      </c>
      <c r="J51">
        <v>4</v>
      </c>
      <c r="K51">
        <v>13.674875</v>
      </c>
      <c r="L51">
        <f t="shared" si="0"/>
        <v>813</v>
      </c>
      <c r="M51">
        <f t="shared" si="0"/>
        <v>2652.125513</v>
      </c>
      <c r="N51">
        <v>3072</v>
      </c>
      <c r="O51">
        <v>7563.4615389999999</v>
      </c>
      <c r="P51">
        <v>681</v>
      </c>
      <c r="Q51">
        <v>900.84629499999994</v>
      </c>
      <c r="R51">
        <v>89</v>
      </c>
      <c r="S51">
        <v>843.05680700000005</v>
      </c>
      <c r="T51">
        <v>118</v>
      </c>
      <c r="U51">
        <v>637.96530399999995</v>
      </c>
      <c r="V51">
        <v>167</v>
      </c>
      <c r="W51">
        <v>218.02727899999999</v>
      </c>
      <c r="X51">
        <f t="shared" si="1"/>
        <v>4127</v>
      </c>
      <c r="Y51">
        <f t="shared" si="1"/>
        <v>10163.357223999999</v>
      </c>
      <c r="Z51">
        <f t="shared" si="2"/>
        <v>4940</v>
      </c>
      <c r="AA51">
        <f t="shared" si="2"/>
        <v>12815.482736999998</v>
      </c>
    </row>
    <row r="52" spans="1:27">
      <c r="A52">
        <v>9910</v>
      </c>
      <c r="B52">
        <v>1400</v>
      </c>
      <c r="C52">
        <v>6357.8269460000001</v>
      </c>
      <c r="D52">
        <v>9</v>
      </c>
      <c r="E52">
        <v>14.7021</v>
      </c>
      <c r="F52">
        <v>5</v>
      </c>
      <c r="G52">
        <v>96.264099999999999</v>
      </c>
      <c r="H52">
        <v>18</v>
      </c>
      <c r="I52">
        <v>120.15519999999999</v>
      </c>
      <c r="J52">
        <v>10</v>
      </c>
      <c r="K52">
        <v>40.749519999999997</v>
      </c>
      <c r="L52">
        <f t="shared" si="0"/>
        <v>1442</v>
      </c>
      <c r="M52">
        <f t="shared" si="0"/>
        <v>6629.6978660000013</v>
      </c>
      <c r="N52">
        <v>2797</v>
      </c>
      <c r="O52">
        <v>7104.3303199999991</v>
      </c>
      <c r="P52">
        <v>570</v>
      </c>
      <c r="Q52">
        <v>731.50361900000007</v>
      </c>
      <c r="R52">
        <v>91</v>
      </c>
      <c r="S52">
        <v>1076.941501</v>
      </c>
      <c r="T52">
        <v>103</v>
      </c>
      <c r="U52">
        <v>620.62379999999996</v>
      </c>
      <c r="V52">
        <v>143</v>
      </c>
      <c r="W52">
        <v>211.08150800000001</v>
      </c>
      <c r="X52">
        <f t="shared" si="1"/>
        <v>3704</v>
      </c>
      <c r="Y52">
        <f t="shared" si="1"/>
        <v>9744.4807479999981</v>
      </c>
      <c r="Z52">
        <f t="shared" si="2"/>
        <v>5146</v>
      </c>
      <c r="AA52">
        <f t="shared" si="2"/>
        <v>16374.178614</v>
      </c>
    </row>
    <row r="53" spans="1:27">
      <c r="A53">
        <v>9911</v>
      </c>
      <c r="B53">
        <v>661</v>
      </c>
      <c r="C53">
        <v>2718.1565700000001</v>
      </c>
      <c r="D53">
        <v>16</v>
      </c>
      <c r="E53">
        <v>28.5578</v>
      </c>
      <c r="F53">
        <v>8</v>
      </c>
      <c r="G53">
        <v>324.93639999999999</v>
      </c>
      <c r="H53">
        <v>17</v>
      </c>
      <c r="I53">
        <v>112.7</v>
      </c>
      <c r="J53">
        <v>5</v>
      </c>
      <c r="K53">
        <v>6.4852999999999996</v>
      </c>
      <c r="L53">
        <f t="shared" si="0"/>
        <v>707</v>
      </c>
      <c r="M53">
        <f t="shared" si="0"/>
        <v>3190.8360699999998</v>
      </c>
      <c r="N53">
        <v>3422</v>
      </c>
      <c r="O53">
        <v>8847.4604579999996</v>
      </c>
      <c r="P53">
        <v>621</v>
      </c>
      <c r="Q53">
        <v>803.55947600000013</v>
      </c>
      <c r="R53">
        <v>106</v>
      </c>
      <c r="S53">
        <v>1286.2056700000001</v>
      </c>
      <c r="T53">
        <v>127</v>
      </c>
      <c r="U53">
        <v>764.799488</v>
      </c>
      <c r="V53">
        <v>185</v>
      </c>
      <c r="W53">
        <v>281.4502</v>
      </c>
      <c r="X53">
        <f t="shared" si="1"/>
        <v>4461</v>
      </c>
      <c r="Y53">
        <f t="shared" si="1"/>
        <v>11983.475291999999</v>
      </c>
      <c r="Z53">
        <f t="shared" si="2"/>
        <v>5168</v>
      </c>
      <c r="AA53">
        <f t="shared" si="2"/>
        <v>15174.311361999999</v>
      </c>
    </row>
    <row r="54" spans="1:27">
      <c r="A54">
        <v>9912</v>
      </c>
      <c r="B54">
        <v>1022</v>
      </c>
      <c r="C54">
        <v>4452.785707</v>
      </c>
      <c r="D54">
        <v>637</v>
      </c>
      <c r="E54">
        <v>2037.5590400000001</v>
      </c>
      <c r="F54">
        <v>7</v>
      </c>
      <c r="G54">
        <v>70.456800000000001</v>
      </c>
      <c r="H54">
        <v>10</v>
      </c>
      <c r="I54">
        <v>24.295999999999999</v>
      </c>
      <c r="J54">
        <v>10</v>
      </c>
      <c r="K54">
        <v>14.38874</v>
      </c>
      <c r="L54">
        <f t="shared" si="0"/>
        <v>1686</v>
      </c>
      <c r="M54">
        <f t="shared" si="0"/>
        <v>6599.4862870000006</v>
      </c>
      <c r="N54">
        <v>3273</v>
      </c>
      <c r="O54">
        <v>8179.7089829999995</v>
      </c>
      <c r="P54">
        <v>631</v>
      </c>
      <c r="Q54">
        <v>963.57165600000008</v>
      </c>
      <c r="R54">
        <v>98</v>
      </c>
      <c r="S54">
        <v>1006.28482</v>
      </c>
      <c r="T54">
        <v>116</v>
      </c>
      <c r="U54">
        <v>504.70162099999999</v>
      </c>
      <c r="V54">
        <v>160</v>
      </c>
      <c r="W54">
        <v>237.24381</v>
      </c>
      <c r="X54">
        <f>N54+P54+R54+T54+V54</f>
        <v>4278</v>
      </c>
      <c r="Y54">
        <f t="shared" si="1"/>
        <v>10891.510890000001</v>
      </c>
      <c r="Z54">
        <f>L54+X54</f>
        <v>5964</v>
      </c>
      <c r="AA54">
        <f t="shared" si="2"/>
        <v>17490.997177000001</v>
      </c>
    </row>
    <row r="55" spans="1:27">
      <c r="A55">
        <v>1</v>
      </c>
      <c r="B55">
        <v>695</v>
      </c>
      <c r="C55">
        <v>3611.998572</v>
      </c>
      <c r="D55">
        <v>79</v>
      </c>
      <c r="E55">
        <v>103.5903</v>
      </c>
      <c r="F55">
        <v>13</v>
      </c>
      <c r="G55">
        <v>1308.7203079999999</v>
      </c>
      <c r="H55">
        <v>10</v>
      </c>
      <c r="I55">
        <v>22.785</v>
      </c>
      <c r="J55">
        <v>16</v>
      </c>
      <c r="K55">
        <v>73.539919999999995</v>
      </c>
      <c r="L55">
        <f t="shared" si="0"/>
        <v>813</v>
      </c>
      <c r="M55">
        <f t="shared" si="0"/>
        <v>5120.6341000000002</v>
      </c>
      <c r="N55">
        <v>4000</v>
      </c>
      <c r="O55">
        <v>10995.586201999999</v>
      </c>
      <c r="P55">
        <v>710</v>
      </c>
      <c r="Q55">
        <v>959.58681399999989</v>
      </c>
      <c r="R55">
        <v>82</v>
      </c>
      <c r="S55">
        <v>1063.7854950000001</v>
      </c>
      <c r="T55">
        <v>134</v>
      </c>
      <c r="U55">
        <v>920.38206700000001</v>
      </c>
      <c r="V55">
        <v>197</v>
      </c>
      <c r="W55">
        <v>346.72122200000001</v>
      </c>
      <c r="X55">
        <f t="shared" si="1"/>
        <v>5123</v>
      </c>
      <c r="Y55">
        <f t="shared" si="1"/>
        <v>14286.061799999999</v>
      </c>
      <c r="Z55">
        <f t="shared" si="2"/>
        <v>5936</v>
      </c>
      <c r="AA55">
        <f t="shared" si="2"/>
        <v>19406.695899999999</v>
      </c>
    </row>
    <row r="56" spans="1:27">
      <c r="A56">
        <v>2</v>
      </c>
      <c r="B56">
        <v>531</v>
      </c>
      <c r="C56">
        <v>2804.76476</v>
      </c>
      <c r="D56">
        <v>35</v>
      </c>
      <c r="E56">
        <v>32.488</v>
      </c>
      <c r="F56">
        <v>19</v>
      </c>
      <c r="G56">
        <v>227.42238800000001</v>
      </c>
      <c r="H56">
        <v>11</v>
      </c>
      <c r="I56">
        <v>56.29</v>
      </c>
      <c r="J56">
        <v>22</v>
      </c>
      <c r="K56">
        <v>224.804967</v>
      </c>
      <c r="L56">
        <f t="shared" si="0"/>
        <v>618</v>
      </c>
      <c r="M56">
        <f t="shared" si="0"/>
        <v>3345.7701149999998</v>
      </c>
      <c r="N56">
        <v>3590</v>
      </c>
      <c r="O56">
        <v>9308.1114130000005</v>
      </c>
      <c r="P56">
        <v>522</v>
      </c>
      <c r="Q56">
        <v>679.4514529999999</v>
      </c>
      <c r="R56">
        <v>58</v>
      </c>
      <c r="S56">
        <v>387.66719599999999</v>
      </c>
      <c r="T56">
        <v>107</v>
      </c>
      <c r="U56">
        <v>774.25400000000002</v>
      </c>
      <c r="V56">
        <v>155</v>
      </c>
      <c r="W56">
        <v>217.19582299999999</v>
      </c>
      <c r="X56">
        <f t="shared" si="1"/>
        <v>4432</v>
      </c>
      <c r="Y56">
        <f t="shared" si="1"/>
        <v>11366.679885000001</v>
      </c>
      <c r="Z56">
        <f t="shared" si="2"/>
        <v>5050</v>
      </c>
      <c r="AA56">
        <f t="shared" si="2"/>
        <v>14712.45</v>
      </c>
    </row>
    <row r="57" spans="1:27">
      <c r="A57">
        <v>3</v>
      </c>
      <c r="B57">
        <v>1300</v>
      </c>
      <c r="C57">
        <v>5043.8781660000004</v>
      </c>
      <c r="D57">
        <v>1638</v>
      </c>
      <c r="E57">
        <v>2277.422</v>
      </c>
      <c r="F57">
        <v>7</v>
      </c>
      <c r="G57">
        <v>633.03359999999998</v>
      </c>
      <c r="H57">
        <v>13</v>
      </c>
      <c r="I57">
        <v>93.959890000000001</v>
      </c>
      <c r="J57">
        <v>18</v>
      </c>
      <c r="K57">
        <v>95.105103</v>
      </c>
      <c r="L57">
        <f t="shared" si="0"/>
        <v>2976</v>
      </c>
      <c r="M57">
        <f t="shared" si="0"/>
        <v>8143.3987590000006</v>
      </c>
      <c r="N57">
        <v>3277</v>
      </c>
      <c r="O57">
        <v>7841.8546240000023</v>
      </c>
      <c r="P57">
        <v>604</v>
      </c>
      <c r="Q57">
        <v>756.02323200000001</v>
      </c>
      <c r="R57">
        <v>91</v>
      </c>
      <c r="S57">
        <v>557.22313799999995</v>
      </c>
      <c r="T57">
        <v>107</v>
      </c>
      <c r="U57">
        <v>385.39699999999999</v>
      </c>
      <c r="V57">
        <v>196</v>
      </c>
      <c r="W57">
        <v>361.96469200000001</v>
      </c>
      <c r="X57">
        <f t="shared" si="1"/>
        <v>4275</v>
      </c>
      <c r="Y57">
        <f t="shared" si="1"/>
        <v>9902.4626860000026</v>
      </c>
      <c r="Z57">
        <f t="shared" si="2"/>
        <v>7251</v>
      </c>
      <c r="AA57">
        <f t="shared" si="2"/>
        <v>18045.861445000002</v>
      </c>
    </row>
    <row r="58" spans="1:27">
      <c r="A58">
        <v>4</v>
      </c>
      <c r="B58">
        <v>2487</v>
      </c>
      <c r="C58">
        <v>7120.3827549999996</v>
      </c>
      <c r="D58">
        <v>1966</v>
      </c>
      <c r="E58">
        <v>2784.3341999999998</v>
      </c>
      <c r="F58">
        <v>4</v>
      </c>
      <c r="G58">
        <v>142.22585000000001</v>
      </c>
      <c r="H58">
        <v>14</v>
      </c>
      <c r="I58">
        <v>302.34300000000002</v>
      </c>
      <c r="J58">
        <v>9</v>
      </c>
      <c r="K58">
        <v>191.62979999999999</v>
      </c>
      <c r="L58">
        <f t="shared" si="0"/>
        <v>4480</v>
      </c>
      <c r="M58">
        <f t="shared" si="0"/>
        <v>10540.915605000002</v>
      </c>
      <c r="N58">
        <v>2981</v>
      </c>
      <c r="O58">
        <v>7498.5391070000005</v>
      </c>
      <c r="P58">
        <v>569</v>
      </c>
      <c r="Q58">
        <v>681.29453799999987</v>
      </c>
      <c r="R58">
        <v>88</v>
      </c>
      <c r="S58">
        <v>3528.8158090000002</v>
      </c>
      <c r="T58">
        <v>122</v>
      </c>
      <c r="U58">
        <v>1114.8789999999999</v>
      </c>
      <c r="V58">
        <v>215</v>
      </c>
      <c r="W58">
        <v>364.78527800000001</v>
      </c>
      <c r="X58">
        <f t="shared" si="1"/>
        <v>3975</v>
      </c>
      <c r="Y58">
        <f t="shared" si="1"/>
        <v>13188.313731999999</v>
      </c>
      <c r="Z58">
        <f t="shared" si="2"/>
        <v>8455</v>
      </c>
      <c r="AA58">
        <f t="shared" si="2"/>
        <v>23729.229337000001</v>
      </c>
    </row>
    <row r="59" spans="1:27">
      <c r="A59">
        <v>5</v>
      </c>
      <c r="B59">
        <v>1042</v>
      </c>
      <c r="C59">
        <v>3428.0085960000001</v>
      </c>
      <c r="D59">
        <v>107</v>
      </c>
      <c r="E59">
        <v>173.53773000000001</v>
      </c>
      <c r="F59">
        <v>7</v>
      </c>
      <c r="G59">
        <v>2392.2463699999998</v>
      </c>
      <c r="H59">
        <v>19</v>
      </c>
      <c r="I59">
        <v>192.78697</v>
      </c>
      <c r="J59">
        <v>12</v>
      </c>
      <c r="K59">
        <v>154.87055000000001</v>
      </c>
      <c r="L59">
        <f t="shared" si="0"/>
        <v>1187</v>
      </c>
      <c r="M59">
        <f t="shared" si="0"/>
        <v>6341.4502160000002</v>
      </c>
      <c r="N59">
        <v>3188</v>
      </c>
      <c r="O59">
        <v>8039.0938009999982</v>
      </c>
      <c r="P59">
        <v>583</v>
      </c>
      <c r="Q59">
        <v>700.99012200000004</v>
      </c>
      <c r="R59">
        <v>115</v>
      </c>
      <c r="S59">
        <v>748.54351799999995</v>
      </c>
      <c r="T59">
        <v>122</v>
      </c>
      <c r="U59">
        <v>877.39131499999996</v>
      </c>
      <c r="V59">
        <v>195</v>
      </c>
      <c r="W59">
        <v>503.74650500000001</v>
      </c>
      <c r="X59">
        <f t="shared" si="1"/>
        <v>4203</v>
      </c>
      <c r="Y59">
        <f t="shared" si="1"/>
        <v>10869.765260999999</v>
      </c>
      <c r="Z59">
        <f t="shared" si="2"/>
        <v>5390</v>
      </c>
      <c r="AA59">
        <f t="shared" si="2"/>
        <v>17211.215476999998</v>
      </c>
    </row>
    <row r="60" spans="1:27">
      <c r="A60">
        <v>6</v>
      </c>
      <c r="B60">
        <v>582</v>
      </c>
      <c r="C60">
        <v>1759.90734</v>
      </c>
      <c r="D60">
        <v>17</v>
      </c>
      <c r="E60">
        <v>32.094999999999999</v>
      </c>
      <c r="F60">
        <v>4</v>
      </c>
      <c r="G60">
        <v>513.67999999999995</v>
      </c>
      <c r="H60">
        <v>8</v>
      </c>
      <c r="I60">
        <v>30.07</v>
      </c>
      <c r="J60">
        <v>7</v>
      </c>
      <c r="K60">
        <v>53.584299999999999</v>
      </c>
      <c r="L60">
        <f t="shared" si="0"/>
        <v>618</v>
      </c>
      <c r="M60">
        <f t="shared" si="0"/>
        <v>2389.33664</v>
      </c>
      <c r="N60">
        <v>2782</v>
      </c>
      <c r="O60">
        <v>6207.2673389999991</v>
      </c>
      <c r="P60">
        <v>472</v>
      </c>
      <c r="Q60">
        <v>555.76679999999999</v>
      </c>
      <c r="R60">
        <v>109</v>
      </c>
      <c r="S60">
        <v>892.84016999999994</v>
      </c>
      <c r="T60">
        <v>135</v>
      </c>
      <c r="U60">
        <v>667.88192500000002</v>
      </c>
      <c r="V60">
        <v>200</v>
      </c>
      <c r="W60">
        <v>351.90830599999998</v>
      </c>
      <c r="X60">
        <f t="shared" si="1"/>
        <v>3698</v>
      </c>
      <c r="Y60">
        <f t="shared" si="1"/>
        <v>8675.6645399999979</v>
      </c>
      <c r="Z60">
        <f t="shared" si="2"/>
        <v>4316</v>
      </c>
      <c r="AA60">
        <f t="shared" si="2"/>
        <v>11065.001179999997</v>
      </c>
    </row>
    <row r="61" spans="1:27">
      <c r="A61">
        <v>7</v>
      </c>
      <c r="B61">
        <v>2400</v>
      </c>
      <c r="C61">
        <v>6068.6386970000003</v>
      </c>
      <c r="D61">
        <v>937</v>
      </c>
      <c r="E61">
        <v>1404.3422</v>
      </c>
      <c r="F61">
        <v>6</v>
      </c>
      <c r="G61">
        <v>59.165933000000003</v>
      </c>
      <c r="H61">
        <v>19</v>
      </c>
      <c r="I61">
        <v>51.343400000000003</v>
      </c>
      <c r="J61">
        <v>7</v>
      </c>
      <c r="K61">
        <v>175.6302</v>
      </c>
      <c r="L61">
        <f t="shared" si="0"/>
        <v>3369</v>
      </c>
      <c r="M61">
        <f t="shared" si="0"/>
        <v>7759.1204299999999</v>
      </c>
      <c r="N61">
        <v>2929</v>
      </c>
      <c r="O61">
        <v>6466.0053939999998</v>
      </c>
      <c r="P61">
        <v>508</v>
      </c>
      <c r="Q61">
        <v>568.31750800000009</v>
      </c>
      <c r="R61">
        <v>102</v>
      </c>
      <c r="S61">
        <v>1081.7203950000001</v>
      </c>
      <c r="T61">
        <v>125</v>
      </c>
      <c r="U61">
        <v>785.51760100000001</v>
      </c>
      <c r="V61">
        <v>196</v>
      </c>
      <c r="W61">
        <v>276.17548799999997</v>
      </c>
      <c r="X61">
        <f t="shared" si="1"/>
        <v>3860</v>
      </c>
      <c r="Y61">
        <f t="shared" si="1"/>
        <v>9177.7363860000005</v>
      </c>
      <c r="Z61">
        <f t="shared" si="2"/>
        <v>7229</v>
      </c>
      <c r="AA61">
        <f t="shared" si="2"/>
        <v>16936.856816</v>
      </c>
    </row>
    <row r="62" spans="1:27">
      <c r="A62">
        <v>8</v>
      </c>
      <c r="B62">
        <v>2808</v>
      </c>
      <c r="C62">
        <v>8536.6495200000008</v>
      </c>
      <c r="D62">
        <v>2323</v>
      </c>
      <c r="E62">
        <v>3420.4373999999998</v>
      </c>
      <c r="F62">
        <v>1</v>
      </c>
      <c r="G62">
        <v>0.63500000000000001</v>
      </c>
      <c r="H62">
        <v>15</v>
      </c>
      <c r="I62">
        <v>139.89597000000001</v>
      </c>
      <c r="J62">
        <v>2</v>
      </c>
      <c r="K62">
        <v>1040</v>
      </c>
      <c r="L62">
        <f t="shared" ref="L62:M90" si="3">B62+D62+F62+H62+J62</f>
        <v>5149</v>
      </c>
      <c r="M62">
        <f t="shared" si="3"/>
        <v>13137.617890000001</v>
      </c>
      <c r="N62">
        <v>3346</v>
      </c>
      <c r="O62">
        <v>7812.6753360000002</v>
      </c>
      <c r="P62">
        <v>566</v>
      </c>
      <c r="Q62">
        <v>643.19078300000012</v>
      </c>
      <c r="R62">
        <v>103</v>
      </c>
      <c r="S62">
        <v>410.04332799999997</v>
      </c>
      <c r="T62">
        <v>126</v>
      </c>
      <c r="U62">
        <v>476.99279999999999</v>
      </c>
      <c r="V62">
        <v>207</v>
      </c>
      <c r="W62">
        <v>257.238474</v>
      </c>
      <c r="X62">
        <f t="shared" ref="X62:Y90" si="4">N62+P62+R62+T62+V62</f>
        <v>4348</v>
      </c>
      <c r="Y62">
        <f t="shared" si="4"/>
        <v>9600.1407209999998</v>
      </c>
      <c r="Z62">
        <f t="shared" ref="Z62:AA90" si="5">L62+X62</f>
        <v>9497</v>
      </c>
      <c r="AA62">
        <f t="shared" si="5"/>
        <v>22737.758611000001</v>
      </c>
    </row>
    <row r="63" spans="1:27">
      <c r="A63">
        <v>9</v>
      </c>
      <c r="B63">
        <v>1780</v>
      </c>
      <c r="C63">
        <v>6154.1326470000004</v>
      </c>
      <c r="D63">
        <v>331</v>
      </c>
      <c r="E63">
        <v>456.7996</v>
      </c>
      <c r="F63">
        <v>4</v>
      </c>
      <c r="G63">
        <v>1103.9141629999999</v>
      </c>
      <c r="H63">
        <v>9</v>
      </c>
      <c r="I63">
        <v>30.774999999999999</v>
      </c>
      <c r="J63">
        <v>3</v>
      </c>
      <c r="K63">
        <v>6.8566399999999996</v>
      </c>
      <c r="L63">
        <f t="shared" si="3"/>
        <v>2127</v>
      </c>
      <c r="M63">
        <f t="shared" si="3"/>
        <v>7752.4780499999997</v>
      </c>
      <c r="N63">
        <v>3580</v>
      </c>
      <c r="O63">
        <v>7957.1632450000006</v>
      </c>
      <c r="P63">
        <v>661</v>
      </c>
      <c r="Q63">
        <v>736.19439899999986</v>
      </c>
      <c r="R63">
        <v>105</v>
      </c>
      <c r="S63">
        <v>2600.9786119999999</v>
      </c>
      <c r="T63">
        <v>114</v>
      </c>
      <c r="U63">
        <v>1278.072932</v>
      </c>
      <c r="V63">
        <v>197</v>
      </c>
      <c r="W63">
        <v>262.76063399999998</v>
      </c>
      <c r="X63">
        <f t="shared" si="4"/>
        <v>4657</v>
      </c>
      <c r="Y63">
        <f t="shared" si="4"/>
        <v>12835.169821999998</v>
      </c>
      <c r="Z63">
        <f t="shared" si="5"/>
        <v>6784</v>
      </c>
      <c r="AA63">
        <f t="shared" si="5"/>
        <v>20587.647871999998</v>
      </c>
    </row>
    <row r="64" spans="1:27">
      <c r="A64">
        <v>10</v>
      </c>
      <c r="B64">
        <v>1851</v>
      </c>
      <c r="C64">
        <v>8150.7209169999996</v>
      </c>
      <c r="D64">
        <v>8</v>
      </c>
      <c r="E64">
        <v>11.923400000000001</v>
      </c>
      <c r="F64">
        <v>3</v>
      </c>
      <c r="G64">
        <v>90.222564000000006</v>
      </c>
      <c r="H64">
        <v>10</v>
      </c>
      <c r="I64">
        <v>35.159999999999997</v>
      </c>
      <c r="J64">
        <v>6</v>
      </c>
      <c r="K64">
        <v>35.440600000000003</v>
      </c>
      <c r="L64">
        <f t="shared" si="3"/>
        <v>1878</v>
      </c>
      <c r="M64">
        <f t="shared" si="3"/>
        <v>8323.4674809999997</v>
      </c>
      <c r="N64">
        <v>3785</v>
      </c>
      <c r="O64">
        <v>8691.9285899999995</v>
      </c>
      <c r="P64">
        <v>742</v>
      </c>
      <c r="Q64">
        <v>850.10507599999994</v>
      </c>
      <c r="R64">
        <v>109</v>
      </c>
      <c r="S64">
        <v>567.64874999999995</v>
      </c>
      <c r="T64">
        <v>141</v>
      </c>
      <c r="U64">
        <v>803.17160799999999</v>
      </c>
      <c r="V64">
        <v>167</v>
      </c>
      <c r="W64">
        <v>269.36915800000003</v>
      </c>
      <c r="X64">
        <f t="shared" si="4"/>
        <v>4944</v>
      </c>
      <c r="Y64">
        <f t="shared" si="4"/>
        <v>11182.223182</v>
      </c>
      <c r="Z64">
        <f t="shared" si="5"/>
        <v>6822</v>
      </c>
      <c r="AA64">
        <f t="shared" si="5"/>
        <v>19505.690663000001</v>
      </c>
    </row>
    <row r="65" spans="1:27">
      <c r="A65">
        <v>11</v>
      </c>
      <c r="B65">
        <v>1296</v>
      </c>
      <c r="C65">
        <v>3708.6054450000001</v>
      </c>
      <c r="D65">
        <v>6</v>
      </c>
      <c r="E65">
        <v>9.3687000000000005</v>
      </c>
      <c r="F65">
        <v>7</v>
      </c>
      <c r="G65">
        <v>452.40221500000001</v>
      </c>
      <c r="H65">
        <v>17</v>
      </c>
      <c r="I65">
        <v>317.93624999999997</v>
      </c>
      <c r="J65">
        <v>1</v>
      </c>
      <c r="K65">
        <v>1.0719000000000001</v>
      </c>
      <c r="L65">
        <f t="shared" si="3"/>
        <v>1327</v>
      </c>
      <c r="M65">
        <f t="shared" si="3"/>
        <v>4489.3845099999999</v>
      </c>
      <c r="N65">
        <v>3213</v>
      </c>
      <c r="O65">
        <v>6972.4647890000006</v>
      </c>
      <c r="P65">
        <v>736</v>
      </c>
      <c r="Q65">
        <v>841.45356100000004</v>
      </c>
      <c r="R65">
        <v>96</v>
      </c>
      <c r="S65">
        <v>590.38829999999996</v>
      </c>
      <c r="T65">
        <v>112</v>
      </c>
      <c r="U65">
        <v>719.69190000000003</v>
      </c>
      <c r="V65">
        <v>208</v>
      </c>
      <c r="W65">
        <v>291.67813999999998</v>
      </c>
      <c r="X65">
        <f t="shared" si="4"/>
        <v>4365</v>
      </c>
      <c r="Y65">
        <f t="shared" si="4"/>
        <v>9415.6766900000002</v>
      </c>
      <c r="Z65">
        <f t="shared" si="5"/>
        <v>5692</v>
      </c>
      <c r="AA65">
        <f t="shared" si="5"/>
        <v>13905.0612</v>
      </c>
    </row>
    <row r="66" spans="1:27">
      <c r="A66">
        <v>12</v>
      </c>
      <c r="B66">
        <v>1058</v>
      </c>
      <c r="C66">
        <v>9726.9735629999996</v>
      </c>
      <c r="D66">
        <v>24</v>
      </c>
      <c r="E66">
        <v>29.3124</v>
      </c>
      <c r="F66">
        <v>9</v>
      </c>
      <c r="G66">
        <v>42.38</v>
      </c>
      <c r="H66">
        <v>20</v>
      </c>
      <c r="I66">
        <v>165.0701</v>
      </c>
      <c r="J66">
        <v>4</v>
      </c>
      <c r="K66">
        <v>24.21</v>
      </c>
      <c r="L66">
        <f t="shared" si="3"/>
        <v>1115</v>
      </c>
      <c r="M66">
        <f t="shared" si="3"/>
        <v>9987.9460629999994</v>
      </c>
      <c r="N66">
        <v>2418</v>
      </c>
      <c r="O66">
        <v>4980.0865560000002</v>
      </c>
      <c r="P66">
        <v>393</v>
      </c>
      <c r="Q66">
        <v>445.66181499999999</v>
      </c>
      <c r="R66">
        <v>107</v>
      </c>
      <c r="S66">
        <v>635.60525600000005</v>
      </c>
      <c r="T66">
        <v>111</v>
      </c>
      <c r="U66">
        <v>810.72199999999998</v>
      </c>
      <c r="V66">
        <v>192</v>
      </c>
      <c r="W66">
        <v>396.85727000000003</v>
      </c>
      <c r="X66">
        <f t="shared" si="4"/>
        <v>3221</v>
      </c>
      <c r="Y66">
        <f t="shared" si="4"/>
        <v>7268.9328970000006</v>
      </c>
      <c r="Z66">
        <f t="shared" si="5"/>
        <v>4336</v>
      </c>
      <c r="AA66">
        <f t="shared" si="5"/>
        <v>17256.878960000002</v>
      </c>
    </row>
    <row r="67" spans="1:27">
      <c r="A67">
        <v>101</v>
      </c>
      <c r="B67">
        <v>857</v>
      </c>
      <c r="C67">
        <v>3119.4508500000002</v>
      </c>
      <c r="D67">
        <v>60</v>
      </c>
      <c r="E67">
        <v>86.047399999999996</v>
      </c>
      <c r="F67">
        <v>3</v>
      </c>
      <c r="G67">
        <v>163.22</v>
      </c>
      <c r="H67">
        <v>16</v>
      </c>
      <c r="I67">
        <v>149.65280000000001</v>
      </c>
      <c r="J67">
        <v>2</v>
      </c>
      <c r="K67">
        <v>0.92449999999999999</v>
      </c>
      <c r="L67">
        <f t="shared" si="3"/>
        <v>938</v>
      </c>
      <c r="M67">
        <f t="shared" si="3"/>
        <v>3519.2955499999998</v>
      </c>
      <c r="N67">
        <v>2364</v>
      </c>
      <c r="O67">
        <v>4661.4210659999999</v>
      </c>
      <c r="P67">
        <v>333</v>
      </c>
      <c r="Q67">
        <v>364.37640799999997</v>
      </c>
      <c r="R67">
        <v>93</v>
      </c>
      <c r="S67">
        <v>973.73564999999996</v>
      </c>
      <c r="T67">
        <v>105</v>
      </c>
      <c r="U67">
        <v>819.41480000000001</v>
      </c>
      <c r="V67">
        <v>158</v>
      </c>
      <c r="W67">
        <v>327.49628799999999</v>
      </c>
      <c r="X67">
        <f t="shared" si="4"/>
        <v>3053</v>
      </c>
      <c r="Y67">
        <f t="shared" si="4"/>
        <v>7146.4442120000003</v>
      </c>
      <c r="Z67">
        <f t="shared" si="5"/>
        <v>3991</v>
      </c>
      <c r="AA67">
        <f t="shared" si="5"/>
        <v>10665.739762000001</v>
      </c>
    </row>
    <row r="68" spans="1:27">
      <c r="A68">
        <v>102</v>
      </c>
      <c r="B68">
        <v>948</v>
      </c>
      <c r="C68">
        <v>2952.7590270000001</v>
      </c>
      <c r="D68">
        <v>382</v>
      </c>
      <c r="E68">
        <v>715.63459999999998</v>
      </c>
      <c r="F68">
        <v>3</v>
      </c>
      <c r="G68">
        <v>41.245899999999999</v>
      </c>
      <c r="H68">
        <v>11</v>
      </c>
      <c r="I68">
        <v>593.82123999999999</v>
      </c>
      <c r="J68">
        <v>2</v>
      </c>
      <c r="K68">
        <v>10.0708</v>
      </c>
      <c r="L68">
        <f t="shared" si="3"/>
        <v>1346</v>
      </c>
      <c r="M68">
        <f t="shared" si="3"/>
        <v>4313.531567</v>
      </c>
      <c r="N68">
        <v>2211</v>
      </c>
      <c r="O68">
        <v>4669.8068490000005</v>
      </c>
      <c r="P68">
        <v>318</v>
      </c>
      <c r="Q68">
        <v>347.00560000000002</v>
      </c>
      <c r="R68">
        <v>68</v>
      </c>
      <c r="S68">
        <v>332.00709999999998</v>
      </c>
      <c r="T68">
        <v>154</v>
      </c>
      <c r="U68">
        <v>705.15350000000001</v>
      </c>
      <c r="V68">
        <v>140</v>
      </c>
      <c r="W68">
        <v>293.99599999999998</v>
      </c>
      <c r="X68">
        <f t="shared" si="4"/>
        <v>2891</v>
      </c>
      <c r="Y68">
        <f t="shared" si="4"/>
        <v>6347.9690490000012</v>
      </c>
      <c r="Z68">
        <f t="shared" si="5"/>
        <v>4237</v>
      </c>
      <c r="AA68">
        <f t="shared" si="5"/>
        <v>10661.500616000001</v>
      </c>
    </row>
    <row r="69" spans="1:27">
      <c r="A69">
        <v>103</v>
      </c>
      <c r="B69">
        <v>2676</v>
      </c>
      <c r="C69">
        <v>7276.2669349999996</v>
      </c>
      <c r="D69">
        <v>2891</v>
      </c>
      <c r="E69">
        <v>3239.8856000000001</v>
      </c>
      <c r="F69">
        <v>6</v>
      </c>
      <c r="G69">
        <v>211.33949999999999</v>
      </c>
      <c r="H69">
        <v>12</v>
      </c>
      <c r="I69">
        <v>84.808999999999997</v>
      </c>
      <c r="J69">
        <v>4</v>
      </c>
      <c r="K69">
        <v>11.780900000000001</v>
      </c>
      <c r="L69">
        <f t="shared" si="3"/>
        <v>5589</v>
      </c>
      <c r="M69">
        <f t="shared" si="3"/>
        <v>10824.081934999998</v>
      </c>
      <c r="N69">
        <v>3759</v>
      </c>
      <c r="O69">
        <v>7513.4392600000001</v>
      </c>
      <c r="P69">
        <v>490</v>
      </c>
      <c r="Q69">
        <v>529.55794200000003</v>
      </c>
      <c r="R69">
        <v>145</v>
      </c>
      <c r="S69">
        <v>659.70166700000004</v>
      </c>
      <c r="T69">
        <v>193</v>
      </c>
      <c r="U69">
        <v>719.73649999999998</v>
      </c>
      <c r="V69">
        <v>235</v>
      </c>
      <c r="W69">
        <v>269.201188</v>
      </c>
      <c r="X69">
        <f t="shared" si="4"/>
        <v>4822</v>
      </c>
      <c r="Y69">
        <f t="shared" si="4"/>
        <v>9691.636556999998</v>
      </c>
      <c r="Z69">
        <f t="shared" si="5"/>
        <v>10411</v>
      </c>
      <c r="AA69">
        <f t="shared" si="5"/>
        <v>20515.718491999996</v>
      </c>
    </row>
    <row r="70" spans="1:27">
      <c r="A70">
        <v>104</v>
      </c>
      <c r="B70">
        <v>1313</v>
      </c>
      <c r="C70">
        <v>3683.773236</v>
      </c>
      <c r="D70">
        <v>1958</v>
      </c>
      <c r="E70">
        <v>2147.1302000000001</v>
      </c>
      <c r="F70">
        <v>3</v>
      </c>
      <c r="G70">
        <v>39.516241999999998</v>
      </c>
      <c r="H70">
        <v>7</v>
      </c>
      <c r="I70">
        <v>47.631</v>
      </c>
      <c r="J70">
        <v>8</v>
      </c>
      <c r="K70">
        <v>80.517930000000007</v>
      </c>
      <c r="L70">
        <f t="shared" si="3"/>
        <v>3289</v>
      </c>
      <c r="M70">
        <f t="shared" si="3"/>
        <v>5998.5686080000005</v>
      </c>
      <c r="N70">
        <v>3031</v>
      </c>
      <c r="O70">
        <v>6433.5858870000002</v>
      </c>
      <c r="P70">
        <v>417</v>
      </c>
      <c r="Q70">
        <v>455.53601000000003</v>
      </c>
      <c r="R70">
        <v>96</v>
      </c>
      <c r="S70">
        <v>597.97552299999995</v>
      </c>
      <c r="T70">
        <v>150</v>
      </c>
      <c r="U70">
        <v>729.66781500000002</v>
      </c>
      <c r="V70">
        <v>206</v>
      </c>
      <c r="W70">
        <v>441.17757599999999</v>
      </c>
      <c r="X70">
        <f t="shared" si="4"/>
        <v>3900</v>
      </c>
      <c r="Y70">
        <f t="shared" si="4"/>
        <v>8657.9428110000008</v>
      </c>
      <c r="Z70">
        <f t="shared" si="5"/>
        <v>7189</v>
      </c>
      <c r="AA70">
        <f t="shared" si="5"/>
        <v>14656.511419000002</v>
      </c>
    </row>
    <row r="71" spans="1:27">
      <c r="A71">
        <v>105</v>
      </c>
      <c r="B71">
        <v>1411</v>
      </c>
      <c r="C71">
        <v>4066.7694569999999</v>
      </c>
      <c r="D71">
        <v>49</v>
      </c>
      <c r="E71">
        <v>64.287300000000002</v>
      </c>
      <c r="F71">
        <v>5</v>
      </c>
      <c r="G71">
        <v>6.31</v>
      </c>
      <c r="H71">
        <v>4</v>
      </c>
      <c r="I71">
        <v>44.908999999999999</v>
      </c>
      <c r="J71">
        <v>13</v>
      </c>
      <c r="K71">
        <v>140.547</v>
      </c>
      <c r="L71">
        <f t="shared" si="3"/>
        <v>1482</v>
      </c>
      <c r="M71">
        <f t="shared" si="3"/>
        <v>4322.8227569999999</v>
      </c>
      <c r="N71">
        <v>3993</v>
      </c>
      <c r="O71">
        <v>7243.724741</v>
      </c>
      <c r="P71">
        <v>576</v>
      </c>
      <c r="Q71">
        <v>599.82116499999995</v>
      </c>
      <c r="R71">
        <v>103</v>
      </c>
      <c r="S71">
        <v>815.42464800000005</v>
      </c>
      <c r="T71">
        <v>142</v>
      </c>
      <c r="U71">
        <v>673.40395999999998</v>
      </c>
      <c r="V71">
        <v>217</v>
      </c>
      <c r="W71">
        <v>287.82097700000003</v>
      </c>
      <c r="X71">
        <f t="shared" si="4"/>
        <v>5031</v>
      </c>
      <c r="Y71">
        <f t="shared" si="4"/>
        <v>9620.1954909999986</v>
      </c>
      <c r="Z71">
        <f t="shared" si="5"/>
        <v>6513</v>
      </c>
      <c r="AA71">
        <f t="shared" si="5"/>
        <v>13943.018247999998</v>
      </c>
    </row>
    <row r="72" spans="1:27">
      <c r="A72">
        <v>106</v>
      </c>
      <c r="B72">
        <v>1611</v>
      </c>
      <c r="C72">
        <v>5015.2054699999999</v>
      </c>
      <c r="D72">
        <v>18</v>
      </c>
      <c r="E72">
        <v>31.300999999999998</v>
      </c>
      <c r="F72">
        <v>2</v>
      </c>
      <c r="G72">
        <v>94.906499999999994</v>
      </c>
      <c r="H72">
        <v>33</v>
      </c>
      <c r="I72">
        <v>130.30690000000001</v>
      </c>
      <c r="J72">
        <v>9</v>
      </c>
      <c r="K72">
        <v>22.416840000000001</v>
      </c>
      <c r="L72">
        <f t="shared" si="3"/>
        <v>1673</v>
      </c>
      <c r="M72">
        <f t="shared" si="3"/>
        <v>5294.1367099999998</v>
      </c>
      <c r="N72">
        <v>3771</v>
      </c>
      <c r="O72">
        <v>7626.036114999999</v>
      </c>
      <c r="P72">
        <v>701</v>
      </c>
      <c r="Q72">
        <v>736.00180000000012</v>
      </c>
      <c r="R72">
        <v>102</v>
      </c>
      <c r="S72">
        <v>412.24705</v>
      </c>
      <c r="T72">
        <v>154</v>
      </c>
      <c r="U72">
        <v>760.818669</v>
      </c>
      <c r="V72">
        <v>188</v>
      </c>
      <c r="W72">
        <v>204.18240299999999</v>
      </c>
      <c r="X72">
        <f t="shared" si="4"/>
        <v>4916</v>
      </c>
      <c r="Y72">
        <f t="shared" si="4"/>
        <v>9739.2860369999999</v>
      </c>
      <c r="Z72">
        <f t="shared" si="5"/>
        <v>6589</v>
      </c>
      <c r="AA72">
        <f t="shared" si="5"/>
        <v>15033.422747000001</v>
      </c>
    </row>
    <row r="73" spans="1:27">
      <c r="A73">
        <v>107</v>
      </c>
      <c r="B73">
        <v>1985</v>
      </c>
      <c r="C73">
        <v>9241.1142259999997</v>
      </c>
      <c r="D73">
        <v>21</v>
      </c>
      <c r="E73">
        <v>29.102499999999999</v>
      </c>
      <c r="F73">
        <v>8</v>
      </c>
      <c r="G73">
        <v>1297.9459999999999</v>
      </c>
      <c r="H73">
        <v>22</v>
      </c>
      <c r="I73">
        <v>303.32479999999998</v>
      </c>
      <c r="J73">
        <v>13</v>
      </c>
      <c r="K73">
        <v>58.375860000000003</v>
      </c>
      <c r="L73">
        <f t="shared" si="3"/>
        <v>2049</v>
      </c>
      <c r="M73">
        <f t="shared" si="3"/>
        <v>10929.863386000001</v>
      </c>
      <c r="N73">
        <v>3503</v>
      </c>
      <c r="O73">
        <v>7175.5514780000003</v>
      </c>
      <c r="P73">
        <v>751</v>
      </c>
      <c r="Q73">
        <v>804.01666</v>
      </c>
      <c r="R73">
        <v>85</v>
      </c>
      <c r="S73">
        <v>307.60129999999998</v>
      </c>
      <c r="T73">
        <v>143</v>
      </c>
      <c r="U73">
        <v>787.43822</v>
      </c>
      <c r="V73">
        <v>162</v>
      </c>
      <c r="W73">
        <v>223.938624</v>
      </c>
      <c r="X73">
        <f t="shared" si="4"/>
        <v>4644</v>
      </c>
      <c r="Y73">
        <f t="shared" si="4"/>
        <v>9298.5462820000012</v>
      </c>
      <c r="Z73">
        <f t="shared" si="5"/>
        <v>6693</v>
      </c>
      <c r="AA73">
        <f t="shared" si="5"/>
        <v>20228.409668</v>
      </c>
    </row>
    <row r="74" spans="1:27">
      <c r="A74">
        <v>108</v>
      </c>
      <c r="B74">
        <v>1764</v>
      </c>
      <c r="C74">
        <v>5767.6493229999996</v>
      </c>
      <c r="D74">
        <v>60</v>
      </c>
      <c r="E74">
        <v>109.2556</v>
      </c>
      <c r="F74">
        <v>68</v>
      </c>
      <c r="G74">
        <v>374.93799999999999</v>
      </c>
      <c r="H74">
        <v>19</v>
      </c>
      <c r="I74">
        <v>53.7258</v>
      </c>
      <c r="J74">
        <v>7</v>
      </c>
      <c r="K74">
        <v>21.9175</v>
      </c>
      <c r="L74">
        <f t="shared" si="3"/>
        <v>1918</v>
      </c>
      <c r="M74">
        <f t="shared" si="3"/>
        <v>6327.4862229999999</v>
      </c>
      <c r="N74">
        <v>3984</v>
      </c>
      <c r="O74">
        <v>7875.401938</v>
      </c>
      <c r="P74">
        <v>733</v>
      </c>
      <c r="Q74">
        <v>771.85445000000004</v>
      </c>
      <c r="R74">
        <v>118</v>
      </c>
      <c r="S74">
        <v>709.72594000000004</v>
      </c>
      <c r="T74">
        <v>174</v>
      </c>
      <c r="U74">
        <v>924.81510000000003</v>
      </c>
      <c r="V74">
        <v>217</v>
      </c>
      <c r="W74">
        <v>251.66277099999999</v>
      </c>
      <c r="X74">
        <f t="shared" si="4"/>
        <v>5226</v>
      </c>
      <c r="Y74">
        <f t="shared" si="4"/>
        <v>10533.460198999999</v>
      </c>
      <c r="Z74">
        <f t="shared" si="5"/>
        <v>7144</v>
      </c>
      <c r="AA74">
        <f t="shared" si="5"/>
        <v>16860.946422000001</v>
      </c>
    </row>
    <row r="75" spans="1:27">
      <c r="A75">
        <v>109</v>
      </c>
      <c r="B75">
        <v>1538</v>
      </c>
      <c r="C75">
        <v>4199.6125330000004</v>
      </c>
      <c r="D75">
        <v>61</v>
      </c>
      <c r="E75">
        <v>125.1253</v>
      </c>
      <c r="F75">
        <v>12</v>
      </c>
      <c r="G75">
        <v>426.17700000000002</v>
      </c>
      <c r="H75">
        <v>9</v>
      </c>
      <c r="I75">
        <v>71.773200000000003</v>
      </c>
      <c r="J75">
        <v>10</v>
      </c>
      <c r="K75">
        <v>113.52776</v>
      </c>
      <c r="L75">
        <f t="shared" si="3"/>
        <v>1630</v>
      </c>
      <c r="M75">
        <f t="shared" si="3"/>
        <v>4936.2157929999994</v>
      </c>
      <c r="N75">
        <v>3205</v>
      </c>
      <c r="O75">
        <v>6150.635491</v>
      </c>
      <c r="P75">
        <v>635</v>
      </c>
      <c r="Q75">
        <v>643.32764999999995</v>
      </c>
      <c r="R75">
        <v>83</v>
      </c>
      <c r="S75">
        <v>455.36750000000001</v>
      </c>
      <c r="T75">
        <v>135</v>
      </c>
      <c r="U75">
        <v>711.92600000000004</v>
      </c>
      <c r="V75">
        <v>192</v>
      </c>
      <c r="W75">
        <v>250.10521800000001</v>
      </c>
      <c r="X75">
        <f t="shared" si="4"/>
        <v>4250</v>
      </c>
      <c r="Y75">
        <f t="shared" si="4"/>
        <v>8211.3618590000005</v>
      </c>
      <c r="Z75">
        <f t="shared" si="5"/>
        <v>5880</v>
      </c>
      <c r="AA75">
        <f t="shared" si="5"/>
        <v>13147.577652</v>
      </c>
    </row>
    <row r="76" spans="1:27">
      <c r="A76">
        <v>110</v>
      </c>
      <c r="B76">
        <v>886</v>
      </c>
      <c r="C76">
        <v>2466.972859</v>
      </c>
      <c r="D76">
        <v>36</v>
      </c>
      <c r="E76">
        <v>70.371899999999997</v>
      </c>
      <c r="F76">
        <v>11</v>
      </c>
      <c r="G76">
        <v>3979.542265</v>
      </c>
      <c r="H76">
        <v>4</v>
      </c>
      <c r="I76">
        <v>7.56</v>
      </c>
      <c r="J76">
        <v>7</v>
      </c>
      <c r="K76">
        <v>85.514690000000002</v>
      </c>
      <c r="L76">
        <f t="shared" si="3"/>
        <v>944</v>
      </c>
      <c r="M76">
        <f t="shared" si="3"/>
        <v>6609.961714</v>
      </c>
      <c r="N76">
        <v>2811</v>
      </c>
      <c r="O76">
        <v>4933.1853430000001</v>
      </c>
      <c r="P76">
        <v>579</v>
      </c>
      <c r="Q76">
        <v>590.5163</v>
      </c>
      <c r="R76">
        <v>71</v>
      </c>
      <c r="S76">
        <v>231.53426999999999</v>
      </c>
      <c r="T76">
        <v>109</v>
      </c>
      <c r="U76">
        <v>835.49117200000001</v>
      </c>
      <c r="V76">
        <v>143</v>
      </c>
      <c r="W76">
        <v>183.05328</v>
      </c>
      <c r="X76">
        <f t="shared" si="4"/>
        <v>3713</v>
      </c>
      <c r="Y76">
        <f t="shared" si="4"/>
        <v>6773.7803650000005</v>
      </c>
      <c r="Z76">
        <f t="shared" si="5"/>
        <v>4657</v>
      </c>
      <c r="AA76">
        <f t="shared" si="5"/>
        <v>13383.742079</v>
      </c>
    </row>
    <row r="77" spans="1:27">
      <c r="A77">
        <v>111</v>
      </c>
      <c r="B77">
        <v>3599</v>
      </c>
      <c r="C77">
        <v>7916.0509469999997</v>
      </c>
      <c r="D77">
        <v>13</v>
      </c>
      <c r="E77">
        <v>23.632999999999999</v>
      </c>
      <c r="F77">
        <v>2</v>
      </c>
      <c r="G77">
        <v>99.9</v>
      </c>
      <c r="H77">
        <v>4</v>
      </c>
      <c r="I77">
        <v>7.6840000000000002</v>
      </c>
      <c r="J77">
        <v>8</v>
      </c>
      <c r="K77">
        <v>23.086649999999999</v>
      </c>
      <c r="L77">
        <f t="shared" si="3"/>
        <v>3626</v>
      </c>
      <c r="M77">
        <f t="shared" si="3"/>
        <v>8070.3545969999996</v>
      </c>
      <c r="N77">
        <v>3608</v>
      </c>
      <c r="O77">
        <v>6040.7002769999999</v>
      </c>
      <c r="P77">
        <v>593</v>
      </c>
      <c r="Q77">
        <v>579.55590600000005</v>
      </c>
      <c r="R77">
        <v>87</v>
      </c>
      <c r="S77">
        <v>296.87846000000002</v>
      </c>
      <c r="T77">
        <v>152</v>
      </c>
      <c r="U77">
        <v>649.89577999999995</v>
      </c>
      <c r="V77">
        <v>181</v>
      </c>
      <c r="W77">
        <v>272.18979000000002</v>
      </c>
      <c r="X77">
        <f t="shared" si="4"/>
        <v>4621</v>
      </c>
      <c r="Y77">
        <f t="shared" si="4"/>
        <v>7839.2202129999996</v>
      </c>
      <c r="Z77">
        <f t="shared" si="5"/>
        <v>8247</v>
      </c>
      <c r="AA77">
        <f t="shared" si="5"/>
        <v>15909.574809999998</v>
      </c>
    </row>
    <row r="78" spans="1:27">
      <c r="A78">
        <v>112</v>
      </c>
      <c r="B78">
        <v>2726</v>
      </c>
      <c r="C78">
        <v>8946.3041929999999</v>
      </c>
      <c r="D78">
        <v>6</v>
      </c>
      <c r="E78">
        <v>7.5435999999999996</v>
      </c>
      <c r="F78">
        <v>1</v>
      </c>
      <c r="G78">
        <v>2.65</v>
      </c>
      <c r="H78">
        <v>4</v>
      </c>
      <c r="I78">
        <v>200.442238</v>
      </c>
      <c r="J78">
        <v>11</v>
      </c>
      <c r="K78">
        <v>48.970574999999997</v>
      </c>
      <c r="L78">
        <f t="shared" si="3"/>
        <v>2748</v>
      </c>
      <c r="M78">
        <f t="shared" si="3"/>
        <v>9205.9106059999995</v>
      </c>
      <c r="N78">
        <v>3341</v>
      </c>
      <c r="O78">
        <v>6634.4667360000003</v>
      </c>
      <c r="P78">
        <v>481</v>
      </c>
      <c r="Q78">
        <v>470.33717999999999</v>
      </c>
      <c r="R78">
        <v>93</v>
      </c>
      <c r="S78">
        <v>445.59955000000002</v>
      </c>
      <c r="T78">
        <v>131</v>
      </c>
      <c r="U78">
        <v>638.19980199999998</v>
      </c>
      <c r="V78">
        <v>219</v>
      </c>
      <c r="W78">
        <v>212.01842500000001</v>
      </c>
      <c r="X78">
        <f t="shared" si="4"/>
        <v>4265</v>
      </c>
      <c r="Y78">
        <f t="shared" si="4"/>
        <v>8400.621693000001</v>
      </c>
      <c r="Z78">
        <f t="shared" si="5"/>
        <v>7013</v>
      </c>
      <c r="AA78">
        <f t="shared" si="5"/>
        <v>17606.532298999999</v>
      </c>
    </row>
    <row r="79" spans="1:27">
      <c r="A79">
        <v>201</v>
      </c>
      <c r="B79">
        <v>3026</v>
      </c>
      <c r="C79">
        <v>9826.0743430000002</v>
      </c>
      <c r="D79">
        <v>1</v>
      </c>
      <c r="E79">
        <v>1.4051</v>
      </c>
      <c r="F79">
        <v>6</v>
      </c>
      <c r="G79">
        <v>318.85000000000002</v>
      </c>
      <c r="H79">
        <v>7</v>
      </c>
      <c r="I79">
        <v>53.52</v>
      </c>
      <c r="J79">
        <v>17</v>
      </c>
      <c r="K79">
        <v>58.303060000000002</v>
      </c>
      <c r="L79">
        <f t="shared" si="3"/>
        <v>3057</v>
      </c>
      <c r="M79">
        <f t="shared" si="3"/>
        <v>10258.152503000001</v>
      </c>
      <c r="N79">
        <v>4090</v>
      </c>
      <c r="O79">
        <v>7215.3182260000003</v>
      </c>
      <c r="P79">
        <v>605</v>
      </c>
      <c r="Q79">
        <v>598.48592499999995</v>
      </c>
      <c r="R79">
        <v>111</v>
      </c>
      <c r="S79">
        <v>447.65204999999997</v>
      </c>
      <c r="T79">
        <v>192</v>
      </c>
      <c r="U79">
        <v>860.56877699999995</v>
      </c>
      <c r="V79">
        <v>238</v>
      </c>
      <c r="W79">
        <v>640.72429999999997</v>
      </c>
      <c r="X79">
        <f t="shared" si="4"/>
        <v>5236</v>
      </c>
      <c r="Y79">
        <f t="shared" si="4"/>
        <v>9762.7492780000011</v>
      </c>
      <c r="Z79">
        <f t="shared" si="5"/>
        <v>8293</v>
      </c>
      <c r="AA79">
        <f t="shared" si="5"/>
        <v>20020.901781</v>
      </c>
    </row>
    <row r="80" spans="1:27">
      <c r="A80">
        <v>202</v>
      </c>
      <c r="B80">
        <v>1646</v>
      </c>
      <c r="C80">
        <v>5110.7811149999998</v>
      </c>
      <c r="D80">
        <v>0</v>
      </c>
      <c r="E80">
        <v>0</v>
      </c>
      <c r="F80">
        <v>2</v>
      </c>
      <c r="G80">
        <v>91.63</v>
      </c>
      <c r="H80">
        <v>5</v>
      </c>
      <c r="I80">
        <v>8.2050000000000001</v>
      </c>
      <c r="J80">
        <v>10</v>
      </c>
      <c r="K80">
        <v>36.632930000000002</v>
      </c>
      <c r="L80">
        <f t="shared" si="3"/>
        <v>1663</v>
      </c>
      <c r="M80">
        <f t="shared" si="3"/>
        <v>5247.2490449999996</v>
      </c>
      <c r="N80">
        <v>3413</v>
      </c>
      <c r="O80">
        <v>6125.486132</v>
      </c>
      <c r="P80">
        <v>442</v>
      </c>
      <c r="Q80">
        <v>435.25106099999999</v>
      </c>
      <c r="R80">
        <v>66</v>
      </c>
      <c r="S80">
        <v>316.85826600000001</v>
      </c>
      <c r="T80">
        <v>126</v>
      </c>
      <c r="U80">
        <v>572.84299999999996</v>
      </c>
      <c r="V80">
        <v>196</v>
      </c>
      <c r="W80">
        <v>837.44142999999997</v>
      </c>
      <c r="X80">
        <f t="shared" si="4"/>
        <v>4243</v>
      </c>
      <c r="Y80">
        <f t="shared" si="4"/>
        <v>8287.8798889999998</v>
      </c>
      <c r="Z80">
        <f t="shared" si="5"/>
        <v>5906</v>
      </c>
      <c r="AA80">
        <f t="shared" si="5"/>
        <v>13535.128934</v>
      </c>
    </row>
    <row r="81" spans="1:27">
      <c r="A81">
        <v>203</v>
      </c>
      <c r="B81">
        <v>1541</v>
      </c>
      <c r="C81">
        <v>5060.7556269999995</v>
      </c>
      <c r="D81">
        <v>1</v>
      </c>
      <c r="E81">
        <v>0.14330000000000001</v>
      </c>
      <c r="F81">
        <v>2</v>
      </c>
      <c r="G81">
        <v>4.68</v>
      </c>
      <c r="H81">
        <v>6</v>
      </c>
      <c r="I81">
        <v>23.829000000000001</v>
      </c>
      <c r="J81">
        <v>5</v>
      </c>
      <c r="K81">
        <v>20.76352</v>
      </c>
      <c r="L81">
        <f t="shared" si="3"/>
        <v>1555</v>
      </c>
      <c r="M81">
        <f t="shared" si="3"/>
        <v>5110.1714469999997</v>
      </c>
      <c r="N81">
        <v>2845</v>
      </c>
      <c r="O81">
        <v>5317.7841699999999</v>
      </c>
      <c r="P81">
        <v>497</v>
      </c>
      <c r="Q81">
        <v>487.89690000000002</v>
      </c>
      <c r="R81">
        <v>86</v>
      </c>
      <c r="S81">
        <v>507.17375800000002</v>
      </c>
      <c r="T81">
        <v>103</v>
      </c>
      <c r="U81">
        <v>801.80780000000004</v>
      </c>
      <c r="V81">
        <v>168</v>
      </c>
      <c r="W81">
        <v>241.64998600000001</v>
      </c>
      <c r="X81">
        <f t="shared" si="4"/>
        <v>3699</v>
      </c>
      <c r="Y81">
        <f t="shared" si="4"/>
        <v>7356.3126140000004</v>
      </c>
      <c r="Z81">
        <f t="shared" si="5"/>
        <v>5254</v>
      </c>
      <c r="AA81">
        <f t="shared" si="5"/>
        <v>12466.484060999999</v>
      </c>
    </row>
    <row r="82" spans="1:27">
      <c r="A82">
        <v>204</v>
      </c>
      <c r="B82">
        <v>2920</v>
      </c>
      <c r="C82">
        <v>8018.8282239999999</v>
      </c>
      <c r="D82">
        <v>0</v>
      </c>
      <c r="E82">
        <v>0</v>
      </c>
      <c r="F82">
        <v>5</v>
      </c>
      <c r="G82">
        <v>70.582400000000007</v>
      </c>
      <c r="H82">
        <v>4</v>
      </c>
      <c r="I82">
        <v>24.51</v>
      </c>
      <c r="J82">
        <v>5</v>
      </c>
      <c r="K82">
        <v>8.0343599999999995</v>
      </c>
      <c r="L82">
        <f t="shared" si="3"/>
        <v>2934</v>
      </c>
      <c r="M82">
        <f t="shared" si="3"/>
        <v>8121.954984</v>
      </c>
      <c r="N82">
        <v>3728</v>
      </c>
      <c r="O82">
        <v>6369.9720450000004</v>
      </c>
      <c r="P82">
        <v>590</v>
      </c>
      <c r="Q82">
        <v>584.580376</v>
      </c>
      <c r="R82">
        <v>99</v>
      </c>
      <c r="S82">
        <v>457.90717100000001</v>
      </c>
      <c r="T82">
        <v>132</v>
      </c>
      <c r="U82">
        <v>650.85979999999995</v>
      </c>
      <c r="V82">
        <v>258</v>
      </c>
      <c r="W82">
        <v>274.51156500000002</v>
      </c>
      <c r="X82">
        <f t="shared" si="4"/>
        <v>4807</v>
      </c>
      <c r="Y82">
        <f t="shared" si="4"/>
        <v>8337.8309570000001</v>
      </c>
      <c r="Z82">
        <f t="shared" si="5"/>
        <v>7741</v>
      </c>
      <c r="AA82">
        <f t="shared" si="5"/>
        <v>16459.785941000002</v>
      </c>
    </row>
    <row r="83" spans="1:27">
      <c r="A83">
        <v>205</v>
      </c>
      <c r="B83">
        <v>2795</v>
      </c>
      <c r="C83">
        <v>8895.8445030000003</v>
      </c>
      <c r="D83">
        <v>1</v>
      </c>
      <c r="E83">
        <v>0.23100000000000001</v>
      </c>
      <c r="F83">
        <v>10</v>
      </c>
      <c r="G83">
        <v>74.929214000000002</v>
      </c>
      <c r="H83">
        <v>9</v>
      </c>
      <c r="I83">
        <v>244.435</v>
      </c>
      <c r="J83">
        <v>15</v>
      </c>
      <c r="K83">
        <v>26.77638</v>
      </c>
      <c r="L83">
        <f t="shared" si="3"/>
        <v>2830</v>
      </c>
      <c r="M83">
        <f t="shared" si="3"/>
        <v>9242.2160969999986</v>
      </c>
      <c r="N83">
        <v>3814</v>
      </c>
      <c r="O83">
        <v>7122.4378839999999</v>
      </c>
      <c r="P83">
        <v>559</v>
      </c>
      <c r="Q83">
        <v>545.99300000000005</v>
      </c>
      <c r="R83">
        <v>113</v>
      </c>
      <c r="S83">
        <v>776.91863999999998</v>
      </c>
      <c r="T83">
        <v>175</v>
      </c>
      <c r="U83">
        <v>1064.6003000000001</v>
      </c>
      <c r="V83">
        <v>277</v>
      </c>
      <c r="W83">
        <v>305.07756000000001</v>
      </c>
      <c r="X83">
        <f t="shared" si="4"/>
        <v>4938</v>
      </c>
      <c r="Y83">
        <f t="shared" si="4"/>
        <v>9815.0273840000009</v>
      </c>
      <c r="Z83">
        <f t="shared" si="5"/>
        <v>7768</v>
      </c>
      <c r="AA83">
        <f t="shared" si="5"/>
        <v>19057.243480999998</v>
      </c>
    </row>
    <row r="84" spans="1:27">
      <c r="A84">
        <v>206</v>
      </c>
      <c r="B84">
        <v>3001</v>
      </c>
      <c r="C84">
        <v>8382.4174559999992</v>
      </c>
      <c r="D84">
        <v>4</v>
      </c>
      <c r="E84">
        <v>0.76719999999999999</v>
      </c>
      <c r="F84">
        <v>7</v>
      </c>
      <c r="G84">
        <v>431.06599999999997</v>
      </c>
      <c r="H84">
        <v>8</v>
      </c>
      <c r="I84">
        <v>27.67</v>
      </c>
      <c r="J84">
        <v>8</v>
      </c>
      <c r="K84">
        <v>29.237100000000002</v>
      </c>
      <c r="L84">
        <f t="shared" si="3"/>
        <v>3028</v>
      </c>
      <c r="M84">
        <f t="shared" si="3"/>
        <v>8871.1577560000005</v>
      </c>
      <c r="N84">
        <v>3469</v>
      </c>
      <c r="O84">
        <v>6875.65283</v>
      </c>
      <c r="P84">
        <v>531</v>
      </c>
      <c r="Q84">
        <v>501.24553800000001</v>
      </c>
      <c r="R84">
        <v>97</v>
      </c>
      <c r="S84">
        <v>466.89966800000002</v>
      </c>
      <c r="T84">
        <v>193</v>
      </c>
      <c r="U84">
        <v>1066.108201</v>
      </c>
      <c r="V84">
        <v>215</v>
      </c>
      <c r="W84">
        <v>357.57877999999999</v>
      </c>
      <c r="X84">
        <f t="shared" si="4"/>
        <v>4505</v>
      </c>
      <c r="Y84">
        <f t="shared" si="4"/>
        <v>9267.4850169999991</v>
      </c>
      <c r="Z84">
        <f t="shared" si="5"/>
        <v>7533</v>
      </c>
      <c r="AA84">
        <f t="shared" si="5"/>
        <v>18138.642773</v>
      </c>
    </row>
    <row r="85" spans="1:27">
      <c r="A85">
        <v>207</v>
      </c>
      <c r="B85">
        <v>1054</v>
      </c>
      <c r="C85">
        <v>3167.4446499999999</v>
      </c>
      <c r="D85">
        <v>0</v>
      </c>
      <c r="E85">
        <v>0</v>
      </c>
      <c r="F85">
        <v>6</v>
      </c>
      <c r="G85">
        <v>57.077120000000001</v>
      </c>
      <c r="H85">
        <v>7</v>
      </c>
      <c r="I85">
        <v>14.907999999999999</v>
      </c>
      <c r="J85">
        <v>11</v>
      </c>
      <c r="K85">
        <v>12.57292</v>
      </c>
      <c r="L85">
        <f t="shared" si="3"/>
        <v>1078</v>
      </c>
      <c r="M85">
        <f t="shared" si="3"/>
        <v>3252.0026899999998</v>
      </c>
      <c r="N85">
        <v>3221</v>
      </c>
      <c r="O85">
        <v>6221.1683199999998</v>
      </c>
      <c r="P85">
        <v>554</v>
      </c>
      <c r="Q85">
        <v>548.86429899999996</v>
      </c>
      <c r="R85">
        <v>109</v>
      </c>
      <c r="S85">
        <v>478.35883200000001</v>
      </c>
      <c r="T85">
        <v>167</v>
      </c>
      <c r="U85">
        <v>862.28430000000003</v>
      </c>
      <c r="V85">
        <v>223</v>
      </c>
      <c r="W85">
        <v>341.33860800000002</v>
      </c>
      <c r="X85">
        <f t="shared" si="4"/>
        <v>4274</v>
      </c>
      <c r="Y85">
        <f t="shared" si="4"/>
        <v>8452.0143590000007</v>
      </c>
      <c r="Z85">
        <f t="shared" si="5"/>
        <v>5352</v>
      </c>
      <c r="AA85">
        <f t="shared" si="5"/>
        <v>11704.017049</v>
      </c>
    </row>
    <row r="86" spans="1:27">
      <c r="A86">
        <v>208</v>
      </c>
      <c r="B86">
        <v>1066</v>
      </c>
      <c r="C86">
        <v>3411.2524580000008</v>
      </c>
      <c r="D86">
        <v>0</v>
      </c>
      <c r="E86">
        <v>0</v>
      </c>
      <c r="F86">
        <v>4</v>
      </c>
      <c r="G86">
        <v>1455.7547999999999</v>
      </c>
      <c r="H86">
        <v>9</v>
      </c>
      <c r="I86">
        <v>95.369010000000003</v>
      </c>
      <c r="J86">
        <v>11</v>
      </c>
      <c r="K86">
        <v>103.90268</v>
      </c>
      <c r="L86">
        <f t="shared" si="3"/>
        <v>1090</v>
      </c>
      <c r="M86">
        <f t="shared" si="3"/>
        <v>5066.278948000001</v>
      </c>
      <c r="N86">
        <v>3142</v>
      </c>
      <c r="O86">
        <v>5786.607591</v>
      </c>
      <c r="P86">
        <v>561</v>
      </c>
      <c r="Q86">
        <v>535.50667899999996</v>
      </c>
      <c r="R86">
        <v>108</v>
      </c>
      <c r="S86">
        <v>537.79684999999995</v>
      </c>
      <c r="T86">
        <v>144</v>
      </c>
      <c r="U86">
        <v>734.11383899999998</v>
      </c>
      <c r="V86">
        <v>226</v>
      </c>
      <c r="W86">
        <v>244.52396400000001</v>
      </c>
      <c r="X86">
        <f t="shared" si="4"/>
        <v>4181</v>
      </c>
      <c r="Y86">
        <f t="shared" si="4"/>
        <v>7838.5489229999994</v>
      </c>
      <c r="Z86">
        <f t="shared" si="5"/>
        <v>5271</v>
      </c>
      <c r="AA86">
        <f t="shared" si="5"/>
        <v>12904.827871000001</v>
      </c>
    </row>
    <row r="87" spans="1:27">
      <c r="A87">
        <v>209</v>
      </c>
      <c r="B87">
        <v>3425</v>
      </c>
      <c r="C87">
        <v>7684.0872140000001</v>
      </c>
      <c r="D87">
        <v>1</v>
      </c>
      <c r="E87">
        <v>0.19900000000000001</v>
      </c>
      <c r="F87">
        <v>7</v>
      </c>
      <c r="G87">
        <v>160.28094999999999</v>
      </c>
      <c r="H87">
        <v>16</v>
      </c>
      <c r="I87">
        <v>297.59899999999999</v>
      </c>
      <c r="J87">
        <v>14</v>
      </c>
      <c r="K87">
        <v>51.571100000000001</v>
      </c>
      <c r="L87">
        <f t="shared" si="3"/>
        <v>3463</v>
      </c>
      <c r="M87">
        <f t="shared" si="3"/>
        <v>8193.7372639999994</v>
      </c>
      <c r="N87">
        <v>2220</v>
      </c>
      <c r="O87">
        <v>3711.714199</v>
      </c>
      <c r="P87">
        <v>438</v>
      </c>
      <c r="Q87">
        <v>401.44461999999999</v>
      </c>
      <c r="R87">
        <v>67</v>
      </c>
      <c r="S87">
        <v>181.43022999999999</v>
      </c>
      <c r="T87">
        <v>156</v>
      </c>
      <c r="U87">
        <v>773.31719999999996</v>
      </c>
      <c r="V87">
        <v>161</v>
      </c>
      <c r="W87">
        <v>311.34683799999999</v>
      </c>
      <c r="X87">
        <f t="shared" si="4"/>
        <v>3042</v>
      </c>
      <c r="Y87">
        <f t="shared" si="4"/>
        <v>5379.2530870000001</v>
      </c>
      <c r="Z87">
        <f t="shared" si="5"/>
        <v>6505</v>
      </c>
      <c r="AA87">
        <f t="shared" si="5"/>
        <v>13572.990351</v>
      </c>
    </row>
    <row r="88" spans="1:27">
      <c r="A88">
        <v>210</v>
      </c>
      <c r="B88">
        <v>2801</v>
      </c>
      <c r="C88">
        <v>6521.469196</v>
      </c>
      <c r="D88">
        <v>0</v>
      </c>
      <c r="E88">
        <v>0</v>
      </c>
      <c r="F88">
        <v>6</v>
      </c>
      <c r="G88">
        <v>337.68</v>
      </c>
      <c r="H88">
        <v>4</v>
      </c>
      <c r="I88">
        <v>8.1859999999999999</v>
      </c>
      <c r="J88">
        <v>6</v>
      </c>
      <c r="K88">
        <v>15.79748</v>
      </c>
      <c r="L88">
        <f t="shared" si="3"/>
        <v>2817</v>
      </c>
      <c r="M88">
        <f t="shared" si="3"/>
        <v>6883.1326760000002</v>
      </c>
      <c r="N88">
        <v>2495</v>
      </c>
      <c r="O88">
        <v>4330.0432329999994</v>
      </c>
      <c r="P88">
        <v>414</v>
      </c>
      <c r="Q88">
        <v>377.97460000000001</v>
      </c>
      <c r="R88">
        <v>82</v>
      </c>
      <c r="S88">
        <v>182.61256499999999</v>
      </c>
      <c r="T88">
        <v>148</v>
      </c>
      <c r="U88">
        <v>984.27068799999995</v>
      </c>
      <c r="V88">
        <v>153</v>
      </c>
      <c r="W88">
        <v>119.85222</v>
      </c>
      <c r="X88">
        <f t="shared" si="4"/>
        <v>3292</v>
      </c>
      <c r="Y88">
        <f t="shared" si="4"/>
        <v>5994.7533059999996</v>
      </c>
      <c r="Z88">
        <f t="shared" si="5"/>
        <v>6109</v>
      </c>
      <c r="AA88">
        <f t="shared" si="5"/>
        <v>12877.885982</v>
      </c>
    </row>
    <row r="89" spans="1:27">
      <c r="A89">
        <v>211</v>
      </c>
      <c r="B89">
        <v>1512</v>
      </c>
      <c r="C89">
        <v>3911.4629519999999</v>
      </c>
      <c r="D89">
        <v>0</v>
      </c>
      <c r="E89">
        <v>0</v>
      </c>
      <c r="F89">
        <v>1</v>
      </c>
      <c r="G89">
        <v>68</v>
      </c>
      <c r="H89">
        <v>6</v>
      </c>
      <c r="I89">
        <v>24.18</v>
      </c>
      <c r="J89">
        <v>15</v>
      </c>
      <c r="K89">
        <v>39.558149999999998</v>
      </c>
      <c r="L89">
        <f t="shared" si="3"/>
        <v>1534</v>
      </c>
      <c r="M89">
        <f t="shared" si="3"/>
        <v>4043.2011019999995</v>
      </c>
      <c r="N89">
        <v>2727</v>
      </c>
      <c r="O89">
        <v>4468.260276</v>
      </c>
      <c r="P89">
        <v>495</v>
      </c>
      <c r="Q89">
        <v>443.64381800000001</v>
      </c>
      <c r="R89">
        <v>71</v>
      </c>
      <c r="S89">
        <v>189.61318800000001</v>
      </c>
      <c r="T89">
        <v>148</v>
      </c>
      <c r="U89">
        <v>624.60048800000004</v>
      </c>
      <c r="V89">
        <v>185</v>
      </c>
      <c r="W89">
        <v>191.17119299999999</v>
      </c>
      <c r="X89">
        <f t="shared" si="4"/>
        <v>3626</v>
      </c>
      <c r="Y89">
        <f t="shared" si="4"/>
        <v>5917.288963</v>
      </c>
      <c r="Z89">
        <f t="shared" si="5"/>
        <v>5160</v>
      </c>
      <c r="AA89">
        <f t="shared" si="5"/>
        <v>9960.490065</v>
      </c>
    </row>
    <row r="90" spans="1:27">
      <c r="A90">
        <v>212</v>
      </c>
      <c r="B90">
        <v>1959</v>
      </c>
      <c r="C90">
        <v>6470.5400749999999</v>
      </c>
      <c r="D90">
        <v>0</v>
      </c>
      <c r="E90">
        <v>0</v>
      </c>
      <c r="F90">
        <v>4</v>
      </c>
      <c r="G90">
        <v>717.66</v>
      </c>
      <c r="H90">
        <v>11</v>
      </c>
      <c r="I90">
        <v>228.47</v>
      </c>
      <c r="J90">
        <v>8</v>
      </c>
      <c r="K90">
        <v>30.762840000000001</v>
      </c>
      <c r="L90">
        <f t="shared" si="3"/>
        <v>1982</v>
      </c>
      <c r="M90">
        <f t="shared" si="3"/>
        <v>7447.4329150000003</v>
      </c>
      <c r="N90">
        <v>2542</v>
      </c>
      <c r="O90">
        <v>4275.9353860000001</v>
      </c>
      <c r="P90">
        <v>463</v>
      </c>
      <c r="Q90">
        <v>400.06668400000001</v>
      </c>
      <c r="R90">
        <v>95</v>
      </c>
      <c r="S90">
        <v>322.19540000000001</v>
      </c>
      <c r="T90">
        <v>151</v>
      </c>
      <c r="U90">
        <v>581.94799999999998</v>
      </c>
      <c r="V90">
        <v>196</v>
      </c>
      <c r="W90">
        <v>218.21752599999999</v>
      </c>
      <c r="X90">
        <f t="shared" si="4"/>
        <v>3447</v>
      </c>
      <c r="Y90">
        <f t="shared" si="4"/>
        <v>5798.3629960000007</v>
      </c>
      <c r="Z90">
        <f t="shared" si="5"/>
        <v>5429</v>
      </c>
      <c r="AA90">
        <f t="shared" si="5"/>
        <v>13245.795911000001</v>
      </c>
    </row>
    <row r="91" spans="1:27">
      <c r="A91">
        <v>301</v>
      </c>
      <c r="B91">
        <v>2438</v>
      </c>
      <c r="C91">
        <v>6090.1704680000003</v>
      </c>
      <c r="D91">
        <v>0</v>
      </c>
      <c r="E91">
        <v>0</v>
      </c>
      <c r="F91">
        <v>5</v>
      </c>
      <c r="G91">
        <v>203.67</v>
      </c>
      <c r="H91">
        <v>8</v>
      </c>
      <c r="I91">
        <v>444.46600000000001</v>
      </c>
      <c r="J91">
        <v>7</v>
      </c>
      <c r="K91">
        <v>29.4209</v>
      </c>
      <c r="L91">
        <f t="shared" ref="L91:M105" si="6">B91+D91+F91+H91+J91</f>
        <v>2458</v>
      </c>
      <c r="M91">
        <f t="shared" si="6"/>
        <v>6767.7273680000008</v>
      </c>
      <c r="N91">
        <v>3064</v>
      </c>
      <c r="O91">
        <v>5369.771315</v>
      </c>
      <c r="P91">
        <v>536</v>
      </c>
      <c r="Q91">
        <v>477.01844999999997</v>
      </c>
      <c r="R91">
        <v>88</v>
      </c>
      <c r="S91">
        <v>184.17505</v>
      </c>
      <c r="T91">
        <v>171</v>
      </c>
      <c r="U91">
        <v>921.52929500000005</v>
      </c>
      <c r="V91">
        <v>201</v>
      </c>
      <c r="W91">
        <v>504.54125499999998</v>
      </c>
      <c r="X91">
        <f t="shared" ref="X91:Y105" si="7">N91+P91+R91+T91+V91</f>
        <v>4060</v>
      </c>
      <c r="Y91">
        <f t="shared" si="7"/>
        <v>7457.0353649999997</v>
      </c>
      <c r="Z91">
        <f t="shared" ref="Z91:AA105" si="8">L91+X91</f>
        <v>6518</v>
      </c>
      <c r="AA91">
        <f t="shared" si="8"/>
        <v>14224.762733</v>
      </c>
    </row>
    <row r="92" spans="1:27">
      <c r="A92">
        <v>302</v>
      </c>
      <c r="B92">
        <v>1028</v>
      </c>
      <c r="C92">
        <v>2702.3853119999999</v>
      </c>
      <c r="D92">
        <v>0</v>
      </c>
      <c r="E92">
        <v>0</v>
      </c>
      <c r="F92">
        <v>4</v>
      </c>
      <c r="G92">
        <v>15.121</v>
      </c>
      <c r="H92">
        <v>14</v>
      </c>
      <c r="I92">
        <v>44.021729999999998</v>
      </c>
      <c r="J92">
        <v>11</v>
      </c>
      <c r="K92">
        <v>17.024719999999999</v>
      </c>
      <c r="L92">
        <f t="shared" si="6"/>
        <v>1057</v>
      </c>
      <c r="M92">
        <f t="shared" si="6"/>
        <v>2778.5527619999998</v>
      </c>
      <c r="N92">
        <v>2097</v>
      </c>
      <c r="O92">
        <v>3679.4273679999997</v>
      </c>
      <c r="P92">
        <v>423</v>
      </c>
      <c r="Q92">
        <v>372.561554</v>
      </c>
      <c r="R92">
        <v>88</v>
      </c>
      <c r="S92">
        <v>157.36994999999999</v>
      </c>
      <c r="T92">
        <v>108</v>
      </c>
      <c r="U92">
        <v>410.04100099999999</v>
      </c>
      <c r="V92">
        <v>145</v>
      </c>
      <c r="W92">
        <v>170.90751700000001</v>
      </c>
      <c r="X92">
        <f t="shared" si="7"/>
        <v>2861</v>
      </c>
      <c r="Y92">
        <f t="shared" si="7"/>
        <v>4790.307389999999</v>
      </c>
      <c r="Z92">
        <f t="shared" si="8"/>
        <v>3918</v>
      </c>
      <c r="AA92">
        <f t="shared" si="8"/>
        <v>7568.8601519999993</v>
      </c>
    </row>
    <row r="93" spans="1:27">
      <c r="A93">
        <v>303</v>
      </c>
      <c r="B93">
        <v>1928</v>
      </c>
      <c r="C93">
        <v>7552.733988</v>
      </c>
      <c r="D93">
        <v>0</v>
      </c>
      <c r="E93">
        <v>0</v>
      </c>
      <c r="F93">
        <v>2</v>
      </c>
      <c r="G93">
        <v>11.3873</v>
      </c>
      <c r="H93">
        <v>13</v>
      </c>
      <c r="I93">
        <v>46.008000000000003</v>
      </c>
      <c r="J93">
        <v>7</v>
      </c>
      <c r="K93">
        <v>9.8193000000000001</v>
      </c>
      <c r="L93">
        <f t="shared" si="6"/>
        <v>1950</v>
      </c>
      <c r="M93">
        <f t="shared" si="6"/>
        <v>7619.9485880000002</v>
      </c>
      <c r="N93">
        <v>2135</v>
      </c>
      <c r="O93">
        <v>3445.8700610000005</v>
      </c>
      <c r="P93">
        <v>391</v>
      </c>
      <c r="Q93">
        <v>330.38301999999999</v>
      </c>
      <c r="R93">
        <v>100</v>
      </c>
      <c r="S93">
        <v>387.607463</v>
      </c>
      <c r="T93">
        <v>146</v>
      </c>
      <c r="U93">
        <v>909.13009899999997</v>
      </c>
      <c r="V93">
        <v>160</v>
      </c>
      <c r="W93">
        <v>124.927448</v>
      </c>
      <c r="X93">
        <f t="shared" si="7"/>
        <v>2932</v>
      </c>
      <c r="Y93">
        <f t="shared" si="7"/>
        <v>5197.9180910000014</v>
      </c>
      <c r="Z93">
        <f t="shared" si="8"/>
        <v>4882</v>
      </c>
      <c r="AA93">
        <f t="shared" si="8"/>
        <v>12817.866679000002</v>
      </c>
    </row>
    <row r="94" spans="1:27">
      <c r="A94">
        <v>304</v>
      </c>
      <c r="B94">
        <v>2640</v>
      </c>
      <c r="C94">
        <v>6596.3355199999996</v>
      </c>
      <c r="D94">
        <v>0</v>
      </c>
      <c r="E94">
        <v>0</v>
      </c>
      <c r="F94">
        <v>4</v>
      </c>
      <c r="G94">
        <v>222.518</v>
      </c>
      <c r="H94">
        <v>4</v>
      </c>
      <c r="I94">
        <v>22.812999999999999</v>
      </c>
      <c r="J94">
        <v>6</v>
      </c>
      <c r="K94">
        <v>18.109287999999999</v>
      </c>
      <c r="L94">
        <f t="shared" si="6"/>
        <v>2654</v>
      </c>
      <c r="M94">
        <f t="shared" si="6"/>
        <v>6859.7758079999994</v>
      </c>
      <c r="N94">
        <v>2219</v>
      </c>
      <c r="O94">
        <v>3435.9517210000004</v>
      </c>
      <c r="P94">
        <v>446</v>
      </c>
      <c r="Q94">
        <v>373.75994200000002</v>
      </c>
      <c r="R94">
        <v>91</v>
      </c>
      <c r="S94">
        <v>288.46898800000002</v>
      </c>
      <c r="T94">
        <v>152</v>
      </c>
      <c r="U94">
        <v>747.13224400000001</v>
      </c>
      <c r="V94">
        <v>186</v>
      </c>
      <c r="W94">
        <v>259.550117</v>
      </c>
      <c r="X94">
        <f t="shared" si="7"/>
        <v>3094</v>
      </c>
      <c r="Y94">
        <f t="shared" si="7"/>
        <v>5104.8630120000007</v>
      </c>
      <c r="Z94">
        <f t="shared" si="8"/>
        <v>5748</v>
      </c>
      <c r="AA94">
        <f t="shared" si="8"/>
        <v>11964.63882</v>
      </c>
    </row>
    <row r="95" spans="1:27">
      <c r="A95">
        <v>305</v>
      </c>
      <c r="B95">
        <v>1374</v>
      </c>
      <c r="C95">
        <v>3606.8208810000001</v>
      </c>
      <c r="D95">
        <v>0</v>
      </c>
      <c r="E95">
        <v>0</v>
      </c>
      <c r="F95">
        <v>2</v>
      </c>
      <c r="G95">
        <v>15.130240000000001</v>
      </c>
      <c r="H95">
        <v>2</v>
      </c>
      <c r="I95">
        <v>6.28</v>
      </c>
      <c r="J95">
        <v>9</v>
      </c>
      <c r="K95">
        <v>215.80691999999999</v>
      </c>
      <c r="L95">
        <f t="shared" si="6"/>
        <v>1387</v>
      </c>
      <c r="M95">
        <f t="shared" si="6"/>
        <v>3844.0380410000002</v>
      </c>
      <c r="N95">
        <v>2219</v>
      </c>
      <c r="O95">
        <v>3389.852253</v>
      </c>
      <c r="P95">
        <v>435</v>
      </c>
      <c r="Q95">
        <v>352.831188</v>
      </c>
      <c r="R95">
        <v>61</v>
      </c>
      <c r="S95">
        <v>336.81772599999999</v>
      </c>
      <c r="T95">
        <v>171</v>
      </c>
      <c r="U95">
        <v>826.89196700000002</v>
      </c>
      <c r="V95">
        <v>169</v>
      </c>
      <c r="W95">
        <v>197.819221</v>
      </c>
      <c r="X95">
        <f t="shared" si="7"/>
        <v>3055</v>
      </c>
      <c r="Y95">
        <f t="shared" si="7"/>
        <v>5104.2123549999997</v>
      </c>
      <c r="Z95">
        <f t="shared" si="8"/>
        <v>4442</v>
      </c>
      <c r="AA95">
        <f t="shared" si="8"/>
        <v>8948.2503959999995</v>
      </c>
    </row>
    <row r="96" spans="1:27">
      <c r="A96">
        <v>306</v>
      </c>
      <c r="B96">
        <v>1742</v>
      </c>
      <c r="C96">
        <v>4493.3325839999998</v>
      </c>
      <c r="D96">
        <v>0</v>
      </c>
      <c r="E96">
        <v>0</v>
      </c>
      <c r="F96">
        <v>6</v>
      </c>
      <c r="G96">
        <v>31.367999999999999</v>
      </c>
      <c r="H96">
        <v>12</v>
      </c>
      <c r="I96">
        <v>31.954999999999998</v>
      </c>
      <c r="J96">
        <v>2</v>
      </c>
      <c r="K96">
        <v>9.9449199999999998</v>
      </c>
      <c r="L96">
        <f t="shared" si="6"/>
        <v>1762</v>
      </c>
      <c r="M96">
        <f t="shared" si="6"/>
        <v>4566.600504</v>
      </c>
      <c r="N96">
        <v>2536</v>
      </c>
      <c r="O96">
        <v>3961.8771740000002</v>
      </c>
      <c r="P96">
        <v>414</v>
      </c>
      <c r="Q96">
        <v>318.87916799999999</v>
      </c>
      <c r="R96">
        <v>81</v>
      </c>
      <c r="S96">
        <v>414.22908999999999</v>
      </c>
      <c r="T96">
        <v>168</v>
      </c>
      <c r="U96">
        <v>800.55880100000002</v>
      </c>
      <c r="V96">
        <v>173</v>
      </c>
      <c r="W96">
        <v>154.05263299999999</v>
      </c>
      <c r="X96">
        <f t="shared" si="7"/>
        <v>3372</v>
      </c>
      <c r="Y96">
        <f t="shared" si="7"/>
        <v>5649.5968660000008</v>
      </c>
      <c r="Z96">
        <f t="shared" si="8"/>
        <v>5134</v>
      </c>
      <c r="AA96">
        <f t="shared" si="8"/>
        <v>10216.197370000002</v>
      </c>
    </row>
    <row r="97" spans="1:27">
      <c r="A97">
        <v>307</v>
      </c>
      <c r="B97">
        <v>2906</v>
      </c>
      <c r="C97">
        <v>7105.542117</v>
      </c>
      <c r="D97">
        <v>0</v>
      </c>
      <c r="E97">
        <v>0</v>
      </c>
      <c r="F97">
        <v>1</v>
      </c>
      <c r="G97">
        <v>26</v>
      </c>
      <c r="H97">
        <v>8</v>
      </c>
      <c r="I97">
        <v>2281.6268</v>
      </c>
      <c r="J97">
        <v>13</v>
      </c>
      <c r="K97">
        <v>16.135629999999999</v>
      </c>
      <c r="L97">
        <f t="shared" si="6"/>
        <v>2928</v>
      </c>
      <c r="M97">
        <f t="shared" si="6"/>
        <v>9429.3045469999997</v>
      </c>
      <c r="N97">
        <v>2972</v>
      </c>
      <c r="O97">
        <v>4645.2445459999999</v>
      </c>
      <c r="P97">
        <v>514</v>
      </c>
      <c r="Q97">
        <v>414.41996</v>
      </c>
      <c r="R97">
        <v>97</v>
      </c>
      <c r="S97">
        <v>465.04294599999997</v>
      </c>
      <c r="T97">
        <v>185</v>
      </c>
      <c r="U97">
        <v>854.81048699999997</v>
      </c>
      <c r="V97">
        <v>190</v>
      </c>
      <c r="W97">
        <v>252.95430999999999</v>
      </c>
      <c r="X97">
        <f t="shared" si="7"/>
        <v>3958</v>
      </c>
      <c r="Y97">
        <f t="shared" si="7"/>
        <v>6632.4722489999995</v>
      </c>
      <c r="Z97">
        <f t="shared" si="8"/>
        <v>6886</v>
      </c>
      <c r="AA97">
        <f t="shared" si="8"/>
        <v>16061.776795999998</v>
      </c>
    </row>
    <row r="98" spans="1:27">
      <c r="A98">
        <v>308</v>
      </c>
      <c r="B98">
        <v>2913</v>
      </c>
      <c r="C98">
        <v>6737.3938879999996</v>
      </c>
      <c r="D98">
        <v>0</v>
      </c>
      <c r="E98">
        <v>0</v>
      </c>
      <c r="F98">
        <v>3</v>
      </c>
      <c r="G98">
        <v>156.058188</v>
      </c>
      <c r="H98">
        <v>9</v>
      </c>
      <c r="I98">
        <v>43.676000000000002</v>
      </c>
      <c r="J98">
        <v>8</v>
      </c>
      <c r="K98">
        <v>13.27271</v>
      </c>
      <c r="L98">
        <f t="shared" si="6"/>
        <v>2933</v>
      </c>
      <c r="M98">
        <f t="shared" si="6"/>
        <v>6950.4007860000002</v>
      </c>
      <c r="N98">
        <v>2988</v>
      </c>
      <c r="O98">
        <v>5036.1919529999996</v>
      </c>
      <c r="P98">
        <v>536</v>
      </c>
      <c r="Q98">
        <v>414.494846</v>
      </c>
      <c r="R98">
        <v>105</v>
      </c>
      <c r="S98">
        <v>1084.3914159999999</v>
      </c>
      <c r="T98">
        <v>228</v>
      </c>
      <c r="U98">
        <v>1134.674399</v>
      </c>
      <c r="V98">
        <v>232</v>
      </c>
      <c r="W98">
        <v>275.86003699999998</v>
      </c>
      <c r="X98">
        <f t="shared" si="7"/>
        <v>4089</v>
      </c>
      <c r="Y98">
        <f t="shared" si="7"/>
        <v>7945.6126509999995</v>
      </c>
      <c r="Z98">
        <f t="shared" si="8"/>
        <v>7022</v>
      </c>
      <c r="AA98">
        <f t="shared" si="8"/>
        <v>14896.013437</v>
      </c>
    </row>
    <row r="99" spans="1:27">
      <c r="A99">
        <v>312</v>
      </c>
      <c r="B99">
        <v>1975</v>
      </c>
      <c r="C99">
        <v>5673.8552529999997</v>
      </c>
      <c r="D99">
        <v>0</v>
      </c>
      <c r="E99">
        <v>0</v>
      </c>
      <c r="F99">
        <v>1</v>
      </c>
      <c r="G99">
        <v>1.06</v>
      </c>
      <c r="H99">
        <v>8</v>
      </c>
      <c r="I99">
        <v>106.72</v>
      </c>
      <c r="J99">
        <v>27</v>
      </c>
      <c r="K99">
        <v>47.287640000000003</v>
      </c>
      <c r="L99">
        <f t="shared" si="6"/>
        <v>2011</v>
      </c>
      <c r="M99">
        <f t="shared" si="6"/>
        <v>5828.9228929999999</v>
      </c>
      <c r="N99">
        <v>3031</v>
      </c>
      <c r="O99">
        <v>4951.1080410000004</v>
      </c>
      <c r="P99">
        <v>523</v>
      </c>
      <c r="Q99">
        <v>412.77168899999998</v>
      </c>
      <c r="R99">
        <v>108</v>
      </c>
      <c r="S99">
        <v>322.482551</v>
      </c>
      <c r="T99">
        <v>252</v>
      </c>
      <c r="U99">
        <v>1381.6038880000001</v>
      </c>
      <c r="V99">
        <v>223</v>
      </c>
      <c r="W99">
        <v>356.34987899999999</v>
      </c>
      <c r="X99">
        <f t="shared" si="7"/>
        <v>4137</v>
      </c>
      <c r="Y99">
        <f t="shared" si="7"/>
        <v>7424.3160480000015</v>
      </c>
      <c r="Z99">
        <f t="shared" si="8"/>
        <v>6148</v>
      </c>
      <c r="AA99">
        <f t="shared" si="8"/>
        <v>13253.238941000001</v>
      </c>
    </row>
    <row r="100" spans="1:27">
      <c r="A100">
        <v>310</v>
      </c>
      <c r="B100">
        <v>4106</v>
      </c>
      <c r="C100">
        <v>14760.488160999999</v>
      </c>
      <c r="D100">
        <v>0</v>
      </c>
      <c r="E100">
        <v>0</v>
      </c>
      <c r="F100">
        <v>3</v>
      </c>
      <c r="G100">
        <v>665.95</v>
      </c>
      <c r="H100">
        <v>7</v>
      </c>
      <c r="I100">
        <v>50.408000000000001</v>
      </c>
      <c r="J100">
        <v>36</v>
      </c>
      <c r="K100">
        <v>79.790909999999997</v>
      </c>
      <c r="L100">
        <f t="shared" si="6"/>
        <v>4152</v>
      </c>
      <c r="M100">
        <f t="shared" si="6"/>
        <v>15556.637070999999</v>
      </c>
      <c r="N100">
        <v>4401</v>
      </c>
      <c r="O100">
        <v>8100.4303849999988</v>
      </c>
      <c r="P100">
        <v>711</v>
      </c>
      <c r="Q100">
        <v>574.79361800000004</v>
      </c>
      <c r="R100">
        <v>120</v>
      </c>
      <c r="S100">
        <v>689.14118599999995</v>
      </c>
      <c r="T100">
        <v>339</v>
      </c>
      <c r="U100">
        <v>1917.6438000000001</v>
      </c>
      <c r="V100">
        <v>234</v>
      </c>
      <c r="W100">
        <v>276.43976600000002</v>
      </c>
      <c r="X100">
        <f t="shared" si="7"/>
        <v>5805</v>
      </c>
      <c r="Y100">
        <f t="shared" si="7"/>
        <v>11558.448754999999</v>
      </c>
      <c r="Z100">
        <f t="shared" si="8"/>
        <v>9957</v>
      </c>
      <c r="AA100">
        <f t="shared" si="8"/>
        <v>27115.085825999999</v>
      </c>
    </row>
    <row r="101" spans="1:27">
      <c r="A101">
        <v>311</v>
      </c>
      <c r="B101">
        <v>2755</v>
      </c>
      <c r="C101">
        <v>8580.8168870000009</v>
      </c>
      <c r="D101">
        <v>0</v>
      </c>
      <c r="E101">
        <v>0</v>
      </c>
      <c r="F101">
        <v>3</v>
      </c>
      <c r="G101">
        <v>6.4450000000000003</v>
      </c>
      <c r="H101">
        <v>12</v>
      </c>
      <c r="I101">
        <v>77.108999999999995</v>
      </c>
      <c r="J101">
        <v>45</v>
      </c>
      <c r="K101">
        <v>41.650109999999998</v>
      </c>
      <c r="L101">
        <f t="shared" si="6"/>
        <v>2815</v>
      </c>
      <c r="M101">
        <f t="shared" si="6"/>
        <v>8706.0209970000014</v>
      </c>
      <c r="N101">
        <v>4246</v>
      </c>
      <c r="O101">
        <v>8259.8015200000009</v>
      </c>
      <c r="P101">
        <v>690</v>
      </c>
      <c r="Q101">
        <v>582.27197999999999</v>
      </c>
      <c r="R101">
        <v>126</v>
      </c>
      <c r="S101">
        <v>731.35638100000006</v>
      </c>
      <c r="T101">
        <v>252</v>
      </c>
      <c r="U101">
        <v>1735.8449000000001</v>
      </c>
      <c r="V101">
        <v>257</v>
      </c>
      <c r="W101">
        <v>333.208372</v>
      </c>
      <c r="X101">
        <f t="shared" si="7"/>
        <v>5571</v>
      </c>
      <c r="Y101">
        <f t="shared" si="7"/>
        <v>11642.483152999999</v>
      </c>
      <c r="Z101">
        <f t="shared" si="8"/>
        <v>8386</v>
      </c>
      <c r="AA101">
        <f t="shared" si="8"/>
        <v>20348.504150000001</v>
      </c>
    </row>
    <row r="102" spans="1:27">
      <c r="A102">
        <v>312</v>
      </c>
      <c r="B102">
        <v>2459</v>
      </c>
      <c r="C102">
        <v>7865.3595409999998</v>
      </c>
      <c r="D102">
        <v>0</v>
      </c>
      <c r="E102">
        <v>0</v>
      </c>
      <c r="F102">
        <v>6</v>
      </c>
      <c r="G102">
        <v>66.617800000000003</v>
      </c>
      <c r="H102">
        <v>20</v>
      </c>
      <c r="I102">
        <v>215.60599999999999</v>
      </c>
      <c r="J102">
        <v>30</v>
      </c>
      <c r="K102">
        <v>37.17248</v>
      </c>
      <c r="L102">
        <f t="shared" si="6"/>
        <v>2515</v>
      </c>
      <c r="M102">
        <f t="shared" si="6"/>
        <v>8184.7558209999997</v>
      </c>
      <c r="N102">
        <v>3722</v>
      </c>
      <c r="O102">
        <v>6795.4063619999997</v>
      </c>
      <c r="P102">
        <v>695</v>
      </c>
      <c r="Q102">
        <v>581.6105</v>
      </c>
      <c r="R102">
        <v>159</v>
      </c>
      <c r="S102">
        <v>666.87288000000001</v>
      </c>
      <c r="T102">
        <v>317</v>
      </c>
      <c r="U102">
        <v>2193.8049000000001</v>
      </c>
      <c r="V102">
        <v>247</v>
      </c>
      <c r="W102">
        <v>231.4093</v>
      </c>
      <c r="X102">
        <f t="shared" si="7"/>
        <v>5140</v>
      </c>
      <c r="Y102">
        <f t="shared" si="7"/>
        <v>10469.103941999998</v>
      </c>
      <c r="Z102">
        <f t="shared" si="8"/>
        <v>7655</v>
      </c>
      <c r="AA102">
        <f t="shared" si="8"/>
        <v>18653.859762999997</v>
      </c>
    </row>
    <row r="103" spans="1:27">
      <c r="A103">
        <v>401</v>
      </c>
      <c r="B103">
        <v>3042</v>
      </c>
      <c r="C103">
        <v>9391.0871860000007</v>
      </c>
      <c r="D103">
        <v>0</v>
      </c>
      <c r="E103">
        <v>0</v>
      </c>
      <c r="F103">
        <v>5</v>
      </c>
      <c r="G103">
        <v>158.2944</v>
      </c>
      <c r="H103">
        <v>16</v>
      </c>
      <c r="I103">
        <v>206.5215</v>
      </c>
      <c r="J103">
        <v>18</v>
      </c>
      <c r="K103">
        <v>55.205052000000002</v>
      </c>
      <c r="L103">
        <f t="shared" si="6"/>
        <v>3081</v>
      </c>
      <c r="M103">
        <f t="shared" si="6"/>
        <v>9811.1081380000014</v>
      </c>
      <c r="N103">
        <v>3934</v>
      </c>
      <c r="O103">
        <v>7761.3753569999999</v>
      </c>
      <c r="P103">
        <v>656</v>
      </c>
      <c r="Q103">
        <v>563.98068000000001</v>
      </c>
      <c r="R103">
        <v>135</v>
      </c>
      <c r="S103">
        <v>715.77530999999999</v>
      </c>
      <c r="T103">
        <v>414</v>
      </c>
      <c r="U103">
        <v>2085.3818999999999</v>
      </c>
      <c r="V103">
        <v>253</v>
      </c>
      <c r="W103">
        <v>393.72206499999999</v>
      </c>
      <c r="X103">
        <f t="shared" si="7"/>
        <v>5392</v>
      </c>
      <c r="Y103">
        <f t="shared" si="7"/>
        <v>11520.235311999999</v>
      </c>
      <c r="Z103">
        <f t="shared" si="8"/>
        <v>8473</v>
      </c>
      <c r="AA103">
        <f t="shared" si="8"/>
        <v>21331.34345</v>
      </c>
    </row>
    <row r="104" spans="1:27">
      <c r="A104">
        <v>402</v>
      </c>
      <c r="B104">
        <v>3897</v>
      </c>
      <c r="C104">
        <v>13727.578718999999</v>
      </c>
      <c r="D104">
        <v>0</v>
      </c>
      <c r="E104">
        <v>0</v>
      </c>
      <c r="F104">
        <v>3</v>
      </c>
      <c r="G104">
        <v>14.168699999999999</v>
      </c>
      <c r="H104">
        <v>8</v>
      </c>
      <c r="I104">
        <v>63.38364</v>
      </c>
      <c r="J104">
        <v>9</v>
      </c>
      <c r="K104">
        <v>29.219745</v>
      </c>
      <c r="L104">
        <f t="shared" si="6"/>
        <v>3917</v>
      </c>
      <c r="M104">
        <f t="shared" si="6"/>
        <v>13834.350804</v>
      </c>
      <c r="N104">
        <v>4818</v>
      </c>
      <c r="O104">
        <v>11950.186938000001</v>
      </c>
      <c r="P104">
        <v>644</v>
      </c>
      <c r="Q104">
        <v>563.66196000000002</v>
      </c>
      <c r="R104">
        <v>153</v>
      </c>
      <c r="S104">
        <v>965.02534900000001</v>
      </c>
      <c r="T104">
        <v>330</v>
      </c>
      <c r="U104">
        <v>2199.56513</v>
      </c>
      <c r="V104">
        <v>234</v>
      </c>
      <c r="W104">
        <v>307.16871800000001</v>
      </c>
      <c r="X104">
        <f t="shared" si="7"/>
        <v>6179</v>
      </c>
      <c r="Y104">
        <f t="shared" si="7"/>
        <v>15985.608095</v>
      </c>
      <c r="Z104">
        <f t="shared" si="8"/>
        <v>10096</v>
      </c>
      <c r="AA104">
        <f t="shared" si="8"/>
        <v>29819.958898999997</v>
      </c>
    </row>
    <row r="105" spans="1:27">
      <c r="A105">
        <v>403</v>
      </c>
      <c r="B105">
        <v>3837</v>
      </c>
      <c r="C105">
        <v>14851.813991000001</v>
      </c>
      <c r="D105">
        <v>0</v>
      </c>
      <c r="E105">
        <v>0</v>
      </c>
      <c r="F105">
        <v>13</v>
      </c>
      <c r="G105">
        <v>83.298199999999994</v>
      </c>
      <c r="H105">
        <v>13</v>
      </c>
      <c r="I105">
        <v>219.17500000000001</v>
      </c>
      <c r="J105">
        <v>18</v>
      </c>
      <c r="K105">
        <v>39.079149999999998</v>
      </c>
      <c r="L105">
        <f t="shared" si="6"/>
        <v>3881</v>
      </c>
      <c r="M105">
        <f t="shared" si="6"/>
        <v>15193.366340999999</v>
      </c>
      <c r="N105">
        <v>6708</v>
      </c>
      <c r="O105">
        <v>16947.943869999999</v>
      </c>
      <c r="P105">
        <v>809</v>
      </c>
      <c r="Q105">
        <v>772.92043899999999</v>
      </c>
      <c r="R105">
        <v>243</v>
      </c>
      <c r="S105">
        <v>1945.2725399999999</v>
      </c>
      <c r="T105">
        <v>563</v>
      </c>
      <c r="U105">
        <v>4692.4212109999999</v>
      </c>
      <c r="V105">
        <v>396</v>
      </c>
      <c r="W105">
        <v>472.115543</v>
      </c>
      <c r="X105">
        <f t="shared" si="7"/>
        <v>8719</v>
      </c>
      <c r="Y105">
        <f t="shared" si="7"/>
        <v>24830.673603000003</v>
      </c>
      <c r="Z105">
        <f t="shared" si="8"/>
        <v>12600</v>
      </c>
      <c r="AA105">
        <f t="shared" si="8"/>
        <v>40024.039944000004</v>
      </c>
    </row>
    <row r="106" spans="1:27">
      <c r="A106">
        <v>404</v>
      </c>
      <c r="B106">
        <v>1484</v>
      </c>
      <c r="C106">
        <v>7646.3540869999997</v>
      </c>
      <c r="D106">
        <v>0</v>
      </c>
      <c r="E106">
        <v>0</v>
      </c>
      <c r="F106">
        <v>39</v>
      </c>
      <c r="G106">
        <v>396.25189999999998</v>
      </c>
      <c r="H106">
        <v>62</v>
      </c>
      <c r="I106">
        <v>325.80420800000002</v>
      </c>
      <c r="J106">
        <v>16</v>
      </c>
      <c r="K106">
        <v>49.700155000000002</v>
      </c>
      <c r="L106">
        <f t="shared" ref="L106:M120" si="9">B106+D106+F106+H106+J106</f>
        <v>1601</v>
      </c>
      <c r="M106">
        <f t="shared" si="9"/>
        <v>8418.1103500000008</v>
      </c>
      <c r="N106">
        <v>6538</v>
      </c>
      <c r="O106">
        <v>17843.037893000001</v>
      </c>
      <c r="P106">
        <v>826</v>
      </c>
      <c r="Q106">
        <v>825.34589400000004</v>
      </c>
      <c r="R106">
        <v>223</v>
      </c>
      <c r="S106">
        <v>1685.434608</v>
      </c>
      <c r="T106">
        <v>410</v>
      </c>
      <c r="U106">
        <v>2964.0538219999999</v>
      </c>
      <c r="V106">
        <v>360</v>
      </c>
      <c r="W106">
        <v>1012.633767</v>
      </c>
      <c r="X106">
        <f t="shared" ref="X106:Y120" si="10">N106+P106+R106+T106+V106</f>
        <v>8357</v>
      </c>
      <c r="Y106">
        <f t="shared" si="10"/>
        <v>24330.505983999996</v>
      </c>
      <c r="Z106">
        <f t="shared" ref="Z106:AA120" si="11">L106+X106</f>
        <v>9958</v>
      </c>
      <c r="AA106">
        <f t="shared" si="11"/>
        <v>32748.616333999998</v>
      </c>
    </row>
    <row r="107" spans="1:27">
      <c r="A107">
        <v>405</v>
      </c>
      <c r="B107">
        <v>1033</v>
      </c>
      <c r="C107">
        <v>4904.8526869999996</v>
      </c>
      <c r="D107">
        <v>0</v>
      </c>
      <c r="E107">
        <v>0</v>
      </c>
      <c r="F107">
        <v>3</v>
      </c>
      <c r="G107">
        <v>6.0952999999999999</v>
      </c>
      <c r="H107">
        <v>68</v>
      </c>
      <c r="I107">
        <v>137.38816</v>
      </c>
      <c r="J107">
        <v>17</v>
      </c>
      <c r="K107">
        <v>37.440480000000001</v>
      </c>
      <c r="L107">
        <f t="shared" si="9"/>
        <v>1121</v>
      </c>
      <c r="M107">
        <f t="shared" si="9"/>
        <v>5085.7766270000002</v>
      </c>
      <c r="N107">
        <v>5471</v>
      </c>
      <c r="O107">
        <v>14289.235928000002</v>
      </c>
      <c r="P107">
        <v>773</v>
      </c>
      <c r="Q107">
        <v>799.57503699999995</v>
      </c>
      <c r="R107">
        <v>152</v>
      </c>
      <c r="S107">
        <v>725.83385799999996</v>
      </c>
      <c r="T107">
        <v>406</v>
      </c>
      <c r="U107">
        <v>3003.8953150000002</v>
      </c>
      <c r="V107">
        <v>293</v>
      </c>
      <c r="W107">
        <v>392.89136000000002</v>
      </c>
      <c r="X107">
        <f t="shared" si="10"/>
        <v>7095</v>
      </c>
      <c r="Y107">
        <f t="shared" si="10"/>
        <v>19211.431498000005</v>
      </c>
      <c r="Z107">
        <f t="shared" si="11"/>
        <v>8216</v>
      </c>
      <c r="AA107">
        <f t="shared" si="11"/>
        <v>24297.208125000005</v>
      </c>
    </row>
    <row r="108" spans="1:27">
      <c r="A108">
        <v>406</v>
      </c>
      <c r="B108">
        <v>2174</v>
      </c>
      <c r="C108">
        <v>6452.3620369999999</v>
      </c>
      <c r="D108">
        <v>0</v>
      </c>
      <c r="E108">
        <v>0</v>
      </c>
      <c r="F108">
        <v>7</v>
      </c>
      <c r="G108">
        <v>59.018500000000003</v>
      </c>
      <c r="H108">
        <v>11</v>
      </c>
      <c r="I108">
        <v>53.922856000000003</v>
      </c>
      <c r="J108">
        <v>25</v>
      </c>
      <c r="K108">
        <v>47.918689000000001</v>
      </c>
      <c r="L108">
        <f t="shared" si="9"/>
        <v>2217</v>
      </c>
      <c r="M108">
        <f t="shared" si="9"/>
        <v>6613.2220820000002</v>
      </c>
      <c r="N108">
        <v>4434</v>
      </c>
      <c r="O108">
        <v>10486.497875000001</v>
      </c>
      <c r="P108">
        <v>655</v>
      </c>
      <c r="Q108">
        <v>671.99681200000009</v>
      </c>
      <c r="R108">
        <v>188</v>
      </c>
      <c r="S108">
        <v>1638.499579</v>
      </c>
      <c r="T108">
        <v>300</v>
      </c>
      <c r="U108">
        <v>2014.4204130000001</v>
      </c>
      <c r="V108">
        <v>307</v>
      </c>
      <c r="W108">
        <v>434.21825999999999</v>
      </c>
      <c r="X108">
        <f t="shared" si="10"/>
        <v>5884</v>
      </c>
      <c r="Y108">
        <f t="shared" si="10"/>
        <v>15245.632938999999</v>
      </c>
      <c r="Z108">
        <f t="shared" si="11"/>
        <v>8101</v>
      </c>
      <c r="AA108">
        <f t="shared" si="11"/>
        <v>21858.855020999999</v>
      </c>
    </row>
    <row r="109" spans="1:27">
      <c r="A109">
        <v>407</v>
      </c>
      <c r="B109">
        <v>2480</v>
      </c>
      <c r="C109">
        <v>6840.779896</v>
      </c>
      <c r="D109">
        <v>0</v>
      </c>
      <c r="E109">
        <v>0</v>
      </c>
      <c r="F109">
        <v>12</v>
      </c>
      <c r="G109">
        <v>81.724149999999995</v>
      </c>
      <c r="H109">
        <v>12</v>
      </c>
      <c r="I109">
        <v>91.037829000000002</v>
      </c>
      <c r="J109">
        <v>19</v>
      </c>
      <c r="K109">
        <v>67.013999999999996</v>
      </c>
      <c r="L109">
        <f t="shared" si="9"/>
        <v>2523</v>
      </c>
      <c r="M109">
        <f t="shared" si="9"/>
        <v>7080.555875</v>
      </c>
      <c r="N109">
        <v>3670</v>
      </c>
      <c r="O109">
        <v>8034.1688910000012</v>
      </c>
      <c r="P109">
        <v>582</v>
      </c>
      <c r="Q109">
        <v>590.76082299999996</v>
      </c>
      <c r="R109">
        <v>165</v>
      </c>
      <c r="S109">
        <v>869.64985000000001</v>
      </c>
      <c r="T109">
        <v>320</v>
      </c>
      <c r="U109">
        <v>1672.0614069999999</v>
      </c>
      <c r="V109">
        <v>349</v>
      </c>
      <c r="W109">
        <v>424.67516499999999</v>
      </c>
      <c r="X109">
        <f t="shared" si="10"/>
        <v>5086</v>
      </c>
      <c r="Y109">
        <f t="shared" si="10"/>
        <v>11591.316136000001</v>
      </c>
      <c r="Z109">
        <f t="shared" si="11"/>
        <v>7609</v>
      </c>
      <c r="AA109">
        <f t="shared" si="11"/>
        <v>18671.872010999999</v>
      </c>
    </row>
    <row r="110" spans="1:27">
      <c r="A110">
        <v>408</v>
      </c>
      <c r="B110">
        <v>1160</v>
      </c>
      <c r="C110">
        <v>5178.3812790000002</v>
      </c>
      <c r="D110">
        <v>0</v>
      </c>
      <c r="E110">
        <v>0</v>
      </c>
      <c r="F110">
        <v>9</v>
      </c>
      <c r="G110">
        <v>589.01499999999999</v>
      </c>
      <c r="H110">
        <v>15</v>
      </c>
      <c r="I110">
        <v>110.42100000000001</v>
      </c>
      <c r="J110">
        <v>13</v>
      </c>
      <c r="K110">
        <v>63.232050000000001</v>
      </c>
      <c r="L110">
        <f t="shared" si="9"/>
        <v>1197</v>
      </c>
      <c r="M110">
        <f t="shared" si="9"/>
        <v>5941.0493290000004</v>
      </c>
      <c r="N110">
        <v>3717</v>
      </c>
      <c r="O110">
        <v>7868.484633</v>
      </c>
      <c r="P110">
        <v>634</v>
      </c>
      <c r="Q110">
        <v>634.52021500000012</v>
      </c>
      <c r="R110">
        <v>163</v>
      </c>
      <c r="S110">
        <v>532.38442599999996</v>
      </c>
      <c r="T110">
        <v>276</v>
      </c>
      <c r="U110">
        <v>1683.40762</v>
      </c>
      <c r="V110">
        <v>314</v>
      </c>
      <c r="W110">
        <v>391.36363799999998</v>
      </c>
      <c r="X110">
        <f t="shared" si="10"/>
        <v>5104</v>
      </c>
      <c r="Y110">
        <f t="shared" si="10"/>
        <v>11110.160532000002</v>
      </c>
      <c r="Z110">
        <f t="shared" si="11"/>
        <v>6301</v>
      </c>
      <c r="AA110">
        <f t="shared" si="11"/>
        <v>17051.209861000003</v>
      </c>
    </row>
    <row r="111" spans="1:27">
      <c r="A111">
        <v>409</v>
      </c>
      <c r="B111">
        <v>1658</v>
      </c>
      <c r="C111">
        <v>7165.3420150000002</v>
      </c>
      <c r="D111">
        <v>0</v>
      </c>
      <c r="E111">
        <v>0</v>
      </c>
      <c r="F111">
        <v>3</v>
      </c>
      <c r="G111">
        <v>6.3080999999999996</v>
      </c>
      <c r="H111">
        <v>5</v>
      </c>
      <c r="I111">
        <v>178</v>
      </c>
      <c r="J111">
        <v>7</v>
      </c>
      <c r="K111">
        <v>91.497619999999998</v>
      </c>
      <c r="L111">
        <f t="shared" si="9"/>
        <v>1673</v>
      </c>
      <c r="M111">
        <f t="shared" si="9"/>
        <v>7441.1477350000005</v>
      </c>
      <c r="N111">
        <v>4973</v>
      </c>
      <c r="O111">
        <v>11641.112425000001</v>
      </c>
      <c r="P111">
        <v>619</v>
      </c>
      <c r="Q111">
        <v>615.57044500000006</v>
      </c>
      <c r="R111">
        <v>184</v>
      </c>
      <c r="S111">
        <v>785.21801100000005</v>
      </c>
      <c r="T111">
        <v>317</v>
      </c>
      <c r="U111">
        <v>2261.2655260000001</v>
      </c>
      <c r="V111">
        <v>444</v>
      </c>
      <c r="W111">
        <v>1061.186042</v>
      </c>
      <c r="X111">
        <f t="shared" si="10"/>
        <v>6537</v>
      </c>
      <c r="Y111">
        <f t="shared" si="10"/>
        <v>16364.352449</v>
      </c>
      <c r="Z111">
        <f t="shared" si="11"/>
        <v>8210</v>
      </c>
      <c r="AA111">
        <f t="shared" si="11"/>
        <v>23805.500184</v>
      </c>
    </row>
    <row r="112" spans="1:27">
      <c r="A112">
        <v>410</v>
      </c>
      <c r="B112">
        <v>1917</v>
      </c>
      <c r="C112">
        <v>8550.822827</v>
      </c>
      <c r="D112">
        <v>0</v>
      </c>
      <c r="E112">
        <v>0</v>
      </c>
      <c r="F112">
        <v>13</v>
      </c>
      <c r="G112">
        <v>159.922481</v>
      </c>
      <c r="H112">
        <v>18</v>
      </c>
      <c r="I112">
        <v>734.48410000000001</v>
      </c>
      <c r="J112">
        <v>16</v>
      </c>
      <c r="K112">
        <v>35.761629999999997</v>
      </c>
      <c r="L112">
        <f t="shared" si="9"/>
        <v>1964</v>
      </c>
      <c r="M112">
        <f t="shared" si="9"/>
        <v>9480.9910380000001</v>
      </c>
      <c r="N112">
        <v>6104</v>
      </c>
      <c r="O112">
        <v>16734.943796</v>
      </c>
      <c r="P112">
        <v>716</v>
      </c>
      <c r="Q112">
        <v>749.74253699999997</v>
      </c>
      <c r="R112">
        <v>253</v>
      </c>
      <c r="S112">
        <v>1800.9281080000001</v>
      </c>
      <c r="T112">
        <v>538</v>
      </c>
      <c r="U112">
        <v>3181.7812009999998</v>
      </c>
      <c r="V112">
        <v>419</v>
      </c>
      <c r="W112">
        <v>778.65720799999997</v>
      </c>
      <c r="X112">
        <f t="shared" si="10"/>
        <v>8030</v>
      </c>
      <c r="Y112">
        <f t="shared" si="10"/>
        <v>23246.052849999996</v>
      </c>
      <c r="Z112">
        <f t="shared" si="11"/>
        <v>9994</v>
      </c>
      <c r="AA112">
        <f t="shared" si="11"/>
        <v>32727.043887999997</v>
      </c>
    </row>
    <row r="113" spans="1:27">
      <c r="A113">
        <v>411</v>
      </c>
      <c r="B113">
        <v>2653</v>
      </c>
      <c r="C113">
        <v>12089.764358</v>
      </c>
      <c r="D113">
        <v>0</v>
      </c>
      <c r="E113">
        <v>0</v>
      </c>
      <c r="F113">
        <v>8</v>
      </c>
      <c r="G113">
        <v>63.104599999999998</v>
      </c>
      <c r="H113">
        <v>7</v>
      </c>
      <c r="I113">
        <v>23.513000000000002</v>
      </c>
      <c r="J113">
        <v>16</v>
      </c>
      <c r="K113">
        <v>27.58616</v>
      </c>
      <c r="L113">
        <f t="shared" si="9"/>
        <v>2684</v>
      </c>
      <c r="M113">
        <f t="shared" si="9"/>
        <v>12203.968118000003</v>
      </c>
      <c r="N113">
        <v>7690</v>
      </c>
      <c r="O113">
        <v>21449.186728000001</v>
      </c>
      <c r="P113">
        <v>868</v>
      </c>
      <c r="Q113">
        <v>912.40344200000004</v>
      </c>
      <c r="R113">
        <v>326</v>
      </c>
      <c r="S113">
        <v>3517.0330399999998</v>
      </c>
      <c r="T113">
        <v>533</v>
      </c>
      <c r="U113">
        <v>4673.8189599999996</v>
      </c>
      <c r="V113">
        <v>423</v>
      </c>
      <c r="W113">
        <v>551.84489900000005</v>
      </c>
      <c r="X113">
        <f t="shared" si="10"/>
        <v>9840</v>
      </c>
      <c r="Y113">
        <f t="shared" si="10"/>
        <v>31104.287068999998</v>
      </c>
      <c r="Z113">
        <f t="shared" si="11"/>
        <v>12524</v>
      </c>
      <c r="AA113">
        <f t="shared" si="11"/>
        <v>43308.255187000002</v>
      </c>
    </row>
    <row r="114" spans="1:27">
      <c r="A114">
        <v>412</v>
      </c>
      <c r="B114">
        <v>1550</v>
      </c>
      <c r="C114">
        <v>7635.683266</v>
      </c>
      <c r="D114">
        <v>0</v>
      </c>
      <c r="E114">
        <v>0</v>
      </c>
      <c r="F114">
        <v>2</v>
      </c>
      <c r="G114">
        <v>5.2489999999999997</v>
      </c>
      <c r="H114">
        <v>5</v>
      </c>
      <c r="I114">
        <v>40.101999999999997</v>
      </c>
      <c r="J114">
        <v>33</v>
      </c>
      <c r="K114">
        <v>864.54653499999995</v>
      </c>
      <c r="L114">
        <f t="shared" si="9"/>
        <v>1590</v>
      </c>
      <c r="M114">
        <f t="shared" si="9"/>
        <v>8545.5808010000001</v>
      </c>
      <c r="N114">
        <v>5810</v>
      </c>
      <c r="O114">
        <v>15513.381479</v>
      </c>
      <c r="P114">
        <v>644</v>
      </c>
      <c r="Q114">
        <v>684.05938400000002</v>
      </c>
      <c r="R114">
        <v>242</v>
      </c>
      <c r="S114">
        <v>2031.909439</v>
      </c>
      <c r="T114">
        <v>841</v>
      </c>
      <c r="U114">
        <v>5221.7065270000003</v>
      </c>
      <c r="V114">
        <v>467</v>
      </c>
      <c r="W114">
        <v>775.38429699999995</v>
      </c>
      <c r="X114">
        <f t="shared" si="10"/>
        <v>8004</v>
      </c>
      <c r="Y114">
        <f t="shared" si="10"/>
        <v>24226.441126000002</v>
      </c>
      <c r="Z114">
        <f t="shared" si="11"/>
        <v>9594</v>
      </c>
      <c r="AA114">
        <f t="shared" si="11"/>
        <v>32772.021927000002</v>
      </c>
    </row>
    <row r="115" spans="1:27">
      <c r="A115">
        <v>501</v>
      </c>
      <c r="B115">
        <v>1126</v>
      </c>
      <c r="C115">
        <v>6742.6592920000003</v>
      </c>
      <c r="D115">
        <v>0</v>
      </c>
      <c r="E115">
        <v>0</v>
      </c>
      <c r="F115">
        <v>7</v>
      </c>
      <c r="G115">
        <v>54.076099999999997</v>
      </c>
      <c r="H115">
        <v>4</v>
      </c>
      <c r="I115">
        <v>6.1909999999999998</v>
      </c>
      <c r="J115">
        <v>17</v>
      </c>
      <c r="K115">
        <v>78.058885000000004</v>
      </c>
      <c r="L115">
        <f t="shared" si="9"/>
        <v>1154</v>
      </c>
      <c r="M115">
        <f t="shared" si="9"/>
        <v>6880.9852770000007</v>
      </c>
      <c r="N115">
        <v>5668</v>
      </c>
      <c r="O115">
        <v>14960.230549</v>
      </c>
      <c r="P115">
        <v>714</v>
      </c>
      <c r="Q115">
        <v>771.473929</v>
      </c>
      <c r="R115">
        <v>281</v>
      </c>
      <c r="S115">
        <v>6140.1027100000001</v>
      </c>
      <c r="T115">
        <v>776</v>
      </c>
      <c r="U115">
        <v>4215.7212719999998</v>
      </c>
      <c r="V115">
        <v>491</v>
      </c>
      <c r="W115">
        <v>1016.3208530000001</v>
      </c>
      <c r="X115">
        <f t="shared" si="10"/>
        <v>7930</v>
      </c>
      <c r="Y115">
        <f t="shared" si="10"/>
        <v>27103.849312999999</v>
      </c>
      <c r="Z115">
        <f t="shared" si="11"/>
        <v>9084</v>
      </c>
      <c r="AA115">
        <f t="shared" si="11"/>
        <v>33984.834589999999</v>
      </c>
    </row>
    <row r="116" spans="1:27">
      <c r="A116">
        <v>502</v>
      </c>
      <c r="B116">
        <v>2125</v>
      </c>
      <c r="C116">
        <v>8753.8853170000002</v>
      </c>
      <c r="D116">
        <v>0</v>
      </c>
      <c r="E116">
        <v>0</v>
      </c>
      <c r="F116">
        <v>1</v>
      </c>
      <c r="G116">
        <v>21.878499999999999</v>
      </c>
      <c r="H116">
        <v>10</v>
      </c>
      <c r="I116">
        <v>14.67</v>
      </c>
      <c r="J116">
        <v>3</v>
      </c>
      <c r="K116">
        <v>15.790609999999999</v>
      </c>
      <c r="L116">
        <f t="shared" si="9"/>
        <v>2139</v>
      </c>
      <c r="M116">
        <f t="shared" si="9"/>
        <v>8806.224427000001</v>
      </c>
      <c r="N116">
        <v>5477</v>
      </c>
      <c r="O116">
        <v>14234.548199999999</v>
      </c>
      <c r="P116">
        <v>545</v>
      </c>
      <c r="Q116">
        <v>602.98210000000006</v>
      </c>
      <c r="R116">
        <v>192</v>
      </c>
      <c r="S116">
        <v>1605.3503800000001</v>
      </c>
      <c r="T116">
        <v>406</v>
      </c>
      <c r="U116">
        <v>3054.9116399999998</v>
      </c>
      <c r="V116">
        <v>334</v>
      </c>
      <c r="W116">
        <v>961.59959000000003</v>
      </c>
      <c r="X116">
        <f t="shared" si="10"/>
        <v>6954</v>
      </c>
      <c r="Y116">
        <f t="shared" si="10"/>
        <v>20459.391909999998</v>
      </c>
      <c r="Z116">
        <f t="shared" si="11"/>
        <v>9093</v>
      </c>
      <c r="AA116">
        <f t="shared" si="11"/>
        <v>29265.616336999999</v>
      </c>
    </row>
    <row r="117" spans="1:27">
      <c r="A117">
        <v>503</v>
      </c>
      <c r="B117">
        <v>992</v>
      </c>
      <c r="C117">
        <v>5508.5517600000003</v>
      </c>
      <c r="D117">
        <v>0</v>
      </c>
      <c r="E117">
        <v>0</v>
      </c>
      <c r="F117">
        <v>2</v>
      </c>
      <c r="G117">
        <v>2.0750000000000002</v>
      </c>
      <c r="H117">
        <v>9</v>
      </c>
      <c r="I117">
        <v>110.63800000000001</v>
      </c>
      <c r="J117">
        <v>16</v>
      </c>
      <c r="K117">
        <v>39.072659999999999</v>
      </c>
      <c r="L117">
        <f t="shared" si="9"/>
        <v>1019</v>
      </c>
      <c r="M117">
        <f t="shared" si="9"/>
        <v>5660.3374199999998</v>
      </c>
      <c r="N117">
        <v>6999</v>
      </c>
      <c r="O117">
        <v>18630.236876999999</v>
      </c>
      <c r="P117">
        <v>630</v>
      </c>
      <c r="Q117">
        <v>687.84885800000006</v>
      </c>
      <c r="R117">
        <v>261</v>
      </c>
      <c r="S117">
        <v>1621.7989299999999</v>
      </c>
      <c r="T117">
        <v>328</v>
      </c>
      <c r="U117">
        <v>3895.270352</v>
      </c>
      <c r="V117">
        <v>454</v>
      </c>
      <c r="W117">
        <v>725.16888600000004</v>
      </c>
      <c r="X117">
        <f t="shared" si="10"/>
        <v>8672</v>
      </c>
      <c r="Y117">
        <f t="shared" si="10"/>
        <v>25560.323903</v>
      </c>
      <c r="Z117">
        <f t="shared" si="11"/>
        <v>9691</v>
      </c>
      <c r="AA117">
        <f t="shared" si="11"/>
        <v>31220.661323</v>
      </c>
    </row>
    <row r="118" spans="1:27">
      <c r="A118">
        <v>504</v>
      </c>
      <c r="B118">
        <v>862</v>
      </c>
      <c r="C118">
        <v>5484.607645</v>
      </c>
      <c r="D118">
        <v>0</v>
      </c>
      <c r="E118">
        <v>0</v>
      </c>
      <c r="F118">
        <v>1</v>
      </c>
      <c r="G118">
        <v>2.1</v>
      </c>
      <c r="H118">
        <v>1</v>
      </c>
      <c r="I118">
        <v>50.508899999999997</v>
      </c>
      <c r="J118">
        <v>22</v>
      </c>
      <c r="K118">
        <v>53.852837999999998</v>
      </c>
      <c r="L118">
        <f t="shared" si="9"/>
        <v>886</v>
      </c>
      <c r="M118">
        <f t="shared" si="9"/>
        <v>5591.069383</v>
      </c>
      <c r="N118">
        <v>12038</v>
      </c>
      <c r="O118">
        <v>32127.722647999999</v>
      </c>
      <c r="P118">
        <v>1136</v>
      </c>
      <c r="Q118">
        <v>1323.2404730000001</v>
      </c>
      <c r="R118">
        <v>348</v>
      </c>
      <c r="S118">
        <v>2470.28199</v>
      </c>
      <c r="T118">
        <v>601</v>
      </c>
      <c r="U118">
        <v>4556.3126099999999</v>
      </c>
      <c r="V118">
        <v>538</v>
      </c>
      <c r="W118">
        <v>1233.6373040000001</v>
      </c>
      <c r="X118">
        <f t="shared" si="10"/>
        <v>14661</v>
      </c>
      <c r="Y118">
        <f t="shared" si="10"/>
        <v>41711.195025000008</v>
      </c>
      <c r="Z118">
        <f t="shared" si="11"/>
        <v>15547</v>
      </c>
      <c r="AA118">
        <f t="shared" si="11"/>
        <v>47302.26440800001</v>
      </c>
    </row>
    <row r="119" spans="1:27">
      <c r="A119">
        <v>505</v>
      </c>
      <c r="B119">
        <v>2385</v>
      </c>
      <c r="C119">
        <v>19176.376994999999</v>
      </c>
      <c r="D119">
        <v>0</v>
      </c>
      <c r="E119">
        <v>0</v>
      </c>
      <c r="F119">
        <v>2</v>
      </c>
      <c r="G119">
        <v>207.3826</v>
      </c>
      <c r="H119">
        <v>1</v>
      </c>
      <c r="I119">
        <v>203.06</v>
      </c>
      <c r="J119">
        <v>4</v>
      </c>
      <c r="K119">
        <v>4.7389640000000002</v>
      </c>
      <c r="L119">
        <f t="shared" si="9"/>
        <v>2392</v>
      </c>
      <c r="M119">
        <f t="shared" si="9"/>
        <v>19591.558559000001</v>
      </c>
      <c r="N119">
        <v>8892</v>
      </c>
      <c r="O119">
        <v>23528.557152000001</v>
      </c>
      <c r="P119">
        <v>920</v>
      </c>
      <c r="Q119">
        <v>1075.0470699999998</v>
      </c>
      <c r="R119">
        <v>314</v>
      </c>
      <c r="S119">
        <v>2974.9606600000002</v>
      </c>
      <c r="T119">
        <v>637</v>
      </c>
      <c r="U119">
        <v>4224.4554900000003</v>
      </c>
      <c r="V119">
        <v>506</v>
      </c>
      <c r="W119">
        <v>1096.5011239999999</v>
      </c>
      <c r="X119">
        <f t="shared" si="10"/>
        <v>11269</v>
      </c>
      <c r="Y119">
        <f t="shared" si="10"/>
        <v>32899.521496000001</v>
      </c>
      <c r="Z119">
        <f t="shared" si="11"/>
        <v>13661</v>
      </c>
      <c r="AA119">
        <f t="shared" si="11"/>
        <v>52491.080054999999</v>
      </c>
    </row>
    <row r="120" spans="1:27">
      <c r="A120">
        <v>506</v>
      </c>
      <c r="B120">
        <v>2036</v>
      </c>
      <c r="C120">
        <v>8603.6863300000005</v>
      </c>
      <c r="D120">
        <v>0</v>
      </c>
      <c r="E120">
        <v>0</v>
      </c>
      <c r="F120">
        <v>3</v>
      </c>
      <c r="G120">
        <v>9.8898299999999999</v>
      </c>
      <c r="H120">
        <v>6</v>
      </c>
      <c r="I120">
        <v>102.2886</v>
      </c>
      <c r="J120">
        <v>27</v>
      </c>
      <c r="K120">
        <v>69.541281999999995</v>
      </c>
      <c r="L120">
        <f t="shared" si="9"/>
        <v>2072</v>
      </c>
      <c r="M120">
        <f t="shared" si="9"/>
        <v>8785.4060420000005</v>
      </c>
      <c r="N120">
        <v>7501</v>
      </c>
      <c r="O120">
        <v>20549.510690999999</v>
      </c>
      <c r="P120">
        <v>878</v>
      </c>
      <c r="Q120">
        <v>1054.9904369999999</v>
      </c>
      <c r="R120">
        <v>319</v>
      </c>
      <c r="S120">
        <v>2012.649784</v>
      </c>
      <c r="T120">
        <v>564</v>
      </c>
      <c r="U120">
        <v>3541.0938999999998</v>
      </c>
      <c r="V120">
        <v>526</v>
      </c>
      <c r="W120">
        <v>1866.8538149999999</v>
      </c>
      <c r="X120">
        <f t="shared" si="10"/>
        <v>9788</v>
      </c>
      <c r="Y120">
        <f t="shared" si="10"/>
        <v>29025.098626999999</v>
      </c>
      <c r="Z120">
        <f t="shared" si="11"/>
        <v>11860</v>
      </c>
      <c r="AA120">
        <f t="shared" si="11"/>
        <v>37810.504669000002</v>
      </c>
    </row>
    <row r="121" spans="1:27">
      <c r="A121">
        <v>507</v>
      </c>
      <c r="B121">
        <v>1136</v>
      </c>
      <c r="C121">
        <v>8451.0155180000002</v>
      </c>
      <c r="D121">
        <v>0</v>
      </c>
      <c r="E121">
        <v>0</v>
      </c>
      <c r="F121">
        <v>4</v>
      </c>
      <c r="G121">
        <v>187.68</v>
      </c>
      <c r="H121">
        <v>3</v>
      </c>
      <c r="I121">
        <v>20.11</v>
      </c>
      <c r="J121">
        <v>28</v>
      </c>
      <c r="K121">
        <v>152.53675699999999</v>
      </c>
      <c r="L121">
        <f t="shared" ref="L121:M130" si="12">B121+D121+F121+H121+J121</f>
        <v>1171</v>
      </c>
      <c r="M121">
        <f t="shared" si="12"/>
        <v>8811.3422750000009</v>
      </c>
      <c r="N121">
        <v>5333</v>
      </c>
      <c r="O121">
        <v>14036.722355000002</v>
      </c>
      <c r="P121">
        <v>726</v>
      </c>
      <c r="Q121">
        <v>853.75264700000002</v>
      </c>
      <c r="R121">
        <v>177</v>
      </c>
      <c r="S121">
        <v>887.44722899999999</v>
      </c>
      <c r="T121">
        <v>466</v>
      </c>
      <c r="U121">
        <v>2487.1712539999999</v>
      </c>
      <c r="V121">
        <v>463</v>
      </c>
      <c r="W121">
        <v>1563.253528</v>
      </c>
      <c r="X121">
        <f t="shared" ref="X121:Y135" si="13">N121+P121+R121+T121+V121</f>
        <v>7165</v>
      </c>
      <c r="Y121">
        <f t="shared" si="13"/>
        <v>19828.347013000002</v>
      </c>
      <c r="Z121">
        <f t="shared" ref="Z121:AA130" si="14">L121+X121</f>
        <v>8336</v>
      </c>
      <c r="AA121">
        <f t="shared" si="14"/>
        <v>28639.689288000001</v>
      </c>
    </row>
    <row r="122" spans="1:27">
      <c r="A122">
        <v>508</v>
      </c>
      <c r="B122">
        <v>562</v>
      </c>
      <c r="C122">
        <v>6144.1675690000002</v>
      </c>
      <c r="D122">
        <v>0</v>
      </c>
      <c r="E122">
        <v>0</v>
      </c>
      <c r="F122">
        <v>2</v>
      </c>
      <c r="G122">
        <v>201.2</v>
      </c>
      <c r="H122">
        <v>2</v>
      </c>
      <c r="I122">
        <v>12.18</v>
      </c>
      <c r="J122">
        <v>8</v>
      </c>
      <c r="K122">
        <v>10.296984</v>
      </c>
      <c r="L122">
        <f t="shared" si="12"/>
        <v>574</v>
      </c>
      <c r="M122">
        <f t="shared" si="12"/>
        <v>6367.8445529999999</v>
      </c>
      <c r="N122">
        <v>5740</v>
      </c>
      <c r="O122">
        <v>15183.974894000001</v>
      </c>
      <c r="P122">
        <v>687</v>
      </c>
      <c r="Q122">
        <v>813.09218499999997</v>
      </c>
      <c r="R122">
        <v>253</v>
      </c>
      <c r="S122">
        <v>1859.15436</v>
      </c>
      <c r="T122">
        <v>496</v>
      </c>
      <c r="U122">
        <v>4243.8228509999999</v>
      </c>
      <c r="V122">
        <v>512</v>
      </c>
      <c r="W122">
        <v>1453.0114209999999</v>
      </c>
      <c r="X122">
        <f t="shared" si="13"/>
        <v>7688</v>
      </c>
      <c r="Y122">
        <f t="shared" si="13"/>
        <v>23553.055711000001</v>
      </c>
      <c r="Z122">
        <f t="shared" si="14"/>
        <v>8262</v>
      </c>
      <c r="AA122">
        <f t="shared" si="14"/>
        <v>29920.900264</v>
      </c>
    </row>
    <row r="123" spans="1:27">
      <c r="A123">
        <v>509</v>
      </c>
      <c r="B123">
        <v>512</v>
      </c>
      <c r="C123">
        <v>2812.5429600000002</v>
      </c>
      <c r="D123">
        <v>0</v>
      </c>
      <c r="E123">
        <v>0</v>
      </c>
      <c r="F123">
        <v>8</v>
      </c>
      <c r="G123">
        <v>141.9778</v>
      </c>
      <c r="H123">
        <v>0</v>
      </c>
      <c r="I123">
        <v>0</v>
      </c>
      <c r="J123">
        <v>6</v>
      </c>
      <c r="K123">
        <v>10.125394</v>
      </c>
      <c r="L123">
        <f t="shared" si="12"/>
        <v>526</v>
      </c>
      <c r="M123">
        <f t="shared" si="12"/>
        <v>2964.6461540000005</v>
      </c>
      <c r="N123">
        <v>5585</v>
      </c>
      <c r="O123">
        <v>14539.91</v>
      </c>
      <c r="P123">
        <v>735</v>
      </c>
      <c r="Q123">
        <v>862.16805799999997</v>
      </c>
      <c r="R123">
        <v>243</v>
      </c>
      <c r="S123">
        <v>1179.4092900000001</v>
      </c>
      <c r="T123">
        <v>543</v>
      </c>
      <c r="U123">
        <v>2700</v>
      </c>
      <c r="V123">
        <v>451</v>
      </c>
      <c r="W123">
        <v>1354.0898970000001</v>
      </c>
      <c r="X123">
        <f t="shared" si="13"/>
        <v>7557</v>
      </c>
      <c r="Y123">
        <f t="shared" si="13"/>
        <v>20635.577245</v>
      </c>
      <c r="Z123">
        <f t="shared" si="14"/>
        <v>8083</v>
      </c>
      <c r="AA123">
        <f t="shared" si="14"/>
        <v>23600.223399000002</v>
      </c>
    </row>
    <row r="124" spans="1:27">
      <c r="A124">
        <v>510</v>
      </c>
      <c r="B124">
        <v>2749</v>
      </c>
      <c r="C124">
        <v>16059.98259</v>
      </c>
      <c r="D124">
        <v>0</v>
      </c>
      <c r="E124">
        <v>0</v>
      </c>
      <c r="F124">
        <v>8</v>
      </c>
      <c r="G124">
        <v>302.05714399999999</v>
      </c>
      <c r="H124">
        <v>3</v>
      </c>
      <c r="I124">
        <v>63.62</v>
      </c>
      <c r="J124">
        <v>5</v>
      </c>
      <c r="K124">
        <v>10.006550000000001</v>
      </c>
      <c r="L124">
        <f>B124+D124+F124+H124+J124</f>
        <v>2765</v>
      </c>
      <c r="M124">
        <f>C124+E124+G124+I124+K124</f>
        <v>16435.666283999999</v>
      </c>
      <c r="N124">
        <v>4967</v>
      </c>
      <c r="O124">
        <v>12995.021024</v>
      </c>
      <c r="P124">
        <v>631</v>
      </c>
      <c r="Q124">
        <v>751.72170800000004</v>
      </c>
      <c r="R124">
        <v>203</v>
      </c>
      <c r="S124">
        <v>1495.5328400000001</v>
      </c>
      <c r="T124">
        <v>315</v>
      </c>
      <c r="U124">
        <v>2130.62941</v>
      </c>
      <c r="V124">
        <v>402</v>
      </c>
      <c r="W124">
        <v>1419.2192500000001</v>
      </c>
      <c r="X124">
        <f t="shared" si="13"/>
        <v>6518</v>
      </c>
      <c r="Y124">
        <f t="shared" si="13"/>
        <v>18792.124232000002</v>
      </c>
      <c r="Z124">
        <f>L124+X124</f>
        <v>9283</v>
      </c>
      <c r="AA124">
        <f>M124+Y124</f>
        <v>35227.790516000001</v>
      </c>
    </row>
    <row r="125" spans="1:27">
      <c r="A125">
        <v>511</v>
      </c>
      <c r="B125">
        <v>1206</v>
      </c>
      <c r="C125">
        <v>8333.1390229999997</v>
      </c>
      <c r="D125">
        <v>0</v>
      </c>
      <c r="E125">
        <v>0</v>
      </c>
      <c r="F125">
        <v>5</v>
      </c>
      <c r="G125">
        <v>118.5598</v>
      </c>
      <c r="H125">
        <v>11</v>
      </c>
      <c r="I125">
        <v>89.8613</v>
      </c>
      <c r="J125">
        <v>8</v>
      </c>
      <c r="K125">
        <v>14.107581</v>
      </c>
      <c r="L125">
        <f>B125+D125+F125+H125+J125</f>
        <v>1230</v>
      </c>
      <c r="M125">
        <f>C125+E125+G125+I125+K125</f>
        <v>8555.6677039999995</v>
      </c>
      <c r="N125">
        <v>4211</v>
      </c>
      <c r="O125">
        <v>10218.389905</v>
      </c>
      <c r="P125">
        <v>622</v>
      </c>
      <c r="Q125">
        <v>729.70244600000001</v>
      </c>
      <c r="R125">
        <v>188</v>
      </c>
      <c r="S125">
        <v>1307.8763240000001</v>
      </c>
      <c r="T125">
        <v>263</v>
      </c>
      <c r="U125">
        <v>1406.0044949999999</v>
      </c>
      <c r="V125">
        <v>432</v>
      </c>
      <c r="W125">
        <v>984.76539700000001</v>
      </c>
      <c r="X125">
        <f t="shared" si="13"/>
        <v>5716</v>
      </c>
      <c r="Y125">
        <f t="shared" si="13"/>
        <v>14646.738566999999</v>
      </c>
      <c r="Z125">
        <f>L125+X125</f>
        <v>6946</v>
      </c>
      <c r="AA125">
        <f>M125+Y125</f>
        <v>23202.406271</v>
      </c>
    </row>
    <row r="126" spans="1:27">
      <c r="A126">
        <v>512</v>
      </c>
      <c r="B126">
        <v>175</v>
      </c>
      <c r="C126">
        <v>1038.263762</v>
      </c>
      <c r="D126">
        <v>0</v>
      </c>
      <c r="E126">
        <v>0</v>
      </c>
      <c r="F126">
        <v>4</v>
      </c>
      <c r="G126">
        <v>36.769255999999999</v>
      </c>
      <c r="H126">
        <v>1</v>
      </c>
      <c r="I126">
        <v>2.66</v>
      </c>
      <c r="J126">
        <v>10</v>
      </c>
      <c r="K126">
        <v>14.083565999999999</v>
      </c>
      <c r="L126">
        <f t="shared" si="12"/>
        <v>190</v>
      </c>
      <c r="M126">
        <f t="shared" si="12"/>
        <v>1091.7765840000002</v>
      </c>
      <c r="N126">
        <v>3474</v>
      </c>
      <c r="O126">
        <v>8266.3778660000007</v>
      </c>
      <c r="P126">
        <v>525</v>
      </c>
      <c r="Q126">
        <v>593.95527100000004</v>
      </c>
      <c r="R126">
        <v>131</v>
      </c>
      <c r="S126">
        <v>443.31268999999998</v>
      </c>
      <c r="T126">
        <v>204</v>
      </c>
      <c r="U126">
        <v>1199.961714</v>
      </c>
      <c r="V126">
        <v>336</v>
      </c>
      <c r="W126">
        <v>770.71890800000006</v>
      </c>
      <c r="X126">
        <f t="shared" si="13"/>
        <v>4670</v>
      </c>
      <c r="Y126">
        <f t="shared" si="13"/>
        <v>11274.326449000002</v>
      </c>
      <c r="Z126">
        <f t="shared" si="14"/>
        <v>4860</v>
      </c>
      <c r="AA126">
        <f t="shared" si="14"/>
        <v>12366.103033000003</v>
      </c>
    </row>
    <row r="127" spans="1:27">
      <c r="A127">
        <v>601</v>
      </c>
      <c r="B127">
        <v>119</v>
      </c>
      <c r="C127">
        <v>533.15928499999995</v>
      </c>
      <c r="D127">
        <v>0</v>
      </c>
      <c r="E127">
        <v>0</v>
      </c>
      <c r="F127">
        <v>1</v>
      </c>
      <c r="G127">
        <v>81</v>
      </c>
      <c r="H127">
        <v>3</v>
      </c>
      <c r="I127">
        <v>197.68199999999999</v>
      </c>
      <c r="J127">
        <v>4</v>
      </c>
      <c r="K127">
        <v>9.23</v>
      </c>
      <c r="L127">
        <f t="shared" si="12"/>
        <v>127</v>
      </c>
      <c r="M127">
        <f t="shared" si="12"/>
        <v>821.07128499999999</v>
      </c>
      <c r="N127">
        <v>4055</v>
      </c>
      <c r="O127">
        <v>10542.650793999999</v>
      </c>
      <c r="P127">
        <v>509</v>
      </c>
      <c r="Q127">
        <v>593.89972</v>
      </c>
      <c r="R127">
        <v>130</v>
      </c>
      <c r="S127">
        <v>656.79346999999996</v>
      </c>
      <c r="T127">
        <v>163</v>
      </c>
      <c r="U127">
        <v>768.34528</v>
      </c>
      <c r="V127">
        <v>378</v>
      </c>
      <c r="W127">
        <v>1292.94175</v>
      </c>
      <c r="X127">
        <f t="shared" si="13"/>
        <v>5235</v>
      </c>
      <c r="Y127">
        <f t="shared" si="13"/>
        <v>13854.631013999999</v>
      </c>
      <c r="Z127">
        <f t="shared" si="14"/>
        <v>5362</v>
      </c>
      <c r="AA127">
        <f t="shared" si="14"/>
        <v>14675.702298999999</v>
      </c>
    </row>
    <row r="128" spans="1:27">
      <c r="A128">
        <v>602</v>
      </c>
      <c r="B128">
        <v>227</v>
      </c>
      <c r="C128">
        <v>772.29847400000006</v>
      </c>
      <c r="D128">
        <v>0</v>
      </c>
      <c r="E128">
        <v>0</v>
      </c>
      <c r="F128">
        <v>0</v>
      </c>
      <c r="G128">
        <v>0</v>
      </c>
      <c r="H128">
        <v>3</v>
      </c>
      <c r="I128">
        <v>39.094999999999999</v>
      </c>
      <c r="J128">
        <v>6</v>
      </c>
      <c r="K128">
        <v>11.223000000000001</v>
      </c>
      <c r="L128">
        <f t="shared" si="12"/>
        <v>236</v>
      </c>
      <c r="M128">
        <f t="shared" si="12"/>
        <v>822.61647400000004</v>
      </c>
      <c r="N128">
        <v>4373</v>
      </c>
      <c r="O128">
        <v>11758.12492</v>
      </c>
      <c r="P128">
        <v>547</v>
      </c>
      <c r="Q128">
        <v>616.57655499999998</v>
      </c>
      <c r="R128">
        <v>153</v>
      </c>
      <c r="S128">
        <v>1230.467181</v>
      </c>
      <c r="T128">
        <v>253</v>
      </c>
      <c r="U128">
        <v>1149.8834979999999</v>
      </c>
      <c r="V128">
        <v>381</v>
      </c>
      <c r="W128">
        <v>661.69186100000002</v>
      </c>
      <c r="X128">
        <f>N128+P128+R128+T128+V128</f>
        <v>5707</v>
      </c>
      <c r="Y128">
        <f>O128+Q128+S128+U128+W128</f>
        <v>15416.744014999998</v>
      </c>
      <c r="Z128">
        <f t="shared" si="14"/>
        <v>5943</v>
      </c>
      <c r="AA128">
        <f t="shared" si="14"/>
        <v>16239.360488999999</v>
      </c>
    </row>
    <row r="129" spans="1:27">
      <c r="A129">
        <v>603</v>
      </c>
      <c r="B129">
        <v>881</v>
      </c>
      <c r="C129">
        <v>3624.2234189999999</v>
      </c>
      <c r="D129">
        <v>0</v>
      </c>
      <c r="E129">
        <v>0</v>
      </c>
      <c r="F129">
        <v>2</v>
      </c>
      <c r="G129">
        <v>19.89</v>
      </c>
      <c r="H129">
        <v>5</v>
      </c>
      <c r="I129">
        <v>13.42</v>
      </c>
      <c r="J129">
        <v>13</v>
      </c>
      <c r="K129">
        <v>51.350059999999999</v>
      </c>
      <c r="L129">
        <f t="shared" si="12"/>
        <v>901</v>
      </c>
      <c r="M129">
        <f t="shared" si="12"/>
        <v>3708.8834790000001</v>
      </c>
      <c r="N129">
        <v>5589</v>
      </c>
      <c r="O129">
        <v>14630.979703999999</v>
      </c>
      <c r="P129">
        <v>714</v>
      </c>
      <c r="Q129">
        <v>838.60455999999999</v>
      </c>
      <c r="R129">
        <v>245</v>
      </c>
      <c r="S129">
        <v>1036.6760859999999</v>
      </c>
      <c r="T129">
        <v>360</v>
      </c>
      <c r="U129">
        <v>1998.6938</v>
      </c>
      <c r="V129">
        <v>603</v>
      </c>
      <c r="W129">
        <v>1355.1853120000001</v>
      </c>
      <c r="X129">
        <f>N129+P129+R129+T129+V129</f>
        <v>7511</v>
      </c>
      <c r="Y129">
        <f>O129+Q129+S129+U129+W129</f>
        <v>19860.139462000003</v>
      </c>
      <c r="Z129">
        <f t="shared" si="14"/>
        <v>8412</v>
      </c>
      <c r="AA129">
        <f t="shared" si="14"/>
        <v>23569.022941000003</v>
      </c>
    </row>
    <row r="130" spans="1:27">
      <c r="A130">
        <v>604</v>
      </c>
      <c r="B130">
        <v>760</v>
      </c>
      <c r="C130">
        <v>4591.4907519999997</v>
      </c>
      <c r="D130">
        <v>0</v>
      </c>
      <c r="E130">
        <v>0</v>
      </c>
      <c r="F130">
        <v>7</v>
      </c>
      <c r="G130">
        <v>22674.668000000001</v>
      </c>
      <c r="H130">
        <v>3</v>
      </c>
      <c r="I130">
        <v>30.054500000000001</v>
      </c>
      <c r="J130">
        <v>16</v>
      </c>
      <c r="K130">
        <v>26.807507000000001</v>
      </c>
      <c r="L130">
        <f t="shared" si="12"/>
        <v>786</v>
      </c>
      <c r="M130">
        <f t="shared" si="12"/>
        <v>27323.020759000003</v>
      </c>
      <c r="N130">
        <v>5235</v>
      </c>
      <c r="O130">
        <v>15486.657571</v>
      </c>
      <c r="P130">
        <v>635</v>
      </c>
      <c r="Q130">
        <v>751.50857599999995</v>
      </c>
      <c r="R130">
        <v>263</v>
      </c>
      <c r="S130">
        <v>2065.56212</v>
      </c>
      <c r="T130">
        <v>314</v>
      </c>
      <c r="U130">
        <v>2273.2078000000001</v>
      </c>
      <c r="V130">
        <v>606</v>
      </c>
      <c r="W130">
        <v>1400.350447</v>
      </c>
      <c r="X130">
        <f t="shared" si="13"/>
        <v>7053</v>
      </c>
      <c r="Y130">
        <f t="shared" si="13"/>
        <v>21977.286513999999</v>
      </c>
      <c r="Z130">
        <f t="shared" si="14"/>
        <v>7839</v>
      </c>
      <c r="AA130">
        <f t="shared" si="14"/>
        <v>49300.307272999999</v>
      </c>
    </row>
    <row r="131" spans="1:27">
      <c r="A131">
        <v>605</v>
      </c>
      <c r="B131">
        <v>1140</v>
      </c>
      <c r="C131">
        <v>6154.7561599999999</v>
      </c>
      <c r="D131">
        <v>0</v>
      </c>
      <c r="E131">
        <v>0</v>
      </c>
      <c r="F131">
        <v>3</v>
      </c>
      <c r="G131">
        <v>215.68</v>
      </c>
      <c r="H131">
        <v>10</v>
      </c>
      <c r="I131">
        <v>70.418300000000002</v>
      </c>
      <c r="J131">
        <v>15</v>
      </c>
      <c r="K131">
        <v>42.834558000000001</v>
      </c>
      <c r="L131">
        <f>B131+D131+F131+H131+J131</f>
        <v>1168</v>
      </c>
      <c r="M131">
        <f>C131+E131+G131+I131+K131</f>
        <v>6483.689018</v>
      </c>
      <c r="N131">
        <v>5712</v>
      </c>
      <c r="O131">
        <v>16200.896564000001</v>
      </c>
      <c r="P131">
        <v>713</v>
      </c>
      <c r="Q131">
        <v>834.32916699999998</v>
      </c>
      <c r="R131">
        <v>238</v>
      </c>
      <c r="S131">
        <v>1909.09709</v>
      </c>
      <c r="T131">
        <v>287</v>
      </c>
      <c r="U131">
        <v>1910.041913</v>
      </c>
      <c r="V131">
        <v>563</v>
      </c>
      <c r="W131">
        <v>1304.7063330000001</v>
      </c>
      <c r="X131">
        <f t="shared" si="13"/>
        <v>7513</v>
      </c>
      <c r="Y131">
        <f t="shared" si="13"/>
        <v>22159.071067000004</v>
      </c>
      <c r="Z131">
        <f>L131+X131</f>
        <v>8681</v>
      </c>
      <c r="AA131">
        <f>M131+Y131</f>
        <v>28642.760085000005</v>
      </c>
    </row>
    <row r="132" spans="1:27">
      <c r="A132">
        <v>606</v>
      </c>
      <c r="B132">
        <v>1104</v>
      </c>
      <c r="C132">
        <v>4429.6956129999999</v>
      </c>
      <c r="D132">
        <v>0</v>
      </c>
      <c r="E132">
        <v>0</v>
      </c>
      <c r="F132">
        <v>7</v>
      </c>
      <c r="G132">
        <v>25.269449999999999</v>
      </c>
      <c r="H132">
        <v>2</v>
      </c>
      <c r="I132">
        <v>1.849</v>
      </c>
      <c r="J132">
        <v>8</v>
      </c>
      <c r="K132">
        <v>16.546700000000001</v>
      </c>
      <c r="L132">
        <f>B132+D132+F132+H132+J132</f>
        <v>1121</v>
      </c>
      <c r="M132">
        <f>C132+E132+G132+I132+K132</f>
        <v>4473.3607629999997</v>
      </c>
      <c r="N132">
        <v>5069</v>
      </c>
      <c r="O132">
        <v>14324.622616000001</v>
      </c>
      <c r="P132">
        <v>684</v>
      </c>
      <c r="Q132">
        <v>787.60240399999998</v>
      </c>
      <c r="R132">
        <v>221</v>
      </c>
      <c r="S132">
        <v>1954.648238</v>
      </c>
      <c r="T132">
        <v>274</v>
      </c>
      <c r="U132">
        <v>1716.3409899999999</v>
      </c>
      <c r="V132">
        <v>572</v>
      </c>
      <c r="W132">
        <v>1464.684254</v>
      </c>
      <c r="X132">
        <f t="shared" si="13"/>
        <v>6820</v>
      </c>
      <c r="Y132">
        <f t="shared" si="13"/>
        <v>20247.898502</v>
      </c>
      <c r="Z132">
        <f>L132+X132</f>
        <v>7941</v>
      </c>
      <c r="AA132">
        <f>M132+Y132</f>
        <v>24721.259265000001</v>
      </c>
    </row>
    <row r="133" spans="1:27">
      <c r="A133">
        <v>607</v>
      </c>
      <c r="B133">
        <v>547</v>
      </c>
      <c r="C133">
        <v>2287.8137280000001</v>
      </c>
      <c r="D133">
        <v>0</v>
      </c>
      <c r="E133">
        <v>0</v>
      </c>
      <c r="F133">
        <v>1</v>
      </c>
      <c r="G133">
        <v>13.581913</v>
      </c>
      <c r="H133">
        <v>4</v>
      </c>
      <c r="I133">
        <v>27.693999999999999</v>
      </c>
      <c r="J133">
        <v>9</v>
      </c>
      <c r="K133">
        <v>17.323499999999999</v>
      </c>
      <c r="L133">
        <f t="shared" ref="L133:M147" si="15">B133+D133+F133+H133+J133</f>
        <v>561</v>
      </c>
      <c r="M133">
        <f t="shared" si="15"/>
        <v>2346.413141</v>
      </c>
      <c r="N133">
        <v>4036</v>
      </c>
      <c r="O133">
        <v>11109.534065</v>
      </c>
      <c r="P133">
        <v>562</v>
      </c>
      <c r="Q133">
        <v>621.08398399999999</v>
      </c>
      <c r="R133">
        <v>185</v>
      </c>
      <c r="S133">
        <v>1183.108381</v>
      </c>
      <c r="T133">
        <v>212</v>
      </c>
      <c r="U133">
        <v>1163.50225</v>
      </c>
      <c r="V133">
        <v>468</v>
      </c>
      <c r="W133">
        <v>1183.7655199999999</v>
      </c>
      <c r="X133">
        <f t="shared" si="13"/>
        <v>5463</v>
      </c>
      <c r="Y133">
        <f t="shared" si="13"/>
        <v>15260.994200000001</v>
      </c>
      <c r="Z133">
        <f t="shared" ref="Z133:AA147" si="16">L133+X133</f>
        <v>6024</v>
      </c>
      <c r="AA133">
        <f t="shared" si="16"/>
        <v>17607.407341000002</v>
      </c>
    </row>
    <row r="134" spans="1:27">
      <c r="A134">
        <v>608</v>
      </c>
      <c r="B134">
        <v>1384</v>
      </c>
      <c r="C134">
        <v>6003.1927720000003</v>
      </c>
      <c r="D134">
        <v>0</v>
      </c>
      <c r="E134">
        <v>0</v>
      </c>
      <c r="F134">
        <v>5</v>
      </c>
      <c r="G134">
        <v>45.191099999999999</v>
      </c>
      <c r="H134">
        <v>10</v>
      </c>
      <c r="I134">
        <v>46.713999999999999</v>
      </c>
      <c r="J134">
        <v>9</v>
      </c>
      <c r="K134">
        <v>17.767440000000001</v>
      </c>
      <c r="L134">
        <f t="shared" si="15"/>
        <v>1408</v>
      </c>
      <c r="M134">
        <f t="shared" si="15"/>
        <v>6112.8653119999999</v>
      </c>
      <c r="N134">
        <v>4701</v>
      </c>
      <c r="O134">
        <v>13329.951277</v>
      </c>
      <c r="P134">
        <v>640</v>
      </c>
      <c r="Q134">
        <v>705.68356500000004</v>
      </c>
      <c r="R134">
        <v>186</v>
      </c>
      <c r="S134">
        <v>1116.2844749999999</v>
      </c>
      <c r="T134">
        <v>219</v>
      </c>
      <c r="U134">
        <v>1237.2407000000001</v>
      </c>
      <c r="V134">
        <v>510</v>
      </c>
      <c r="W134">
        <v>1195.9615220000001</v>
      </c>
      <c r="X134">
        <f t="shared" si="13"/>
        <v>6256</v>
      </c>
      <c r="Y134">
        <f t="shared" si="13"/>
        <v>17585.121539</v>
      </c>
      <c r="Z134">
        <f t="shared" si="16"/>
        <v>7664</v>
      </c>
      <c r="AA134">
        <f t="shared" si="16"/>
        <v>23697.986851000001</v>
      </c>
    </row>
    <row r="135" spans="1:27">
      <c r="A135">
        <v>609</v>
      </c>
      <c r="B135">
        <v>3924</v>
      </c>
      <c r="C135">
        <v>13885.70023</v>
      </c>
      <c r="D135">
        <v>0</v>
      </c>
      <c r="E135">
        <v>0</v>
      </c>
      <c r="F135">
        <v>8</v>
      </c>
      <c r="G135">
        <v>111.59524999999999</v>
      </c>
      <c r="H135">
        <v>4</v>
      </c>
      <c r="I135">
        <v>193.41</v>
      </c>
      <c r="J135">
        <v>3</v>
      </c>
      <c r="K135">
        <v>11.726000000000001</v>
      </c>
      <c r="L135">
        <f t="shared" si="15"/>
        <v>3939</v>
      </c>
      <c r="M135">
        <f t="shared" si="15"/>
        <v>14202.431480000001</v>
      </c>
      <c r="N135">
        <v>4973</v>
      </c>
      <c r="O135">
        <v>14128.914583</v>
      </c>
      <c r="P135">
        <v>629</v>
      </c>
      <c r="Q135">
        <v>745.726675</v>
      </c>
      <c r="R135">
        <v>213</v>
      </c>
      <c r="S135">
        <v>1844.38563</v>
      </c>
      <c r="T135">
        <v>248</v>
      </c>
      <c r="U135">
        <v>1674.8405680000001</v>
      </c>
      <c r="V135">
        <v>543</v>
      </c>
      <c r="W135">
        <v>1340.3926329999999</v>
      </c>
      <c r="X135">
        <f t="shared" si="13"/>
        <v>6606</v>
      </c>
      <c r="Y135">
        <f t="shared" si="13"/>
        <v>19734.260088999999</v>
      </c>
      <c r="Z135">
        <f t="shared" si="16"/>
        <v>10545</v>
      </c>
      <c r="AA135">
        <f t="shared" si="16"/>
        <v>33936.691569000002</v>
      </c>
    </row>
    <row r="136" spans="1:27">
      <c r="A136">
        <v>610</v>
      </c>
      <c r="B136">
        <v>1159</v>
      </c>
      <c r="C136">
        <v>4857.8273950000003</v>
      </c>
      <c r="D136">
        <v>0</v>
      </c>
      <c r="E136">
        <v>0</v>
      </c>
      <c r="F136">
        <v>4</v>
      </c>
      <c r="G136">
        <v>33.677500000000002</v>
      </c>
      <c r="H136">
        <v>4</v>
      </c>
      <c r="I136">
        <v>5.0860000000000003</v>
      </c>
      <c r="J136">
        <v>8</v>
      </c>
      <c r="K136">
        <v>18.102779999999999</v>
      </c>
      <c r="L136">
        <f t="shared" si="15"/>
        <v>1175</v>
      </c>
      <c r="M136">
        <f t="shared" si="15"/>
        <v>4914.6936750000004</v>
      </c>
      <c r="N136">
        <v>4421</v>
      </c>
      <c r="O136">
        <v>12191.403802000001</v>
      </c>
      <c r="P136">
        <v>524</v>
      </c>
      <c r="Q136">
        <v>596.38390800000002</v>
      </c>
      <c r="R136">
        <v>177</v>
      </c>
      <c r="S136">
        <v>2014.1366519999999</v>
      </c>
      <c r="T136">
        <v>274</v>
      </c>
      <c r="U136">
        <v>1323.6859999999999</v>
      </c>
      <c r="V136">
        <v>474</v>
      </c>
      <c r="W136">
        <v>1310.7364540000001</v>
      </c>
      <c r="X136">
        <f t="shared" ref="X136:Y150" si="17">N136+P136+R136+T136+V136</f>
        <v>5870</v>
      </c>
      <c r="Y136">
        <f t="shared" si="17"/>
        <v>17436.346816000001</v>
      </c>
      <c r="Z136">
        <f t="shared" si="16"/>
        <v>7045</v>
      </c>
      <c r="AA136">
        <f t="shared" si="16"/>
        <v>22351.040491</v>
      </c>
    </row>
    <row r="137" spans="1:27">
      <c r="A137">
        <v>611</v>
      </c>
      <c r="B137">
        <v>939</v>
      </c>
      <c r="C137">
        <v>4354.0610290000004</v>
      </c>
      <c r="D137">
        <v>0</v>
      </c>
      <c r="E137">
        <v>0</v>
      </c>
      <c r="F137">
        <v>5</v>
      </c>
      <c r="G137">
        <v>1241.187216</v>
      </c>
      <c r="H137">
        <v>10</v>
      </c>
      <c r="I137">
        <v>59.482199999999999</v>
      </c>
      <c r="J137">
        <v>13</v>
      </c>
      <c r="K137">
        <v>19.049289999999999</v>
      </c>
      <c r="L137">
        <f t="shared" si="15"/>
        <v>967</v>
      </c>
      <c r="M137">
        <f t="shared" si="15"/>
        <v>5673.779735000001</v>
      </c>
      <c r="N137">
        <v>5209</v>
      </c>
      <c r="O137">
        <v>13901.514659</v>
      </c>
      <c r="P137">
        <v>674</v>
      </c>
      <c r="Q137">
        <v>766.762294</v>
      </c>
      <c r="R137">
        <v>234</v>
      </c>
      <c r="S137">
        <v>1912.297356</v>
      </c>
      <c r="T137">
        <v>279</v>
      </c>
      <c r="U137">
        <v>1608.676465</v>
      </c>
      <c r="V137">
        <v>591</v>
      </c>
      <c r="W137">
        <v>1422.5045009999999</v>
      </c>
      <c r="X137">
        <f t="shared" si="17"/>
        <v>6987</v>
      </c>
      <c r="Y137">
        <f t="shared" si="17"/>
        <v>19611.755275</v>
      </c>
      <c r="Z137">
        <f t="shared" si="16"/>
        <v>7954</v>
      </c>
      <c r="AA137">
        <f t="shared" si="16"/>
        <v>25285.53501</v>
      </c>
    </row>
    <row r="138" spans="1:27">
      <c r="A138">
        <v>612</v>
      </c>
      <c r="B138">
        <v>1640</v>
      </c>
      <c r="C138">
        <v>8457.4391269999996</v>
      </c>
      <c r="D138">
        <v>0</v>
      </c>
      <c r="E138">
        <v>0</v>
      </c>
      <c r="F138">
        <v>4</v>
      </c>
      <c r="G138">
        <v>108.37479999999999</v>
      </c>
      <c r="H138">
        <v>7</v>
      </c>
      <c r="I138">
        <v>1042.26</v>
      </c>
      <c r="J138">
        <v>8</v>
      </c>
      <c r="K138">
        <v>71.463207999999995</v>
      </c>
      <c r="L138">
        <f t="shared" si="15"/>
        <v>1659</v>
      </c>
      <c r="M138">
        <f t="shared" si="15"/>
        <v>9679.5371349999987</v>
      </c>
      <c r="N138">
        <v>4753</v>
      </c>
      <c r="O138">
        <v>12914.772623000001</v>
      </c>
      <c r="P138">
        <v>591</v>
      </c>
      <c r="Q138">
        <v>697.58284800000001</v>
      </c>
      <c r="R138">
        <v>238</v>
      </c>
      <c r="S138">
        <v>2073.6057970000002</v>
      </c>
      <c r="T138">
        <v>210</v>
      </c>
      <c r="U138">
        <v>1257.9566279999999</v>
      </c>
      <c r="V138">
        <v>493</v>
      </c>
      <c r="W138">
        <v>992.02038300000004</v>
      </c>
      <c r="X138">
        <f t="shared" si="17"/>
        <v>6285</v>
      </c>
      <c r="Y138">
        <f t="shared" si="17"/>
        <v>17935.938278999998</v>
      </c>
      <c r="Z138">
        <f t="shared" si="16"/>
        <v>7944</v>
      </c>
      <c r="AA138">
        <f t="shared" si="16"/>
        <v>27615.475413999997</v>
      </c>
    </row>
    <row r="139" spans="1:27">
      <c r="A139">
        <v>701</v>
      </c>
      <c r="B139">
        <v>949</v>
      </c>
      <c r="C139">
        <v>4954.4490139999998</v>
      </c>
      <c r="D139">
        <v>0</v>
      </c>
      <c r="E139">
        <v>0</v>
      </c>
      <c r="F139">
        <v>4</v>
      </c>
      <c r="G139">
        <v>12.2948</v>
      </c>
      <c r="H139">
        <v>7</v>
      </c>
      <c r="I139">
        <v>25.416</v>
      </c>
      <c r="J139">
        <v>13</v>
      </c>
      <c r="K139">
        <v>10.0693</v>
      </c>
      <c r="L139">
        <f t="shared" si="15"/>
        <v>973</v>
      </c>
      <c r="M139">
        <f t="shared" si="15"/>
        <v>5002.2291139999998</v>
      </c>
      <c r="N139">
        <v>5496</v>
      </c>
      <c r="O139">
        <v>15647.805041</v>
      </c>
      <c r="P139">
        <v>694</v>
      </c>
      <c r="Q139">
        <v>805.18932900000004</v>
      </c>
      <c r="R139">
        <v>199</v>
      </c>
      <c r="S139">
        <v>1004.203121</v>
      </c>
      <c r="T139">
        <v>244</v>
      </c>
      <c r="U139">
        <v>2136.6348870000002</v>
      </c>
      <c r="V139">
        <v>513</v>
      </c>
      <c r="W139">
        <v>1466.1202740000001</v>
      </c>
      <c r="X139">
        <f t="shared" si="17"/>
        <v>7146</v>
      </c>
      <c r="Y139">
        <f t="shared" si="17"/>
        <v>21059.952652</v>
      </c>
      <c r="Z139">
        <f t="shared" si="16"/>
        <v>8119</v>
      </c>
      <c r="AA139">
        <f t="shared" si="16"/>
        <v>26062.181766000002</v>
      </c>
    </row>
    <row r="140" spans="1:27">
      <c r="A140">
        <v>702</v>
      </c>
      <c r="B140">
        <v>1251</v>
      </c>
      <c r="C140">
        <v>5024.9550449999997</v>
      </c>
      <c r="D140">
        <v>0</v>
      </c>
      <c r="E140">
        <v>0</v>
      </c>
      <c r="F140">
        <v>6</v>
      </c>
      <c r="G140">
        <v>13.778218000000001</v>
      </c>
      <c r="H140">
        <v>2</v>
      </c>
      <c r="I140">
        <v>3.73</v>
      </c>
      <c r="J140">
        <v>7</v>
      </c>
      <c r="K140">
        <v>9.7778799999999997</v>
      </c>
      <c r="L140">
        <f t="shared" si="15"/>
        <v>1266</v>
      </c>
      <c r="M140">
        <f t="shared" si="15"/>
        <v>5052.2411429999993</v>
      </c>
      <c r="N140">
        <v>5639</v>
      </c>
      <c r="O140">
        <v>17268.646412999999</v>
      </c>
      <c r="P140">
        <v>680</v>
      </c>
      <c r="Q140">
        <v>800.08695699999998</v>
      </c>
      <c r="R140">
        <v>167</v>
      </c>
      <c r="S140">
        <v>827.08513200000004</v>
      </c>
      <c r="T140">
        <v>273</v>
      </c>
      <c r="U140">
        <v>1357.3012000000001</v>
      </c>
      <c r="V140">
        <v>490</v>
      </c>
      <c r="W140">
        <v>1038.5755939999999</v>
      </c>
      <c r="X140">
        <f t="shared" si="17"/>
        <v>7249</v>
      </c>
      <c r="Y140">
        <f t="shared" si="17"/>
        <v>21291.695295999998</v>
      </c>
      <c r="Z140">
        <f t="shared" si="16"/>
        <v>8515</v>
      </c>
      <c r="AA140">
        <f t="shared" si="16"/>
        <v>26343.936438999997</v>
      </c>
    </row>
    <row r="141" spans="1:27">
      <c r="A141">
        <v>703</v>
      </c>
      <c r="B141">
        <v>832</v>
      </c>
      <c r="C141">
        <v>4802.296566</v>
      </c>
      <c r="D141">
        <v>0</v>
      </c>
      <c r="E141">
        <v>0</v>
      </c>
      <c r="F141">
        <v>4</v>
      </c>
      <c r="G141">
        <v>103.52844</v>
      </c>
      <c r="H141">
        <v>4</v>
      </c>
      <c r="I141">
        <v>47.585000000000001</v>
      </c>
      <c r="J141">
        <v>7</v>
      </c>
      <c r="K141">
        <v>22.076519999999999</v>
      </c>
      <c r="L141">
        <f t="shared" si="15"/>
        <v>847</v>
      </c>
      <c r="M141">
        <f t="shared" si="15"/>
        <v>4975.4865259999997</v>
      </c>
      <c r="N141">
        <v>6148</v>
      </c>
      <c r="O141">
        <v>19233.881829999998</v>
      </c>
      <c r="P141">
        <v>786</v>
      </c>
      <c r="Q141">
        <v>922.353251</v>
      </c>
      <c r="R141">
        <v>223</v>
      </c>
      <c r="S141">
        <v>3536.2846949999998</v>
      </c>
      <c r="T141">
        <v>259</v>
      </c>
      <c r="U141">
        <v>2626.8213000000001</v>
      </c>
      <c r="V141">
        <v>470</v>
      </c>
      <c r="W141">
        <v>1571.3459949999999</v>
      </c>
      <c r="X141">
        <f t="shared" si="17"/>
        <v>7886</v>
      </c>
      <c r="Y141">
        <f t="shared" si="17"/>
        <v>27890.687070999997</v>
      </c>
      <c r="Z141">
        <f t="shared" si="16"/>
        <v>8733</v>
      </c>
      <c r="AA141">
        <f t="shared" si="16"/>
        <v>32866.173596999994</v>
      </c>
    </row>
    <row r="142" spans="1:27">
      <c r="A142">
        <v>704</v>
      </c>
      <c r="B142">
        <v>2211</v>
      </c>
      <c r="C142">
        <v>19194.552761999999</v>
      </c>
      <c r="D142">
        <v>172</v>
      </c>
      <c r="E142">
        <v>205.2912</v>
      </c>
      <c r="F142">
        <v>3</v>
      </c>
      <c r="G142">
        <v>4.0667999999999997</v>
      </c>
      <c r="H142">
        <v>3</v>
      </c>
      <c r="I142">
        <v>24.361699999999999</v>
      </c>
      <c r="J142">
        <v>9</v>
      </c>
      <c r="K142">
        <v>6.2949979999999996</v>
      </c>
      <c r="L142">
        <f t="shared" si="15"/>
        <v>2398</v>
      </c>
      <c r="M142">
        <f t="shared" si="15"/>
        <v>19434.567460000002</v>
      </c>
      <c r="N142">
        <v>6095</v>
      </c>
      <c r="O142">
        <v>17984.667576</v>
      </c>
      <c r="P142">
        <v>795</v>
      </c>
      <c r="Q142">
        <v>939.40782200000001</v>
      </c>
      <c r="R142">
        <v>212</v>
      </c>
      <c r="S142">
        <v>1227.5379680000001</v>
      </c>
      <c r="T142">
        <v>247</v>
      </c>
      <c r="U142">
        <v>1579.8004679999999</v>
      </c>
      <c r="V142">
        <v>582</v>
      </c>
      <c r="W142">
        <v>1483.6250560000001</v>
      </c>
      <c r="X142">
        <f t="shared" si="17"/>
        <v>7931</v>
      </c>
      <c r="Y142">
        <f t="shared" si="17"/>
        <v>23215.038890000003</v>
      </c>
      <c r="Z142">
        <f t="shared" si="16"/>
        <v>10329</v>
      </c>
      <c r="AA142">
        <f t="shared" si="16"/>
        <v>42649.606350000002</v>
      </c>
    </row>
    <row r="143" spans="1:27">
      <c r="A143">
        <v>705</v>
      </c>
      <c r="B143">
        <v>1893</v>
      </c>
      <c r="C143">
        <v>13590.228999999999</v>
      </c>
      <c r="D143">
        <v>391</v>
      </c>
      <c r="E143">
        <v>382.72030000000001</v>
      </c>
      <c r="F143">
        <v>8</v>
      </c>
      <c r="G143">
        <v>375.25775099999998</v>
      </c>
      <c r="H143">
        <v>1</v>
      </c>
      <c r="I143">
        <v>12.003830000000001</v>
      </c>
      <c r="J143">
        <v>36</v>
      </c>
      <c r="K143">
        <v>785.98324000000002</v>
      </c>
      <c r="L143">
        <f t="shared" si="15"/>
        <v>2329</v>
      </c>
      <c r="M143">
        <f t="shared" si="15"/>
        <v>15146.194120999999</v>
      </c>
      <c r="N143">
        <v>7651</v>
      </c>
      <c r="O143">
        <v>21762.471472000001</v>
      </c>
      <c r="P143">
        <v>967</v>
      </c>
      <c r="Q143">
        <v>1189.9161819999999</v>
      </c>
      <c r="R143">
        <v>257</v>
      </c>
      <c r="S143">
        <v>1500.502688</v>
      </c>
      <c r="T143">
        <v>396</v>
      </c>
      <c r="U143">
        <v>2231.0230999999999</v>
      </c>
      <c r="V143">
        <v>705</v>
      </c>
      <c r="W143">
        <v>1600.7053040000001</v>
      </c>
      <c r="X143">
        <f t="shared" si="17"/>
        <v>9976</v>
      </c>
      <c r="Y143">
        <f t="shared" si="17"/>
        <v>28284.618746</v>
      </c>
      <c r="Z143">
        <f t="shared" si="16"/>
        <v>12305</v>
      </c>
      <c r="AA143">
        <f t="shared" si="16"/>
        <v>43430.812867000001</v>
      </c>
    </row>
    <row r="144" spans="1:27">
      <c r="A144">
        <v>706</v>
      </c>
      <c r="B144">
        <v>1129</v>
      </c>
      <c r="C144">
        <v>6992.1170810000003</v>
      </c>
      <c r="D144">
        <v>33</v>
      </c>
      <c r="E144">
        <v>29.6022</v>
      </c>
      <c r="F144">
        <v>18</v>
      </c>
      <c r="G144">
        <v>134.49664000000001</v>
      </c>
      <c r="H144">
        <v>10</v>
      </c>
      <c r="I144">
        <v>144.69</v>
      </c>
      <c r="J144">
        <v>41</v>
      </c>
      <c r="K144">
        <v>72.028319999999994</v>
      </c>
      <c r="L144">
        <f t="shared" si="15"/>
        <v>1231</v>
      </c>
      <c r="M144">
        <f t="shared" si="15"/>
        <v>7372.9342410000008</v>
      </c>
      <c r="N144">
        <v>7432</v>
      </c>
      <c r="O144">
        <v>23349.189897</v>
      </c>
      <c r="P144">
        <v>1017</v>
      </c>
      <c r="Q144">
        <v>1207.0708059999999</v>
      </c>
      <c r="R144">
        <v>274</v>
      </c>
      <c r="S144">
        <v>2689.2660139999998</v>
      </c>
      <c r="T144">
        <v>340</v>
      </c>
      <c r="U144">
        <v>2410.260252</v>
      </c>
      <c r="V144">
        <v>693</v>
      </c>
      <c r="W144">
        <v>1870.5987700000001</v>
      </c>
      <c r="X144">
        <f t="shared" si="17"/>
        <v>9756</v>
      </c>
      <c r="Y144">
        <f t="shared" si="17"/>
        <v>31526.385739000001</v>
      </c>
      <c r="Z144">
        <f t="shared" si="16"/>
        <v>10987</v>
      </c>
      <c r="AA144">
        <f t="shared" si="16"/>
        <v>38899.31998</v>
      </c>
    </row>
    <row r="145" spans="1:27">
      <c r="A145">
        <v>707</v>
      </c>
      <c r="B145">
        <v>1400</v>
      </c>
      <c r="C145">
        <v>7688.6544190000004</v>
      </c>
      <c r="D145">
        <v>0</v>
      </c>
      <c r="E145">
        <v>0</v>
      </c>
      <c r="F145">
        <v>9</v>
      </c>
      <c r="G145">
        <v>42.230122000000001</v>
      </c>
      <c r="H145">
        <v>6</v>
      </c>
      <c r="I145">
        <v>24.9</v>
      </c>
      <c r="J145">
        <v>21</v>
      </c>
      <c r="K145">
        <v>25.490749999999998</v>
      </c>
      <c r="L145">
        <f t="shared" si="15"/>
        <v>1436</v>
      </c>
      <c r="M145">
        <f t="shared" si="15"/>
        <v>7781.2752909999999</v>
      </c>
      <c r="N145">
        <v>6829</v>
      </c>
      <c r="O145">
        <v>20925.391127999999</v>
      </c>
      <c r="P145">
        <v>908</v>
      </c>
      <c r="Q145">
        <v>1117.356657</v>
      </c>
      <c r="R145">
        <v>254</v>
      </c>
      <c r="S145">
        <v>1904.5679359999999</v>
      </c>
      <c r="T145">
        <v>343</v>
      </c>
      <c r="U145">
        <v>2835.3562510000002</v>
      </c>
      <c r="V145">
        <v>631</v>
      </c>
      <c r="W145">
        <v>3348.6072049999998</v>
      </c>
      <c r="X145">
        <f t="shared" si="17"/>
        <v>8965</v>
      </c>
      <c r="Y145">
        <f t="shared" si="17"/>
        <v>30131.279177</v>
      </c>
      <c r="Z145">
        <f t="shared" si="16"/>
        <v>10401</v>
      </c>
      <c r="AA145">
        <f t="shared" si="16"/>
        <v>37912.554468000002</v>
      </c>
    </row>
    <row r="146" spans="1:27">
      <c r="A146">
        <v>708</v>
      </c>
      <c r="B146">
        <v>1514</v>
      </c>
      <c r="C146">
        <v>8688.8585910000002</v>
      </c>
      <c r="D146">
        <v>370</v>
      </c>
      <c r="E146">
        <v>678.60699999999997</v>
      </c>
      <c r="F146">
        <v>42</v>
      </c>
      <c r="G146">
        <v>620.28895</v>
      </c>
      <c r="H146">
        <v>22</v>
      </c>
      <c r="I146">
        <v>199.24590000000001</v>
      </c>
      <c r="J146">
        <v>17</v>
      </c>
      <c r="K146">
        <v>47.319985000000003</v>
      </c>
      <c r="L146">
        <f t="shared" si="15"/>
        <v>1965</v>
      </c>
      <c r="M146">
        <f t="shared" si="15"/>
        <v>10234.320426</v>
      </c>
      <c r="N146">
        <v>8550</v>
      </c>
      <c r="O146">
        <v>26598.647725999999</v>
      </c>
      <c r="P146">
        <v>957</v>
      </c>
      <c r="Q146">
        <v>1170.2839899999999</v>
      </c>
      <c r="R146">
        <v>272</v>
      </c>
      <c r="S146">
        <v>1574.979474</v>
      </c>
      <c r="T146">
        <v>334</v>
      </c>
      <c r="U146">
        <v>2240.2910419999998</v>
      </c>
      <c r="V146">
        <v>765</v>
      </c>
      <c r="W146">
        <v>2356.1805920000002</v>
      </c>
      <c r="X146">
        <f t="shared" si="17"/>
        <v>10878</v>
      </c>
      <c r="Y146">
        <f t="shared" si="17"/>
        <v>33940.382824</v>
      </c>
      <c r="Z146">
        <f t="shared" si="16"/>
        <v>12843</v>
      </c>
      <c r="AA146">
        <f t="shared" si="16"/>
        <v>44174.703249999999</v>
      </c>
    </row>
    <row r="147" spans="1:27">
      <c r="A147">
        <v>709</v>
      </c>
      <c r="B147">
        <v>2325</v>
      </c>
      <c r="C147">
        <v>7073.5891810000003</v>
      </c>
      <c r="D147">
        <v>105</v>
      </c>
      <c r="E147">
        <v>174.96870000000001</v>
      </c>
      <c r="F147">
        <v>25</v>
      </c>
      <c r="G147">
        <v>3508.5106780000001</v>
      </c>
      <c r="H147">
        <v>1</v>
      </c>
      <c r="I147">
        <v>1.58</v>
      </c>
      <c r="J147">
        <v>38</v>
      </c>
      <c r="K147">
        <v>199.28832</v>
      </c>
      <c r="L147">
        <f t="shared" si="15"/>
        <v>2494</v>
      </c>
      <c r="M147">
        <f t="shared" si="15"/>
        <v>10957.936879000001</v>
      </c>
      <c r="N147">
        <v>5524</v>
      </c>
      <c r="O147">
        <v>15948.703202999999</v>
      </c>
      <c r="P147">
        <v>752</v>
      </c>
      <c r="Q147">
        <v>939.92245000000003</v>
      </c>
      <c r="R147">
        <v>228</v>
      </c>
      <c r="S147">
        <v>1762.01117</v>
      </c>
      <c r="T147">
        <v>255</v>
      </c>
      <c r="U147">
        <v>2217.5046259999999</v>
      </c>
      <c r="V147">
        <v>491</v>
      </c>
      <c r="W147">
        <v>1691.2901429999999</v>
      </c>
      <c r="X147">
        <f t="shared" si="17"/>
        <v>7250</v>
      </c>
      <c r="Y147">
        <f t="shared" si="17"/>
        <v>22559.431592000001</v>
      </c>
      <c r="Z147">
        <f t="shared" si="16"/>
        <v>9744</v>
      </c>
      <c r="AA147">
        <f t="shared" si="16"/>
        <v>33517.368471000002</v>
      </c>
    </row>
    <row r="148" spans="1:27">
      <c r="A148">
        <v>710</v>
      </c>
      <c r="B148">
        <v>1879</v>
      </c>
      <c r="C148">
        <v>15241.322913</v>
      </c>
      <c r="D148">
        <v>10</v>
      </c>
      <c r="E148">
        <v>12.861499999999999</v>
      </c>
      <c r="F148">
        <v>8</v>
      </c>
      <c r="G148">
        <v>130.991343</v>
      </c>
      <c r="H148">
        <v>6</v>
      </c>
      <c r="I148">
        <v>29.012</v>
      </c>
      <c r="J148">
        <v>27</v>
      </c>
      <c r="K148">
        <v>159.83511999999999</v>
      </c>
      <c r="L148">
        <f t="shared" ref="L148:M162" si="18">B148+D148+F148+H148+J148</f>
        <v>1930</v>
      </c>
      <c r="M148">
        <f t="shared" si="18"/>
        <v>15574.022876000001</v>
      </c>
      <c r="N148">
        <v>8398</v>
      </c>
      <c r="O148">
        <v>27920.39517</v>
      </c>
      <c r="P148">
        <v>901</v>
      </c>
      <c r="Q148">
        <v>1141.656675</v>
      </c>
      <c r="R148">
        <v>316</v>
      </c>
      <c r="S148">
        <v>2326.3006300000002</v>
      </c>
      <c r="T148">
        <v>276</v>
      </c>
      <c r="U148">
        <v>1855.6196010000001</v>
      </c>
      <c r="V148">
        <v>523</v>
      </c>
      <c r="W148">
        <v>1993.2374809999999</v>
      </c>
      <c r="X148">
        <f t="shared" si="17"/>
        <v>10414</v>
      </c>
      <c r="Y148">
        <f t="shared" si="17"/>
        <v>35237.209556999995</v>
      </c>
      <c r="Z148">
        <f t="shared" ref="Z148:AA162" si="19">L148+X148</f>
        <v>12344</v>
      </c>
      <c r="AA148">
        <f t="shared" si="19"/>
        <v>50811.232432999997</v>
      </c>
    </row>
    <row r="149" spans="1:27">
      <c r="A149">
        <v>711</v>
      </c>
      <c r="B149">
        <v>2575</v>
      </c>
      <c r="C149">
        <v>21585.400581000002</v>
      </c>
      <c r="D149">
        <v>30</v>
      </c>
      <c r="E149">
        <v>40.4968</v>
      </c>
      <c r="F149">
        <v>11</v>
      </c>
      <c r="G149">
        <v>68.227329999999995</v>
      </c>
      <c r="H149">
        <v>3</v>
      </c>
      <c r="I149">
        <v>9.5259999999999998</v>
      </c>
      <c r="J149">
        <v>41</v>
      </c>
      <c r="K149">
        <v>287.50639999999999</v>
      </c>
      <c r="L149">
        <f t="shared" si="18"/>
        <v>2660</v>
      </c>
      <c r="M149">
        <f t="shared" si="18"/>
        <v>21991.157111000004</v>
      </c>
      <c r="N149">
        <v>12013</v>
      </c>
      <c r="O149">
        <v>46774.996322999999</v>
      </c>
      <c r="P149">
        <v>1039</v>
      </c>
      <c r="Q149">
        <v>1375.641668</v>
      </c>
      <c r="R149">
        <v>443</v>
      </c>
      <c r="S149">
        <v>5750.126319</v>
      </c>
      <c r="T149">
        <v>371</v>
      </c>
      <c r="U149">
        <v>2553.4026760000002</v>
      </c>
      <c r="V149">
        <v>622</v>
      </c>
      <c r="W149">
        <v>1875.047885</v>
      </c>
      <c r="X149">
        <f t="shared" si="17"/>
        <v>14488</v>
      </c>
      <c r="Y149">
        <f t="shared" si="17"/>
        <v>58329.214870999996</v>
      </c>
      <c r="Z149">
        <f t="shared" si="19"/>
        <v>17148</v>
      </c>
      <c r="AA149">
        <f t="shared" si="19"/>
        <v>80320.371981999997</v>
      </c>
    </row>
    <row r="150" spans="1:27">
      <c r="A150">
        <v>712</v>
      </c>
      <c r="B150">
        <v>985</v>
      </c>
      <c r="C150">
        <v>8655.0785899999992</v>
      </c>
      <c r="D150">
        <v>6</v>
      </c>
      <c r="E150">
        <v>9.2850000000000001</v>
      </c>
      <c r="F150">
        <v>12</v>
      </c>
      <c r="G150">
        <v>76.847099999999998</v>
      </c>
      <c r="H150">
        <v>8</v>
      </c>
      <c r="I150">
        <v>52.975999999999999</v>
      </c>
      <c r="J150">
        <v>14</v>
      </c>
      <c r="K150">
        <v>48.054673000000001</v>
      </c>
      <c r="L150">
        <f t="shared" si="18"/>
        <v>1025</v>
      </c>
      <c r="M150">
        <f t="shared" si="18"/>
        <v>8842.241363000001</v>
      </c>
      <c r="N150">
        <v>11533</v>
      </c>
      <c r="O150">
        <v>42564.804414999999</v>
      </c>
      <c r="P150">
        <v>931</v>
      </c>
      <c r="Q150">
        <v>1254.2072900000001</v>
      </c>
      <c r="R150">
        <v>425</v>
      </c>
      <c r="S150">
        <v>4951.3219499999996</v>
      </c>
      <c r="T150">
        <v>370</v>
      </c>
      <c r="U150">
        <v>3779.5419999999999</v>
      </c>
      <c r="V150">
        <v>637</v>
      </c>
      <c r="W150">
        <v>2296.9025510000001</v>
      </c>
      <c r="X150">
        <f t="shared" si="17"/>
        <v>13896</v>
      </c>
      <c r="Y150">
        <f t="shared" si="17"/>
        <v>54846.778205999995</v>
      </c>
      <c r="Z150">
        <f t="shared" si="19"/>
        <v>14921</v>
      </c>
      <c r="AA150">
        <f t="shared" si="19"/>
        <v>63689.019568999996</v>
      </c>
    </row>
    <row r="151" spans="1:27">
      <c r="A151">
        <v>801</v>
      </c>
      <c r="B151">
        <v>1690</v>
      </c>
      <c r="C151">
        <v>9301.4923670000007</v>
      </c>
      <c r="D151">
        <v>4</v>
      </c>
      <c r="E151">
        <v>3.5055000000000001</v>
      </c>
      <c r="F151">
        <v>23</v>
      </c>
      <c r="G151">
        <v>146.04630599999999</v>
      </c>
      <c r="H151">
        <v>12</v>
      </c>
      <c r="I151">
        <v>54.423000000000002</v>
      </c>
      <c r="J151">
        <v>15</v>
      </c>
      <c r="K151">
        <v>46.047665000000002</v>
      </c>
      <c r="L151">
        <f t="shared" si="18"/>
        <v>1744</v>
      </c>
      <c r="M151">
        <f t="shared" si="18"/>
        <v>9551.514838000001</v>
      </c>
      <c r="N151">
        <v>11982</v>
      </c>
      <c r="O151">
        <v>45831.110802000003</v>
      </c>
      <c r="P151">
        <v>1047</v>
      </c>
      <c r="Q151">
        <v>1454.577884</v>
      </c>
      <c r="R151">
        <v>420</v>
      </c>
      <c r="S151">
        <v>4619.8919660000001</v>
      </c>
      <c r="T151">
        <v>336</v>
      </c>
      <c r="U151">
        <v>3165.1808999999998</v>
      </c>
      <c r="V151">
        <v>666</v>
      </c>
      <c r="W151">
        <v>2148.3463999999999</v>
      </c>
      <c r="X151">
        <f t="shared" ref="X151:Y164" si="20">N151+P151+R151+T151+V151</f>
        <v>14451</v>
      </c>
      <c r="Y151">
        <f t="shared" si="20"/>
        <v>57219.107952000006</v>
      </c>
      <c r="Z151">
        <f t="shared" si="19"/>
        <v>16195</v>
      </c>
      <c r="AA151">
        <f t="shared" si="19"/>
        <v>66770.622790000009</v>
      </c>
    </row>
    <row r="152" spans="1:27">
      <c r="A152">
        <v>802</v>
      </c>
      <c r="B152">
        <v>670</v>
      </c>
      <c r="C152">
        <v>3866.31621</v>
      </c>
      <c r="D152">
        <v>0</v>
      </c>
      <c r="E152">
        <v>0</v>
      </c>
      <c r="F152">
        <v>8</v>
      </c>
      <c r="G152">
        <v>177.649967</v>
      </c>
      <c r="H152">
        <v>16</v>
      </c>
      <c r="I152">
        <v>54.508499999999998</v>
      </c>
      <c r="J152">
        <v>7</v>
      </c>
      <c r="K152">
        <v>7.835375</v>
      </c>
      <c r="L152">
        <f t="shared" si="18"/>
        <v>701</v>
      </c>
      <c r="M152">
        <f t="shared" si="18"/>
        <v>4106.3100519999998</v>
      </c>
      <c r="N152">
        <v>10829</v>
      </c>
      <c r="O152">
        <v>37234.616015</v>
      </c>
      <c r="P152">
        <v>950</v>
      </c>
      <c r="Q152">
        <v>1367.450325</v>
      </c>
      <c r="R152">
        <v>315</v>
      </c>
      <c r="S152">
        <v>3631.7443470000003</v>
      </c>
      <c r="T152">
        <v>277</v>
      </c>
      <c r="U152">
        <v>2283.1158519999999</v>
      </c>
      <c r="V152">
        <v>561</v>
      </c>
      <c r="W152">
        <v>2043.23341</v>
      </c>
      <c r="X152">
        <f t="shared" si="20"/>
        <v>12932</v>
      </c>
      <c r="Y152">
        <f t="shared" si="20"/>
        <v>46560.159949000001</v>
      </c>
      <c r="Z152">
        <f t="shared" si="19"/>
        <v>13633</v>
      </c>
      <c r="AA152">
        <f t="shared" si="19"/>
        <v>50666.470001000002</v>
      </c>
    </row>
    <row r="153" spans="1:27">
      <c r="A153">
        <v>803</v>
      </c>
      <c r="B153">
        <v>2365</v>
      </c>
      <c r="C153">
        <v>11565.250695999999</v>
      </c>
      <c r="D153">
        <v>0</v>
      </c>
      <c r="E153">
        <v>0</v>
      </c>
      <c r="F153">
        <v>5</v>
      </c>
      <c r="G153">
        <v>18.315480000000001</v>
      </c>
      <c r="H153">
        <v>9</v>
      </c>
      <c r="I153">
        <v>72.888999999999996</v>
      </c>
      <c r="J153">
        <v>5</v>
      </c>
      <c r="K153">
        <v>37.532299999999999</v>
      </c>
      <c r="L153">
        <f t="shared" si="18"/>
        <v>2384</v>
      </c>
      <c r="M153">
        <f t="shared" si="18"/>
        <v>11693.987475999998</v>
      </c>
      <c r="N153">
        <v>6372</v>
      </c>
      <c r="O153">
        <v>22280.966823999999</v>
      </c>
      <c r="P153">
        <v>680</v>
      </c>
      <c r="Q153">
        <v>961.94423700000004</v>
      </c>
      <c r="R153">
        <v>274</v>
      </c>
      <c r="S153">
        <v>3054.61663</v>
      </c>
      <c r="T153">
        <v>207</v>
      </c>
      <c r="U153">
        <v>2241.172</v>
      </c>
      <c r="V153">
        <v>419</v>
      </c>
      <c r="W153">
        <v>1974.630165</v>
      </c>
      <c r="X153">
        <f t="shared" si="20"/>
        <v>7952</v>
      </c>
      <c r="Y153">
        <f t="shared" si="20"/>
        <v>30513.329855999997</v>
      </c>
      <c r="Z153">
        <f t="shared" si="19"/>
        <v>10336</v>
      </c>
      <c r="AA153">
        <f t="shared" si="19"/>
        <v>42207.317331999991</v>
      </c>
    </row>
    <row r="154" spans="1:27">
      <c r="A154">
        <v>804</v>
      </c>
      <c r="B154">
        <v>492</v>
      </c>
      <c r="C154">
        <v>2641.247922</v>
      </c>
      <c r="D154">
        <v>23</v>
      </c>
      <c r="E154">
        <v>31.850300000000001</v>
      </c>
      <c r="F154">
        <v>14</v>
      </c>
      <c r="G154">
        <v>1702.350868</v>
      </c>
      <c r="H154">
        <v>5</v>
      </c>
      <c r="I154">
        <v>58.97</v>
      </c>
      <c r="J154">
        <v>6</v>
      </c>
      <c r="K154">
        <v>32.402999999999999</v>
      </c>
      <c r="L154">
        <f t="shared" si="18"/>
        <v>540</v>
      </c>
      <c r="M154">
        <f t="shared" si="18"/>
        <v>4466.8220900000006</v>
      </c>
      <c r="N154">
        <v>7437</v>
      </c>
      <c r="O154">
        <v>23903.740094000001</v>
      </c>
      <c r="P154">
        <v>927</v>
      </c>
      <c r="Q154">
        <v>1326.2389020000001</v>
      </c>
      <c r="R154">
        <v>282</v>
      </c>
      <c r="S154">
        <v>1500.8525669999999</v>
      </c>
      <c r="T154">
        <v>299</v>
      </c>
      <c r="U154">
        <v>2323.5779900000002</v>
      </c>
      <c r="V154">
        <v>566</v>
      </c>
      <c r="W154">
        <v>1390.193033</v>
      </c>
      <c r="X154">
        <f t="shared" si="20"/>
        <v>9511</v>
      </c>
      <c r="Y154">
        <f t="shared" si="20"/>
        <v>30444.602586000001</v>
      </c>
      <c r="Z154">
        <f t="shared" si="19"/>
        <v>10051</v>
      </c>
      <c r="AA154">
        <f t="shared" si="19"/>
        <v>34911.424676000002</v>
      </c>
    </row>
    <row r="155" spans="1:27">
      <c r="A155">
        <v>805</v>
      </c>
      <c r="B155">
        <v>409</v>
      </c>
      <c r="C155">
        <v>3670.4579610000001</v>
      </c>
      <c r="D155">
        <v>232</v>
      </c>
      <c r="E155">
        <v>308.20510000000002</v>
      </c>
      <c r="F155">
        <v>13</v>
      </c>
      <c r="G155">
        <v>50.927849999999999</v>
      </c>
      <c r="H155">
        <v>5</v>
      </c>
      <c r="I155">
        <v>76.400000000000006</v>
      </c>
      <c r="J155">
        <v>11</v>
      </c>
      <c r="K155">
        <v>253.37191000000001</v>
      </c>
      <c r="L155">
        <f t="shared" si="18"/>
        <v>670</v>
      </c>
      <c r="M155">
        <f t="shared" si="18"/>
        <v>4359.3628209999997</v>
      </c>
      <c r="N155">
        <v>6657</v>
      </c>
      <c r="O155">
        <v>21142.187615999999</v>
      </c>
      <c r="P155">
        <v>893</v>
      </c>
      <c r="Q155">
        <v>1294.4506200000001</v>
      </c>
      <c r="R155">
        <v>217</v>
      </c>
      <c r="S155">
        <v>2190.0897199999999</v>
      </c>
      <c r="T155">
        <v>295</v>
      </c>
      <c r="U155">
        <v>2866.1484329999998</v>
      </c>
      <c r="V155">
        <v>487</v>
      </c>
      <c r="W155">
        <v>1484.9341710000001</v>
      </c>
      <c r="X155">
        <f t="shared" si="20"/>
        <v>8549</v>
      </c>
      <c r="Y155">
        <f t="shared" si="20"/>
        <v>28977.810559999998</v>
      </c>
      <c r="Z155">
        <f t="shared" si="19"/>
        <v>9219</v>
      </c>
      <c r="AA155">
        <f t="shared" si="19"/>
        <v>33337.173381000001</v>
      </c>
    </row>
    <row r="156" spans="1:27">
      <c r="A156">
        <v>806</v>
      </c>
      <c r="B156">
        <v>1712</v>
      </c>
      <c r="C156">
        <v>23273.593205000001</v>
      </c>
      <c r="D156">
        <v>336</v>
      </c>
      <c r="E156">
        <v>377.89159999999998</v>
      </c>
      <c r="F156">
        <v>9</v>
      </c>
      <c r="G156">
        <v>22.511150000000001</v>
      </c>
      <c r="H156">
        <v>9</v>
      </c>
      <c r="I156">
        <v>122.85</v>
      </c>
      <c r="J156">
        <v>23</v>
      </c>
      <c r="K156">
        <v>397.13674500000002</v>
      </c>
      <c r="L156">
        <f t="shared" si="18"/>
        <v>2089</v>
      </c>
      <c r="M156">
        <f t="shared" si="18"/>
        <v>24193.982699999997</v>
      </c>
      <c r="N156">
        <v>7167</v>
      </c>
      <c r="O156">
        <v>24109.462617000001</v>
      </c>
      <c r="P156">
        <v>888</v>
      </c>
      <c r="Q156">
        <v>1298.4382420000002</v>
      </c>
      <c r="R156">
        <v>229</v>
      </c>
      <c r="S156">
        <v>1808.008028</v>
      </c>
      <c r="T156">
        <v>298</v>
      </c>
      <c r="U156">
        <v>2919.3698159999994</v>
      </c>
      <c r="V156">
        <v>427</v>
      </c>
      <c r="W156">
        <v>1366.3269319999999</v>
      </c>
      <c r="X156">
        <f t="shared" si="20"/>
        <v>9009</v>
      </c>
      <c r="Y156">
        <f t="shared" si="20"/>
        <v>31501.605635</v>
      </c>
      <c r="Z156">
        <f t="shared" si="19"/>
        <v>11098</v>
      </c>
      <c r="AA156">
        <f t="shared" si="19"/>
        <v>55695.588334999993</v>
      </c>
    </row>
    <row r="157" spans="1:27">
      <c r="A157">
        <v>807</v>
      </c>
      <c r="B157">
        <v>395</v>
      </c>
      <c r="C157">
        <v>5648.4731929999998</v>
      </c>
      <c r="D157">
        <v>34</v>
      </c>
      <c r="E157">
        <v>33.761200000000002</v>
      </c>
      <c r="F157">
        <v>9</v>
      </c>
      <c r="G157">
        <v>235.416</v>
      </c>
      <c r="H157">
        <v>6</v>
      </c>
      <c r="I157">
        <v>232.470482</v>
      </c>
      <c r="J157">
        <v>16</v>
      </c>
      <c r="K157">
        <v>163.74278000000001</v>
      </c>
      <c r="L157">
        <f t="shared" si="18"/>
        <v>460</v>
      </c>
      <c r="M157">
        <f t="shared" si="18"/>
        <v>6313.8636549999992</v>
      </c>
      <c r="N157">
        <v>6063</v>
      </c>
      <c r="O157">
        <v>18590.263355999999</v>
      </c>
      <c r="P157">
        <v>844</v>
      </c>
      <c r="Q157">
        <v>1263.805791</v>
      </c>
      <c r="R157">
        <v>200</v>
      </c>
      <c r="S157">
        <v>3077.6359360000001</v>
      </c>
      <c r="T157">
        <v>259</v>
      </c>
      <c r="U157">
        <v>2181.2918</v>
      </c>
      <c r="V157">
        <v>442</v>
      </c>
      <c r="W157">
        <v>2036.7920999999999</v>
      </c>
      <c r="X157">
        <f t="shared" si="20"/>
        <v>7808</v>
      </c>
      <c r="Y157">
        <f t="shared" si="20"/>
        <v>27149.788982999995</v>
      </c>
      <c r="Z157">
        <f t="shared" si="19"/>
        <v>8268</v>
      </c>
      <c r="AA157">
        <f t="shared" si="19"/>
        <v>33463.652637999992</v>
      </c>
    </row>
    <row r="158" spans="1:27">
      <c r="A158">
        <v>808</v>
      </c>
      <c r="B158">
        <v>187</v>
      </c>
      <c r="C158">
        <v>1150.5719879999999</v>
      </c>
      <c r="D158">
        <v>2</v>
      </c>
      <c r="E158">
        <v>2.0019999999999998</v>
      </c>
      <c r="F158">
        <v>4</v>
      </c>
      <c r="G158">
        <v>24.071999999999999</v>
      </c>
      <c r="H158">
        <v>1</v>
      </c>
      <c r="I158">
        <v>2.75</v>
      </c>
      <c r="J158">
        <v>10</v>
      </c>
      <c r="K158">
        <v>65.372280000000003</v>
      </c>
      <c r="L158">
        <f t="shared" si="18"/>
        <v>204</v>
      </c>
      <c r="M158">
        <f t="shared" si="18"/>
        <v>1244.7682679999998</v>
      </c>
      <c r="N158">
        <v>4330</v>
      </c>
      <c r="O158">
        <v>12234.27205</v>
      </c>
      <c r="P158">
        <v>651</v>
      </c>
      <c r="Q158">
        <v>935.18625099999997</v>
      </c>
      <c r="R158">
        <v>128</v>
      </c>
      <c r="S158">
        <v>671.47799999999995</v>
      </c>
      <c r="T158">
        <v>181</v>
      </c>
      <c r="U158">
        <v>1204.7588740000001</v>
      </c>
      <c r="V158">
        <v>306</v>
      </c>
      <c r="W158">
        <v>985.59731399999998</v>
      </c>
      <c r="X158">
        <f t="shared" si="20"/>
        <v>5596</v>
      </c>
      <c r="Y158">
        <f t="shared" si="20"/>
        <v>16031.292488999998</v>
      </c>
      <c r="Z158">
        <f t="shared" si="19"/>
        <v>5800</v>
      </c>
      <c r="AA158">
        <f t="shared" si="19"/>
        <v>17276.060756999999</v>
      </c>
    </row>
    <row r="159" spans="1:27">
      <c r="A159">
        <v>809</v>
      </c>
      <c r="B159">
        <v>649</v>
      </c>
      <c r="C159">
        <v>2963.5898000000002</v>
      </c>
      <c r="D159">
        <v>239</v>
      </c>
      <c r="E159">
        <v>551.21579999999994</v>
      </c>
      <c r="F159">
        <v>1</v>
      </c>
      <c r="G159">
        <v>1.35917</v>
      </c>
      <c r="H159">
        <v>2</v>
      </c>
      <c r="I159">
        <v>207.7</v>
      </c>
      <c r="J159">
        <v>2</v>
      </c>
      <c r="K159">
        <v>11.81</v>
      </c>
      <c r="L159">
        <f t="shared" si="18"/>
        <v>893</v>
      </c>
      <c r="M159">
        <f t="shared" si="18"/>
        <v>3735.6747700000001</v>
      </c>
      <c r="N159">
        <v>4466</v>
      </c>
      <c r="O159">
        <v>14089.272908000001</v>
      </c>
      <c r="P159">
        <v>606</v>
      </c>
      <c r="Q159">
        <v>853.15064700000005</v>
      </c>
      <c r="R159">
        <v>126</v>
      </c>
      <c r="S159">
        <v>873.32039999999995</v>
      </c>
      <c r="T159">
        <v>154</v>
      </c>
      <c r="U159">
        <v>1253.925788</v>
      </c>
      <c r="V159">
        <v>250</v>
      </c>
      <c r="W159">
        <v>1008.291079</v>
      </c>
      <c r="X159">
        <f t="shared" si="20"/>
        <v>5602</v>
      </c>
      <c r="Y159">
        <f t="shared" si="20"/>
        <v>18077.960822000001</v>
      </c>
      <c r="Z159">
        <f t="shared" si="19"/>
        <v>6495</v>
      </c>
      <c r="AA159">
        <f t="shared" si="19"/>
        <v>21813.635592000002</v>
      </c>
    </row>
    <row r="160" spans="1:27">
      <c r="A160">
        <v>810</v>
      </c>
      <c r="B160">
        <v>379</v>
      </c>
      <c r="C160">
        <v>5066.8856169999999</v>
      </c>
      <c r="D160">
        <v>9</v>
      </c>
      <c r="E160">
        <v>20.780999999999999</v>
      </c>
      <c r="F160">
        <v>1</v>
      </c>
      <c r="G160">
        <v>7.6105</v>
      </c>
      <c r="H160">
        <v>2</v>
      </c>
      <c r="I160">
        <v>103.73</v>
      </c>
      <c r="J160">
        <v>2</v>
      </c>
      <c r="K160">
        <v>2.1960000000000002</v>
      </c>
      <c r="L160">
        <f t="shared" si="18"/>
        <v>393</v>
      </c>
      <c r="M160">
        <f t="shared" si="18"/>
        <v>5201.2031169999991</v>
      </c>
      <c r="N160">
        <v>3697</v>
      </c>
      <c r="O160">
        <v>10322.908971999999</v>
      </c>
      <c r="P160">
        <v>525</v>
      </c>
      <c r="Q160">
        <v>738.598705</v>
      </c>
      <c r="R160">
        <v>100</v>
      </c>
      <c r="S160">
        <v>1150.2801480000001</v>
      </c>
      <c r="T160">
        <v>115</v>
      </c>
      <c r="U160">
        <v>799.29579999999999</v>
      </c>
      <c r="V160">
        <v>180</v>
      </c>
      <c r="W160">
        <v>437.10266999999999</v>
      </c>
      <c r="X160">
        <f t="shared" si="20"/>
        <v>4617</v>
      </c>
      <c r="Y160">
        <f t="shared" si="20"/>
        <v>13448.186295</v>
      </c>
      <c r="Z160">
        <f t="shared" si="19"/>
        <v>5010</v>
      </c>
      <c r="AA160">
        <f t="shared" si="19"/>
        <v>18649.389411999997</v>
      </c>
    </row>
    <row r="161" spans="1:27">
      <c r="A161">
        <v>811</v>
      </c>
      <c r="B161">
        <v>122</v>
      </c>
      <c r="C161">
        <v>800.09580000000005</v>
      </c>
      <c r="D161">
        <v>7</v>
      </c>
      <c r="E161">
        <v>15.187900000000001</v>
      </c>
      <c r="F161">
        <v>1</v>
      </c>
      <c r="G161">
        <v>43.172199999999997</v>
      </c>
      <c r="H161">
        <v>0</v>
      </c>
      <c r="I161">
        <v>0</v>
      </c>
      <c r="J161">
        <v>0</v>
      </c>
      <c r="K161">
        <v>0</v>
      </c>
      <c r="L161">
        <f t="shared" si="18"/>
        <v>130</v>
      </c>
      <c r="M161">
        <f t="shared" si="18"/>
        <v>858.45590000000004</v>
      </c>
      <c r="N161">
        <v>2656</v>
      </c>
      <c r="O161">
        <v>7598.4065710000004</v>
      </c>
      <c r="P161">
        <v>341</v>
      </c>
      <c r="Q161">
        <v>426.17033400000003</v>
      </c>
      <c r="R161">
        <v>54</v>
      </c>
      <c r="S161">
        <v>337.92694999999998</v>
      </c>
      <c r="T161">
        <v>65</v>
      </c>
      <c r="U161">
        <v>733.09799999999996</v>
      </c>
      <c r="V161">
        <v>114</v>
      </c>
      <c r="W161">
        <v>231.87572</v>
      </c>
      <c r="X161">
        <f t="shared" si="20"/>
        <v>3230</v>
      </c>
      <c r="Y161">
        <f t="shared" si="20"/>
        <v>9327.4775750000008</v>
      </c>
      <c r="Z161">
        <f t="shared" si="19"/>
        <v>3360</v>
      </c>
      <c r="AA161">
        <f t="shared" si="19"/>
        <v>10185.933475000002</v>
      </c>
    </row>
    <row r="162" spans="1:27">
      <c r="A162">
        <v>812</v>
      </c>
      <c r="B162">
        <v>885</v>
      </c>
      <c r="C162">
        <v>7016.1733000000004</v>
      </c>
      <c r="D162">
        <v>25</v>
      </c>
      <c r="E162">
        <v>47.456400000000002</v>
      </c>
      <c r="F162">
        <v>3</v>
      </c>
      <c r="G162">
        <v>290.57524000000001</v>
      </c>
      <c r="H162">
        <v>3</v>
      </c>
      <c r="I162">
        <v>56.621960000000001</v>
      </c>
      <c r="J162">
        <v>1</v>
      </c>
      <c r="K162">
        <v>0.95</v>
      </c>
      <c r="L162">
        <f t="shared" si="18"/>
        <v>917</v>
      </c>
      <c r="M162">
        <f t="shared" si="18"/>
        <v>7411.7769000000008</v>
      </c>
      <c r="N162">
        <v>3276</v>
      </c>
      <c r="O162">
        <v>9582.719411</v>
      </c>
      <c r="P162">
        <v>363</v>
      </c>
      <c r="Q162">
        <v>459.4599</v>
      </c>
      <c r="R162">
        <v>70</v>
      </c>
      <c r="S162">
        <v>603.76930000000004</v>
      </c>
      <c r="T162">
        <v>99</v>
      </c>
      <c r="U162">
        <v>862.91788799999995</v>
      </c>
      <c r="V162">
        <v>115</v>
      </c>
      <c r="W162">
        <v>814.73600099999999</v>
      </c>
      <c r="X162">
        <f t="shared" si="20"/>
        <v>3923</v>
      </c>
      <c r="Y162">
        <f t="shared" si="20"/>
        <v>12323.602499999999</v>
      </c>
      <c r="Z162">
        <f t="shared" si="19"/>
        <v>4840</v>
      </c>
      <c r="AA162">
        <f t="shared" si="19"/>
        <v>19735.379399999998</v>
      </c>
    </row>
    <row r="163" spans="1:27">
      <c r="A163">
        <v>901</v>
      </c>
      <c r="B163">
        <v>489</v>
      </c>
      <c r="C163">
        <v>4250.2948900000001</v>
      </c>
      <c r="D163">
        <v>5</v>
      </c>
      <c r="E163">
        <v>9.7207000000000008</v>
      </c>
      <c r="F163">
        <v>2</v>
      </c>
      <c r="G163">
        <v>101.75064999999999</v>
      </c>
      <c r="H163">
        <v>0</v>
      </c>
      <c r="I163">
        <v>0</v>
      </c>
      <c r="J163">
        <v>2</v>
      </c>
      <c r="K163">
        <v>15.35</v>
      </c>
      <c r="L163">
        <f t="shared" ref="L163:M176" si="21">B163+D163+F163+H163+J163</f>
        <v>498</v>
      </c>
      <c r="M163">
        <f t="shared" si="21"/>
        <v>4377.1162400000003</v>
      </c>
      <c r="N163">
        <v>3868</v>
      </c>
      <c r="O163">
        <v>11315.076509</v>
      </c>
      <c r="P163">
        <v>417</v>
      </c>
      <c r="Q163">
        <v>524.51491499999997</v>
      </c>
      <c r="R163">
        <v>66</v>
      </c>
      <c r="S163">
        <v>961.62135000000001</v>
      </c>
      <c r="T163">
        <v>82</v>
      </c>
      <c r="U163">
        <v>657.61199999999997</v>
      </c>
      <c r="V163">
        <v>145</v>
      </c>
      <c r="W163">
        <v>355.06205999999997</v>
      </c>
      <c r="X163">
        <f t="shared" si="20"/>
        <v>4578</v>
      </c>
      <c r="Y163">
        <f t="shared" si="20"/>
        <v>13813.886833999999</v>
      </c>
      <c r="Z163">
        <f t="shared" ref="Z163:AA176" si="22">L163+X163</f>
        <v>5076</v>
      </c>
      <c r="AA163">
        <f t="shared" si="22"/>
        <v>18191.003074</v>
      </c>
    </row>
    <row r="164" spans="1:27">
      <c r="A164">
        <v>902</v>
      </c>
      <c r="B164">
        <v>214</v>
      </c>
      <c r="C164">
        <v>1714.7060080000001</v>
      </c>
      <c r="D164">
        <v>0</v>
      </c>
      <c r="E164">
        <v>0</v>
      </c>
      <c r="F164">
        <v>0</v>
      </c>
      <c r="G164">
        <v>0</v>
      </c>
      <c r="H164">
        <v>0</v>
      </c>
      <c r="I164">
        <v>0</v>
      </c>
      <c r="J164">
        <v>1</v>
      </c>
      <c r="K164">
        <v>6.2441000000000004</v>
      </c>
      <c r="L164">
        <f t="shared" si="21"/>
        <v>215</v>
      </c>
      <c r="M164">
        <f t="shared" si="21"/>
        <v>1720.950108</v>
      </c>
      <c r="N164">
        <v>3793</v>
      </c>
      <c r="O164">
        <v>11713.334863</v>
      </c>
      <c r="P164">
        <v>398</v>
      </c>
      <c r="Q164">
        <v>526.61368000000004</v>
      </c>
      <c r="R164">
        <v>66</v>
      </c>
      <c r="S164">
        <v>585.74559999999997</v>
      </c>
      <c r="T164">
        <v>105</v>
      </c>
      <c r="U164">
        <v>865.89800000000002</v>
      </c>
      <c r="V164">
        <v>104</v>
      </c>
      <c r="W164">
        <v>190.27889999999999</v>
      </c>
      <c r="X164">
        <f t="shared" si="20"/>
        <v>4466</v>
      </c>
      <c r="Y164">
        <f t="shared" si="20"/>
        <v>13881.871042999999</v>
      </c>
      <c r="Z164">
        <f t="shared" si="22"/>
        <v>4681</v>
      </c>
      <c r="AA164">
        <f t="shared" si="22"/>
        <v>15602.821151</v>
      </c>
    </row>
    <row r="165" spans="1:27">
      <c r="A165">
        <v>903</v>
      </c>
      <c r="B165">
        <v>839</v>
      </c>
      <c r="C165">
        <v>8742.7563329999994</v>
      </c>
      <c r="D165">
        <v>0</v>
      </c>
      <c r="E165">
        <v>0</v>
      </c>
      <c r="F165">
        <v>2</v>
      </c>
      <c r="G165">
        <v>77.450792000000007</v>
      </c>
      <c r="H165">
        <v>0</v>
      </c>
      <c r="I165">
        <v>0</v>
      </c>
      <c r="J165">
        <v>11</v>
      </c>
      <c r="K165">
        <v>164.40449799999999</v>
      </c>
      <c r="L165">
        <f t="shared" si="21"/>
        <v>852</v>
      </c>
      <c r="M165">
        <f t="shared" si="21"/>
        <v>8984.6116229999989</v>
      </c>
      <c r="N165">
        <v>5499</v>
      </c>
      <c r="O165">
        <v>15301.355223</v>
      </c>
      <c r="P165">
        <v>602</v>
      </c>
      <c r="Q165">
        <v>813.85549199999991</v>
      </c>
      <c r="R165">
        <v>112</v>
      </c>
      <c r="S165">
        <v>624.31813999999997</v>
      </c>
      <c r="T165">
        <v>150</v>
      </c>
      <c r="U165">
        <v>1249.0415</v>
      </c>
      <c r="V165">
        <v>207</v>
      </c>
      <c r="W165">
        <v>699.64205000000004</v>
      </c>
      <c r="X165">
        <f t="shared" ref="X165:Y179" si="23">N165+P165+R165+T165+V165</f>
        <v>6570</v>
      </c>
      <c r="Y165">
        <f t="shared" si="23"/>
        <v>18688.212404999998</v>
      </c>
      <c r="Z165">
        <f t="shared" si="22"/>
        <v>7422</v>
      </c>
      <c r="AA165">
        <f t="shared" si="22"/>
        <v>27672.824027999995</v>
      </c>
    </row>
    <row r="166" spans="1:27">
      <c r="A166">
        <v>904</v>
      </c>
      <c r="B166">
        <v>1567</v>
      </c>
      <c r="C166">
        <v>7837.0472410000002</v>
      </c>
      <c r="D166">
        <v>0</v>
      </c>
      <c r="E166">
        <v>0</v>
      </c>
      <c r="F166">
        <v>5</v>
      </c>
      <c r="G166">
        <v>100.0946</v>
      </c>
      <c r="H166">
        <v>8</v>
      </c>
      <c r="I166">
        <v>71.745999999999995</v>
      </c>
      <c r="J166">
        <v>6</v>
      </c>
      <c r="K166">
        <v>72.403540000000007</v>
      </c>
      <c r="L166">
        <f t="shared" si="21"/>
        <v>1586</v>
      </c>
      <c r="M166">
        <f t="shared" si="21"/>
        <v>8081.2913810000009</v>
      </c>
      <c r="N166">
        <v>7434</v>
      </c>
      <c r="O166">
        <v>22164.161323</v>
      </c>
      <c r="P166">
        <v>739</v>
      </c>
      <c r="Q166">
        <v>1034.1932979999999</v>
      </c>
      <c r="R166">
        <v>145</v>
      </c>
      <c r="S166">
        <v>552.12777000000006</v>
      </c>
      <c r="T166">
        <v>185</v>
      </c>
      <c r="U166">
        <v>1403.2190000000001</v>
      </c>
      <c r="V166">
        <v>265</v>
      </c>
      <c r="W166">
        <v>522.49946</v>
      </c>
      <c r="X166">
        <f t="shared" si="23"/>
        <v>8768</v>
      </c>
      <c r="Y166">
        <f t="shared" si="23"/>
        <v>25676.200850999998</v>
      </c>
      <c r="Z166">
        <f t="shared" si="22"/>
        <v>10354</v>
      </c>
      <c r="AA166">
        <f t="shared" si="22"/>
        <v>33757.492231999997</v>
      </c>
    </row>
    <row r="167" spans="1:27">
      <c r="A167">
        <v>905</v>
      </c>
      <c r="B167">
        <v>2504</v>
      </c>
      <c r="C167">
        <v>11364.750563</v>
      </c>
      <c r="D167">
        <v>0</v>
      </c>
      <c r="E167">
        <v>0</v>
      </c>
      <c r="F167">
        <v>3</v>
      </c>
      <c r="G167">
        <v>195.13983999999999</v>
      </c>
      <c r="H167">
        <v>6</v>
      </c>
      <c r="I167">
        <v>28.4633</v>
      </c>
      <c r="J167">
        <v>3</v>
      </c>
      <c r="K167">
        <v>11.661519999999999</v>
      </c>
      <c r="L167">
        <f t="shared" si="21"/>
        <v>2516</v>
      </c>
      <c r="M167">
        <f t="shared" si="21"/>
        <v>11600.015222999999</v>
      </c>
      <c r="N167">
        <v>8316</v>
      </c>
      <c r="O167">
        <v>25955.226315</v>
      </c>
      <c r="P167">
        <v>903</v>
      </c>
      <c r="Q167">
        <v>1278.2670459999999</v>
      </c>
      <c r="R167">
        <v>165</v>
      </c>
      <c r="S167">
        <v>850.64901999999995</v>
      </c>
      <c r="T167">
        <v>250</v>
      </c>
      <c r="U167">
        <v>2315.241102</v>
      </c>
      <c r="V167">
        <v>301</v>
      </c>
      <c r="W167">
        <v>962.53249700000003</v>
      </c>
      <c r="X167">
        <f t="shared" si="23"/>
        <v>9935</v>
      </c>
      <c r="Y167">
        <f t="shared" si="23"/>
        <v>31361.915980000002</v>
      </c>
      <c r="Z167">
        <f t="shared" si="22"/>
        <v>12451</v>
      </c>
      <c r="AA167">
        <f t="shared" si="22"/>
        <v>42961.931203</v>
      </c>
    </row>
    <row r="168" spans="1:27">
      <c r="A168">
        <v>906</v>
      </c>
      <c r="B168">
        <v>2696</v>
      </c>
      <c r="C168">
        <v>14957.331819999999</v>
      </c>
      <c r="D168">
        <v>0</v>
      </c>
      <c r="E168">
        <v>0</v>
      </c>
      <c r="F168">
        <v>39</v>
      </c>
      <c r="G168">
        <v>946.79068199999995</v>
      </c>
      <c r="H168">
        <v>5</v>
      </c>
      <c r="I168">
        <v>13.311</v>
      </c>
      <c r="J168">
        <v>4</v>
      </c>
      <c r="K168">
        <v>14.891999999999999</v>
      </c>
      <c r="L168">
        <f t="shared" si="21"/>
        <v>2744</v>
      </c>
      <c r="M168">
        <f t="shared" si="21"/>
        <v>15932.325502</v>
      </c>
      <c r="N168">
        <v>9976</v>
      </c>
      <c r="O168">
        <v>32910.104743000004</v>
      </c>
      <c r="P168">
        <v>1051</v>
      </c>
      <c r="Q168">
        <v>1527.225768</v>
      </c>
      <c r="R168">
        <v>248</v>
      </c>
      <c r="S168">
        <v>2674.4692879999998</v>
      </c>
      <c r="T168">
        <v>412</v>
      </c>
      <c r="U168">
        <v>4082.897426</v>
      </c>
      <c r="V168">
        <v>416</v>
      </c>
      <c r="W168">
        <v>1095.8206740000001</v>
      </c>
      <c r="X168">
        <f t="shared" si="23"/>
        <v>12103</v>
      </c>
      <c r="Y168">
        <f t="shared" si="23"/>
        <v>42290.517899000006</v>
      </c>
      <c r="Z168">
        <f t="shared" si="22"/>
        <v>14847</v>
      </c>
      <c r="AA168">
        <f t="shared" si="22"/>
        <v>58222.843401000006</v>
      </c>
    </row>
    <row r="169" spans="1:27">
      <c r="A169">
        <v>907</v>
      </c>
      <c r="B169">
        <v>1300</v>
      </c>
      <c r="C169">
        <v>9003.0720280000005</v>
      </c>
      <c r="D169">
        <v>0</v>
      </c>
      <c r="E169">
        <v>0</v>
      </c>
      <c r="F169">
        <v>10</v>
      </c>
      <c r="G169">
        <v>232.15617</v>
      </c>
      <c r="H169">
        <v>4</v>
      </c>
      <c r="I169">
        <v>31.046849999999999</v>
      </c>
      <c r="J169">
        <v>10</v>
      </c>
      <c r="K169">
        <v>54.170544999999997</v>
      </c>
      <c r="L169">
        <f t="shared" si="21"/>
        <v>1324</v>
      </c>
      <c r="M169">
        <f t="shared" si="21"/>
        <v>9320.4455930000022</v>
      </c>
      <c r="N169">
        <v>9631</v>
      </c>
      <c r="O169">
        <v>33028.005632</v>
      </c>
      <c r="P169">
        <v>1056</v>
      </c>
      <c r="Q169">
        <v>1595.7733929999999</v>
      </c>
      <c r="R169">
        <v>240</v>
      </c>
      <c r="S169">
        <v>3507.80008</v>
      </c>
      <c r="T169">
        <v>448</v>
      </c>
      <c r="U169">
        <v>4889.0993959999996</v>
      </c>
      <c r="V169">
        <v>497</v>
      </c>
      <c r="W169">
        <v>1397.771268</v>
      </c>
      <c r="X169">
        <f t="shared" si="23"/>
        <v>11872</v>
      </c>
      <c r="Y169">
        <f t="shared" si="23"/>
        <v>44418.449768999999</v>
      </c>
      <c r="Z169">
        <f t="shared" si="22"/>
        <v>13196</v>
      </c>
      <c r="AA169">
        <f t="shared" si="22"/>
        <v>53738.895362000003</v>
      </c>
    </row>
    <row r="170" spans="1:27">
      <c r="A170">
        <v>908</v>
      </c>
      <c r="B170">
        <v>2263</v>
      </c>
      <c r="C170">
        <v>12480.587938999999</v>
      </c>
      <c r="D170">
        <v>0</v>
      </c>
      <c r="E170">
        <v>0</v>
      </c>
      <c r="F170">
        <v>68</v>
      </c>
      <c r="G170">
        <v>1302.436831</v>
      </c>
      <c r="H170">
        <v>16</v>
      </c>
      <c r="I170">
        <v>1342.6794</v>
      </c>
      <c r="J170">
        <v>1</v>
      </c>
      <c r="K170">
        <v>7.98</v>
      </c>
      <c r="L170">
        <f t="shared" si="21"/>
        <v>2348</v>
      </c>
      <c r="M170">
        <f t="shared" si="21"/>
        <v>15133.68417</v>
      </c>
      <c r="N170">
        <v>8100</v>
      </c>
      <c r="O170">
        <v>27282.359722000001</v>
      </c>
      <c r="P170">
        <v>904</v>
      </c>
      <c r="Q170">
        <v>1363.4637929999999</v>
      </c>
      <c r="R170">
        <v>226</v>
      </c>
      <c r="S170">
        <v>2751.5631699999999</v>
      </c>
      <c r="T170">
        <v>437</v>
      </c>
      <c r="U170">
        <v>4670.5087130000002</v>
      </c>
      <c r="V170">
        <v>473</v>
      </c>
      <c r="W170">
        <v>1691.9007489999999</v>
      </c>
      <c r="X170">
        <f t="shared" si="23"/>
        <v>10140</v>
      </c>
      <c r="Y170">
        <f t="shared" si="23"/>
        <v>37759.796147000001</v>
      </c>
      <c r="Z170">
        <f t="shared" si="22"/>
        <v>12488</v>
      </c>
      <c r="AA170">
        <f t="shared" si="22"/>
        <v>52893.480317000001</v>
      </c>
    </row>
    <row r="171" spans="1:27">
      <c r="A171">
        <v>909</v>
      </c>
      <c r="B171">
        <v>1492</v>
      </c>
      <c r="C171">
        <v>20301.19672</v>
      </c>
      <c r="D171">
        <v>0</v>
      </c>
      <c r="E171">
        <v>0</v>
      </c>
      <c r="F171">
        <v>9</v>
      </c>
      <c r="G171">
        <v>134.60750999999999</v>
      </c>
      <c r="H171">
        <v>15</v>
      </c>
      <c r="I171">
        <v>70.941000000000003</v>
      </c>
      <c r="J171">
        <v>4</v>
      </c>
      <c r="K171">
        <v>26.518000000000001</v>
      </c>
      <c r="L171">
        <f t="shared" si="21"/>
        <v>1520</v>
      </c>
      <c r="M171">
        <f t="shared" si="21"/>
        <v>20533.26323</v>
      </c>
      <c r="N171">
        <v>9680</v>
      </c>
      <c r="O171">
        <v>34131.728081000001</v>
      </c>
      <c r="P171">
        <v>1082</v>
      </c>
      <c r="Q171">
        <v>1652.89552</v>
      </c>
      <c r="R171">
        <v>230</v>
      </c>
      <c r="S171">
        <v>1376.6616899999999</v>
      </c>
      <c r="T171">
        <v>423</v>
      </c>
      <c r="U171">
        <v>6629.7960309999999</v>
      </c>
      <c r="V171">
        <v>544</v>
      </c>
      <c r="W171">
        <v>1969.4267070000001</v>
      </c>
      <c r="X171">
        <f t="shared" si="23"/>
        <v>11959</v>
      </c>
      <c r="Y171">
        <f t="shared" si="23"/>
        <v>45760.508028999997</v>
      </c>
      <c r="Z171">
        <f t="shared" si="22"/>
        <v>13479</v>
      </c>
      <c r="AA171">
        <f t="shared" si="22"/>
        <v>66293.771259000001</v>
      </c>
    </row>
    <row r="172" spans="1:27">
      <c r="A172">
        <v>910</v>
      </c>
      <c r="B172">
        <v>613</v>
      </c>
      <c r="C172">
        <v>7660.7729300000001</v>
      </c>
      <c r="D172">
        <v>0</v>
      </c>
      <c r="E172">
        <v>0</v>
      </c>
      <c r="F172">
        <v>13</v>
      </c>
      <c r="G172">
        <v>26.965699999999998</v>
      </c>
      <c r="H172">
        <v>13</v>
      </c>
      <c r="I172">
        <v>69.085800000000006</v>
      </c>
      <c r="J172">
        <v>21</v>
      </c>
      <c r="K172">
        <v>136.80622</v>
      </c>
      <c r="L172">
        <f t="shared" si="21"/>
        <v>660</v>
      </c>
      <c r="M172">
        <f t="shared" si="21"/>
        <v>7893.6306500000001</v>
      </c>
      <c r="N172">
        <v>7735</v>
      </c>
      <c r="O172">
        <v>25066.156655999999</v>
      </c>
      <c r="P172">
        <v>914</v>
      </c>
      <c r="Q172">
        <v>1440.734539</v>
      </c>
      <c r="R172">
        <v>218</v>
      </c>
      <c r="S172">
        <v>2679.4260100000001</v>
      </c>
      <c r="T172">
        <v>379</v>
      </c>
      <c r="U172">
        <v>4609.0666799999999</v>
      </c>
      <c r="V172">
        <v>446</v>
      </c>
      <c r="W172">
        <v>1386.9352280000001</v>
      </c>
      <c r="X172">
        <f t="shared" si="23"/>
        <v>9692</v>
      </c>
      <c r="Y172">
        <f t="shared" si="23"/>
        <v>35182.319113000005</v>
      </c>
      <c r="Z172">
        <f t="shared" si="22"/>
        <v>10352</v>
      </c>
      <c r="AA172">
        <f t="shared" si="22"/>
        <v>43075.949763000004</v>
      </c>
    </row>
    <row r="173" spans="1:27">
      <c r="A173">
        <v>911</v>
      </c>
      <c r="B173">
        <v>732</v>
      </c>
      <c r="C173">
        <v>10861.541071</v>
      </c>
      <c r="D173">
        <v>0</v>
      </c>
      <c r="E173">
        <v>0</v>
      </c>
      <c r="F173">
        <v>15</v>
      </c>
      <c r="G173">
        <v>44.968200000000003</v>
      </c>
      <c r="H173">
        <v>16</v>
      </c>
      <c r="I173">
        <v>155.97149999999999</v>
      </c>
      <c r="J173">
        <v>121</v>
      </c>
      <c r="K173">
        <v>580.82491000000005</v>
      </c>
      <c r="L173">
        <f t="shared" si="21"/>
        <v>884</v>
      </c>
      <c r="M173">
        <f t="shared" si="21"/>
        <v>11643.305680999998</v>
      </c>
      <c r="N173">
        <v>7533</v>
      </c>
      <c r="O173">
        <v>25310.303218000001</v>
      </c>
      <c r="P173">
        <v>908</v>
      </c>
      <c r="Q173">
        <v>1426.435896</v>
      </c>
      <c r="R173">
        <v>225</v>
      </c>
      <c r="S173">
        <v>3323.8928560000004</v>
      </c>
      <c r="T173">
        <v>346</v>
      </c>
      <c r="U173">
        <v>4008.0259179999998</v>
      </c>
      <c r="V173">
        <v>540</v>
      </c>
      <c r="W173">
        <v>2059.9725189999999</v>
      </c>
      <c r="X173">
        <f t="shared" si="23"/>
        <v>9552</v>
      </c>
      <c r="Y173">
        <f t="shared" si="23"/>
        <v>36128.630407000004</v>
      </c>
      <c r="Z173">
        <f t="shared" si="22"/>
        <v>10436</v>
      </c>
      <c r="AA173">
        <f t="shared" si="22"/>
        <v>47771.936088000002</v>
      </c>
    </row>
    <row r="174" spans="1:27">
      <c r="A174">
        <v>912</v>
      </c>
      <c r="B174">
        <v>1204</v>
      </c>
      <c r="C174">
        <v>10037.467859</v>
      </c>
      <c r="D174">
        <v>0</v>
      </c>
      <c r="E174">
        <v>0</v>
      </c>
      <c r="F174">
        <v>10</v>
      </c>
      <c r="G174">
        <v>142.97506000000001</v>
      </c>
      <c r="H174">
        <v>17</v>
      </c>
      <c r="I174">
        <v>389.02499999999998</v>
      </c>
      <c r="J174">
        <v>49</v>
      </c>
      <c r="K174">
        <v>384.28185999999999</v>
      </c>
      <c r="L174">
        <f t="shared" si="21"/>
        <v>1280</v>
      </c>
      <c r="M174">
        <f t="shared" si="21"/>
        <v>10953.749779</v>
      </c>
      <c r="N174">
        <v>6799</v>
      </c>
      <c r="O174">
        <v>22261.892548</v>
      </c>
      <c r="P174">
        <v>841</v>
      </c>
      <c r="Q174">
        <v>1310.7807600000001</v>
      </c>
      <c r="R174">
        <v>221</v>
      </c>
      <c r="S174">
        <v>1985.628046</v>
      </c>
      <c r="T174">
        <v>374</v>
      </c>
      <c r="U174">
        <v>3045.9143000000004</v>
      </c>
      <c r="V174">
        <v>527</v>
      </c>
      <c r="W174">
        <v>1773.2782520000001</v>
      </c>
      <c r="X174">
        <f t="shared" si="23"/>
        <v>8762</v>
      </c>
      <c r="Y174">
        <f t="shared" si="23"/>
        <v>30377.493906000003</v>
      </c>
      <c r="Z174">
        <f t="shared" si="22"/>
        <v>10042</v>
      </c>
      <c r="AA174">
        <f t="shared" si="22"/>
        <v>41331.243685000001</v>
      </c>
    </row>
    <row r="175" spans="1:27">
      <c r="A175">
        <v>1001</v>
      </c>
      <c r="B175">
        <v>950</v>
      </c>
      <c r="C175">
        <v>5709.0024629999998</v>
      </c>
      <c r="D175">
        <v>18</v>
      </c>
      <c r="E175">
        <v>25.501100000000001</v>
      </c>
      <c r="F175">
        <v>13</v>
      </c>
      <c r="G175">
        <v>116.67333000000001</v>
      </c>
      <c r="H175">
        <v>4</v>
      </c>
      <c r="I175">
        <v>8.7029999999999994</v>
      </c>
      <c r="J175">
        <v>20</v>
      </c>
      <c r="K175">
        <v>261.64035000000001</v>
      </c>
      <c r="L175">
        <f t="shared" si="21"/>
        <v>1005</v>
      </c>
      <c r="M175">
        <f t="shared" si="21"/>
        <v>6121.5202429999999</v>
      </c>
      <c r="N175">
        <v>8630</v>
      </c>
      <c r="O175">
        <v>29630.998264999998</v>
      </c>
      <c r="P175">
        <v>981</v>
      </c>
      <c r="Q175">
        <v>1580.6074779999999</v>
      </c>
      <c r="R175">
        <v>204</v>
      </c>
      <c r="S175">
        <v>1889.2960459999999</v>
      </c>
      <c r="T175">
        <v>359</v>
      </c>
      <c r="U175">
        <v>3590.8815</v>
      </c>
      <c r="V175">
        <v>451</v>
      </c>
      <c r="W175">
        <v>1587.9975999999999</v>
      </c>
      <c r="X175">
        <f t="shared" si="23"/>
        <v>10625</v>
      </c>
      <c r="Y175">
        <f t="shared" si="23"/>
        <v>38279.780889000009</v>
      </c>
      <c r="Z175">
        <f t="shared" si="22"/>
        <v>11630</v>
      </c>
      <c r="AA175">
        <f t="shared" si="22"/>
        <v>44401.301132000008</v>
      </c>
    </row>
    <row r="176" spans="1:27">
      <c r="A176">
        <v>1002</v>
      </c>
      <c r="B176">
        <v>546</v>
      </c>
      <c r="C176">
        <v>4178.7783330000002</v>
      </c>
      <c r="D176">
        <v>7</v>
      </c>
      <c r="E176">
        <v>6.9351000000000003</v>
      </c>
      <c r="F176">
        <v>25</v>
      </c>
      <c r="G176">
        <v>1260.2552499999999</v>
      </c>
      <c r="H176">
        <v>9</v>
      </c>
      <c r="I176">
        <v>126.22499999999999</v>
      </c>
      <c r="J176">
        <v>31</v>
      </c>
      <c r="K176">
        <v>196.884388</v>
      </c>
      <c r="L176">
        <f t="shared" si="21"/>
        <v>618</v>
      </c>
      <c r="M176">
        <f t="shared" si="21"/>
        <v>5769.0780710000008</v>
      </c>
      <c r="N176">
        <v>10000</v>
      </c>
      <c r="O176">
        <v>34771.657515999999</v>
      </c>
      <c r="P176">
        <v>1044</v>
      </c>
      <c r="Q176">
        <v>1714.9533220000001</v>
      </c>
      <c r="R176">
        <v>234</v>
      </c>
      <c r="S176">
        <v>1600.471139</v>
      </c>
      <c r="T176">
        <v>360</v>
      </c>
      <c r="U176">
        <v>3261.0452190000001</v>
      </c>
      <c r="V176">
        <v>440</v>
      </c>
      <c r="W176">
        <v>1252.7159710000001</v>
      </c>
      <c r="X176">
        <f t="shared" si="23"/>
        <v>12078</v>
      </c>
      <c r="Y176">
        <f t="shared" si="23"/>
        <v>42600.843166999999</v>
      </c>
      <c r="Z176">
        <f t="shared" si="22"/>
        <v>12696</v>
      </c>
      <c r="AA176">
        <f t="shared" si="22"/>
        <v>48369.921238000003</v>
      </c>
    </row>
    <row r="177" spans="1:27">
      <c r="A177">
        <v>1003</v>
      </c>
      <c r="B177">
        <v>2067</v>
      </c>
      <c r="C177">
        <v>14684.525867</v>
      </c>
      <c r="D177">
        <v>1</v>
      </c>
      <c r="E177">
        <v>0.94579999999999997</v>
      </c>
      <c r="F177">
        <v>16</v>
      </c>
      <c r="G177">
        <v>193.51900000000001</v>
      </c>
      <c r="H177">
        <v>23</v>
      </c>
      <c r="I177">
        <v>165.46600000000001</v>
      </c>
      <c r="J177">
        <v>20</v>
      </c>
      <c r="K177">
        <v>104.208308</v>
      </c>
      <c r="L177">
        <f t="shared" ref="L177:M191" si="24">B177+D177+F177+H177+J177</f>
        <v>2127</v>
      </c>
      <c r="M177">
        <f t="shared" si="24"/>
        <v>15148.664975</v>
      </c>
      <c r="N177">
        <v>7820</v>
      </c>
      <c r="O177">
        <v>32500.372724000001</v>
      </c>
      <c r="P177">
        <v>947</v>
      </c>
      <c r="Q177">
        <v>1570.9319989999999</v>
      </c>
      <c r="R177">
        <v>221</v>
      </c>
      <c r="S177">
        <v>2261.8005800000001</v>
      </c>
      <c r="T177">
        <v>374</v>
      </c>
      <c r="U177">
        <v>4008.300088</v>
      </c>
      <c r="V177">
        <v>418</v>
      </c>
      <c r="W177">
        <v>1480.727578</v>
      </c>
      <c r="X177">
        <f t="shared" si="23"/>
        <v>9780</v>
      </c>
      <c r="Y177">
        <f t="shared" si="23"/>
        <v>41822.132969000006</v>
      </c>
      <c r="Z177">
        <f t="shared" ref="Z177:AA191" si="25">L177+X177</f>
        <v>11907</v>
      </c>
      <c r="AA177">
        <f t="shared" si="25"/>
        <v>56970.797944000005</v>
      </c>
    </row>
    <row r="178" spans="1:27">
      <c r="A178">
        <v>1004</v>
      </c>
      <c r="B178">
        <v>1937</v>
      </c>
      <c r="C178">
        <v>18939.624500000002</v>
      </c>
      <c r="D178">
        <v>0</v>
      </c>
      <c r="E178">
        <v>0</v>
      </c>
      <c r="F178">
        <v>46</v>
      </c>
      <c r="G178">
        <v>1058.7472700000001</v>
      </c>
      <c r="H178">
        <v>6</v>
      </c>
      <c r="I178">
        <v>36.761000000000003</v>
      </c>
      <c r="J178">
        <v>21</v>
      </c>
      <c r="K178">
        <v>53.200850000000003</v>
      </c>
      <c r="L178">
        <f t="shared" si="24"/>
        <v>2010</v>
      </c>
      <c r="M178">
        <f t="shared" si="24"/>
        <v>20088.333620000001</v>
      </c>
      <c r="N178">
        <v>9420</v>
      </c>
      <c r="O178">
        <v>32912.101257000002</v>
      </c>
      <c r="P178">
        <v>1011</v>
      </c>
      <c r="Q178">
        <v>1741.891496</v>
      </c>
      <c r="R178">
        <v>223</v>
      </c>
      <c r="S178">
        <v>5300.7927179999997</v>
      </c>
      <c r="T178">
        <v>411</v>
      </c>
      <c r="U178">
        <v>3597.6734809999998</v>
      </c>
      <c r="V178">
        <v>525</v>
      </c>
      <c r="W178">
        <v>1437.666995</v>
      </c>
      <c r="X178">
        <f t="shared" si="23"/>
        <v>11590</v>
      </c>
      <c r="Y178">
        <f t="shared" si="23"/>
        <v>44990.125946999993</v>
      </c>
      <c r="Z178">
        <f t="shared" si="25"/>
        <v>13600</v>
      </c>
      <c r="AA178">
        <f t="shared" si="25"/>
        <v>65078.459566999998</v>
      </c>
    </row>
    <row r="179" spans="1:27">
      <c r="A179">
        <v>1005</v>
      </c>
      <c r="B179">
        <v>668</v>
      </c>
      <c r="C179">
        <v>6630.5921859999999</v>
      </c>
      <c r="D179">
        <v>0</v>
      </c>
      <c r="E179">
        <v>0</v>
      </c>
      <c r="F179">
        <v>12</v>
      </c>
      <c r="G179">
        <v>103.83530500000001</v>
      </c>
      <c r="H179">
        <v>9</v>
      </c>
      <c r="I179">
        <v>447.42</v>
      </c>
      <c r="J179">
        <v>15</v>
      </c>
      <c r="K179">
        <v>187.193388</v>
      </c>
      <c r="L179">
        <f t="shared" si="24"/>
        <v>704</v>
      </c>
      <c r="M179">
        <f t="shared" si="24"/>
        <v>7369.0408789999992</v>
      </c>
      <c r="N179">
        <v>9443</v>
      </c>
      <c r="O179">
        <v>36369.083512999998</v>
      </c>
      <c r="P179">
        <v>1047</v>
      </c>
      <c r="Q179">
        <v>1831.6741999999999</v>
      </c>
      <c r="R179">
        <v>259</v>
      </c>
      <c r="S179">
        <v>2609.2565800000002</v>
      </c>
      <c r="T179">
        <v>483</v>
      </c>
      <c r="U179">
        <v>5147.319598</v>
      </c>
      <c r="V179">
        <v>638</v>
      </c>
      <c r="W179">
        <v>2333.9557289999998</v>
      </c>
      <c r="X179">
        <f t="shared" si="23"/>
        <v>11870</v>
      </c>
      <c r="Y179">
        <f t="shared" si="23"/>
        <v>48291.289620000003</v>
      </c>
      <c r="Z179">
        <f t="shared" si="25"/>
        <v>12574</v>
      </c>
      <c r="AA179">
        <f t="shared" si="25"/>
        <v>55660.330499000003</v>
      </c>
    </row>
    <row r="180" spans="1:27">
      <c r="A180">
        <v>1006</v>
      </c>
      <c r="B180">
        <v>462</v>
      </c>
      <c r="C180">
        <v>3706.8287999999998</v>
      </c>
      <c r="D180">
        <v>823</v>
      </c>
      <c r="E180">
        <v>1816.8389999999999</v>
      </c>
      <c r="F180">
        <v>21</v>
      </c>
      <c r="G180">
        <v>196.71686</v>
      </c>
      <c r="H180">
        <v>4</v>
      </c>
      <c r="I180">
        <v>20.492999999999999</v>
      </c>
      <c r="J180">
        <v>22</v>
      </c>
      <c r="K180">
        <v>67.944874999999996</v>
      </c>
      <c r="L180">
        <f t="shared" si="24"/>
        <v>1332</v>
      </c>
      <c r="M180">
        <f t="shared" si="24"/>
        <v>5808.8225350000002</v>
      </c>
      <c r="N180">
        <v>7157</v>
      </c>
      <c r="O180">
        <v>28608.541365000001</v>
      </c>
      <c r="P180">
        <v>868</v>
      </c>
      <c r="Q180">
        <v>1516.8747169999999</v>
      </c>
      <c r="R180">
        <v>195</v>
      </c>
      <c r="S180">
        <v>4033.5759119999998</v>
      </c>
      <c r="T180">
        <v>372</v>
      </c>
      <c r="U180">
        <v>3583.6266009999999</v>
      </c>
      <c r="V180">
        <v>444</v>
      </c>
      <c r="W180">
        <v>1620.739212</v>
      </c>
      <c r="X180">
        <f t="shared" ref="X180:Y194" si="26">N180+P180+R180+T180+V180</f>
        <v>9036</v>
      </c>
      <c r="Y180">
        <f t="shared" si="26"/>
        <v>39363.357806999993</v>
      </c>
      <c r="Z180">
        <f t="shared" si="25"/>
        <v>10368</v>
      </c>
      <c r="AA180">
        <f t="shared" si="25"/>
        <v>45172.180341999992</v>
      </c>
    </row>
    <row r="181" spans="1:27">
      <c r="A181">
        <v>1007</v>
      </c>
      <c r="B181">
        <v>1092</v>
      </c>
      <c r="C181">
        <v>12008.89155</v>
      </c>
      <c r="D181">
        <v>22</v>
      </c>
      <c r="E181">
        <v>50.643999999999998</v>
      </c>
      <c r="F181">
        <v>54</v>
      </c>
      <c r="G181">
        <v>531.83034799999996</v>
      </c>
      <c r="H181">
        <v>6</v>
      </c>
      <c r="I181">
        <v>132.38</v>
      </c>
      <c r="J181">
        <v>9</v>
      </c>
      <c r="K181">
        <v>17.604679999999998</v>
      </c>
      <c r="L181">
        <f t="shared" si="24"/>
        <v>1183</v>
      </c>
      <c r="M181">
        <f t="shared" si="24"/>
        <v>12741.350578</v>
      </c>
      <c r="N181">
        <v>10829</v>
      </c>
      <c r="O181">
        <v>38163.762662000001</v>
      </c>
      <c r="P181">
        <v>1158</v>
      </c>
      <c r="Q181">
        <v>2052.7342260000005</v>
      </c>
      <c r="R181">
        <v>226</v>
      </c>
      <c r="S181">
        <v>2490.709437</v>
      </c>
      <c r="T181">
        <v>428</v>
      </c>
      <c r="U181">
        <v>3997.4645799999998</v>
      </c>
      <c r="V181">
        <v>476</v>
      </c>
      <c r="W181">
        <v>1928.0595680000001</v>
      </c>
      <c r="X181">
        <f t="shared" si="26"/>
        <v>13117</v>
      </c>
      <c r="Y181">
        <f t="shared" si="26"/>
        <v>48632.730472999996</v>
      </c>
      <c r="Z181">
        <f t="shared" si="25"/>
        <v>14300</v>
      </c>
      <c r="AA181">
        <f t="shared" si="25"/>
        <v>61374.081050999994</v>
      </c>
    </row>
    <row r="182" spans="1:27">
      <c r="A182">
        <v>1008</v>
      </c>
      <c r="B182">
        <v>1502</v>
      </c>
      <c r="C182">
        <v>22867.806256</v>
      </c>
      <c r="D182">
        <v>0</v>
      </c>
      <c r="E182">
        <v>0</v>
      </c>
      <c r="F182">
        <v>21</v>
      </c>
      <c r="G182">
        <v>214.96391600000001</v>
      </c>
      <c r="H182">
        <v>16</v>
      </c>
      <c r="I182">
        <v>189.57210000000001</v>
      </c>
      <c r="J182">
        <v>29</v>
      </c>
      <c r="K182">
        <v>176.67343</v>
      </c>
      <c r="L182">
        <f t="shared" si="24"/>
        <v>1568</v>
      </c>
      <c r="M182">
        <f t="shared" si="24"/>
        <v>23449.015702000001</v>
      </c>
      <c r="N182">
        <v>12115</v>
      </c>
      <c r="O182">
        <v>47069.818660999998</v>
      </c>
      <c r="P182">
        <v>1263</v>
      </c>
      <c r="Q182">
        <v>2256.0405470000001</v>
      </c>
      <c r="R182">
        <v>264</v>
      </c>
      <c r="S182">
        <v>3621.4643299999998</v>
      </c>
      <c r="T182">
        <v>545</v>
      </c>
      <c r="U182">
        <v>5000.6531290000003</v>
      </c>
      <c r="V182">
        <v>596</v>
      </c>
      <c r="W182">
        <v>2236.7017409999999</v>
      </c>
      <c r="X182">
        <f t="shared" si="26"/>
        <v>14783</v>
      </c>
      <c r="Y182">
        <f t="shared" si="26"/>
        <v>60184.678407999992</v>
      </c>
      <c r="Z182">
        <f t="shared" si="25"/>
        <v>16351</v>
      </c>
      <c r="AA182">
        <f t="shared" si="25"/>
        <v>83633.694109999997</v>
      </c>
    </row>
    <row r="183" spans="1:27">
      <c r="A183">
        <v>1009</v>
      </c>
      <c r="B183">
        <v>524</v>
      </c>
      <c r="C183">
        <v>6036.9643299999998</v>
      </c>
      <c r="D183">
        <v>62</v>
      </c>
      <c r="E183">
        <v>122.01990000000001</v>
      </c>
      <c r="F183">
        <v>27</v>
      </c>
      <c r="G183">
        <v>422.015289</v>
      </c>
      <c r="H183">
        <v>13</v>
      </c>
      <c r="I183">
        <v>367.69889999999998</v>
      </c>
      <c r="J183">
        <v>63</v>
      </c>
      <c r="K183">
        <v>312.20503000000002</v>
      </c>
      <c r="L183">
        <f t="shared" si="24"/>
        <v>689</v>
      </c>
      <c r="M183">
        <f t="shared" si="24"/>
        <v>7260.9034490000004</v>
      </c>
      <c r="N183">
        <v>9050</v>
      </c>
      <c r="O183">
        <v>34631.817558000002</v>
      </c>
      <c r="P183">
        <v>1045</v>
      </c>
      <c r="Q183">
        <v>1951.3862709999999</v>
      </c>
      <c r="R183">
        <v>283</v>
      </c>
      <c r="S183">
        <v>3342.8170479999999</v>
      </c>
      <c r="T183">
        <v>468</v>
      </c>
      <c r="U183">
        <v>4244.7425199999998</v>
      </c>
      <c r="V183">
        <v>644</v>
      </c>
      <c r="W183">
        <v>2772.5524049999999</v>
      </c>
      <c r="X183">
        <f t="shared" si="26"/>
        <v>11490</v>
      </c>
      <c r="Y183">
        <f t="shared" si="26"/>
        <v>46943.315802000005</v>
      </c>
      <c r="Z183">
        <f t="shared" si="25"/>
        <v>12179</v>
      </c>
      <c r="AA183">
        <f t="shared" si="25"/>
        <v>54204.219251000002</v>
      </c>
    </row>
    <row r="184" spans="1:27">
      <c r="A184">
        <v>1010</v>
      </c>
      <c r="B184">
        <v>1632</v>
      </c>
      <c r="C184">
        <v>15372.335779999999</v>
      </c>
      <c r="D184">
        <v>50</v>
      </c>
      <c r="E184">
        <v>81.367199999999997</v>
      </c>
      <c r="F184">
        <v>15</v>
      </c>
      <c r="G184">
        <v>83.316083000000006</v>
      </c>
      <c r="H184">
        <v>8</v>
      </c>
      <c r="I184">
        <v>94.442899999999995</v>
      </c>
      <c r="J184">
        <v>47</v>
      </c>
      <c r="K184">
        <v>203.80854199999999</v>
      </c>
      <c r="L184">
        <f t="shared" si="24"/>
        <v>1752</v>
      </c>
      <c r="M184">
        <f t="shared" si="24"/>
        <v>15835.270505</v>
      </c>
      <c r="N184">
        <v>7188</v>
      </c>
      <c r="O184">
        <v>27541.599570999999</v>
      </c>
      <c r="P184">
        <v>884</v>
      </c>
      <c r="Q184">
        <v>1644.9055310000001</v>
      </c>
      <c r="R184">
        <v>245</v>
      </c>
      <c r="S184">
        <v>3228.9453480000002</v>
      </c>
      <c r="T184">
        <v>477</v>
      </c>
      <c r="U184">
        <v>5182.5465999999997</v>
      </c>
      <c r="V184">
        <v>568</v>
      </c>
      <c r="W184">
        <v>2458.9375909999999</v>
      </c>
      <c r="X184">
        <f t="shared" si="26"/>
        <v>9362</v>
      </c>
      <c r="Y184">
        <f t="shared" si="26"/>
        <v>40056.934641</v>
      </c>
      <c r="Z184">
        <f t="shared" si="25"/>
        <v>11114</v>
      </c>
      <c r="AA184">
        <f t="shared" si="25"/>
        <v>55892.205146</v>
      </c>
    </row>
    <row r="185" spans="1:27">
      <c r="A185">
        <v>1011</v>
      </c>
      <c r="B185">
        <v>691</v>
      </c>
      <c r="C185">
        <v>13829.857900000001</v>
      </c>
      <c r="D185">
        <v>16</v>
      </c>
      <c r="E185">
        <v>21.585599999999999</v>
      </c>
      <c r="F185">
        <v>50</v>
      </c>
      <c r="G185">
        <v>507.722375</v>
      </c>
      <c r="H185">
        <v>1</v>
      </c>
      <c r="I185">
        <v>8</v>
      </c>
      <c r="J185">
        <v>48</v>
      </c>
      <c r="K185">
        <v>277.22397999999998</v>
      </c>
      <c r="L185">
        <f t="shared" si="24"/>
        <v>806</v>
      </c>
      <c r="M185">
        <f t="shared" si="24"/>
        <v>14644.389855000001</v>
      </c>
      <c r="N185">
        <v>11434</v>
      </c>
      <c r="O185">
        <v>42492.981801000002</v>
      </c>
      <c r="P185">
        <v>1244</v>
      </c>
      <c r="Q185">
        <v>2412.2630650000001</v>
      </c>
      <c r="R185">
        <v>372</v>
      </c>
      <c r="S185">
        <v>4401.7767309999999</v>
      </c>
      <c r="T185">
        <v>539</v>
      </c>
      <c r="U185">
        <v>6790.7064760000003</v>
      </c>
      <c r="V185">
        <v>785</v>
      </c>
      <c r="W185">
        <v>2809.6349799999998</v>
      </c>
      <c r="X185">
        <f t="shared" si="26"/>
        <v>14374</v>
      </c>
      <c r="Y185">
        <f t="shared" si="26"/>
        <v>58907.363053000001</v>
      </c>
      <c r="Z185">
        <f t="shared" si="25"/>
        <v>15180</v>
      </c>
      <c r="AA185">
        <f t="shared" si="25"/>
        <v>73551.752907999995</v>
      </c>
    </row>
    <row r="186" spans="1:27">
      <c r="A186">
        <v>1012</v>
      </c>
      <c r="B186">
        <v>433</v>
      </c>
      <c r="C186">
        <v>5501.9974350000002</v>
      </c>
      <c r="D186">
        <v>3</v>
      </c>
      <c r="E186">
        <v>3.8559000000000001</v>
      </c>
      <c r="F186">
        <v>118</v>
      </c>
      <c r="G186">
        <v>1696.9413999999999</v>
      </c>
      <c r="H186">
        <v>9</v>
      </c>
      <c r="I186">
        <v>447.745</v>
      </c>
      <c r="J186">
        <v>43</v>
      </c>
      <c r="K186">
        <v>137.65375</v>
      </c>
      <c r="L186">
        <f t="shared" si="24"/>
        <v>606</v>
      </c>
      <c r="M186">
        <f t="shared" si="24"/>
        <v>7788.1934849999998</v>
      </c>
      <c r="N186">
        <v>8162</v>
      </c>
      <c r="O186">
        <v>33250.402209</v>
      </c>
      <c r="P186">
        <v>937</v>
      </c>
      <c r="Q186">
        <v>1814.820588</v>
      </c>
      <c r="R186">
        <v>272</v>
      </c>
      <c r="S186">
        <v>2818.988617</v>
      </c>
      <c r="T186">
        <v>470</v>
      </c>
      <c r="U186">
        <v>5768.1059560000003</v>
      </c>
      <c r="V186">
        <v>682</v>
      </c>
      <c r="W186">
        <v>2670.94868</v>
      </c>
      <c r="X186">
        <f t="shared" si="26"/>
        <v>10523</v>
      </c>
      <c r="Y186">
        <f t="shared" si="26"/>
        <v>46323.266050000006</v>
      </c>
      <c r="Z186">
        <f t="shared" si="25"/>
        <v>11129</v>
      </c>
      <c r="AA186">
        <f t="shared" si="25"/>
        <v>54111.459535000002</v>
      </c>
    </row>
    <row r="187" spans="1:27">
      <c r="A187">
        <v>1101</v>
      </c>
      <c r="B187">
        <v>271</v>
      </c>
      <c r="C187">
        <v>4992.1317799999997</v>
      </c>
      <c r="D187">
        <v>0</v>
      </c>
      <c r="E187">
        <v>0</v>
      </c>
      <c r="F187">
        <v>21</v>
      </c>
      <c r="G187">
        <v>17029.034100000001</v>
      </c>
      <c r="H187">
        <v>4</v>
      </c>
      <c r="I187">
        <v>62.646999999999998</v>
      </c>
      <c r="J187">
        <v>37</v>
      </c>
      <c r="K187">
        <v>77.622079999999997</v>
      </c>
      <c r="L187">
        <f t="shared" si="24"/>
        <v>333</v>
      </c>
      <c r="M187">
        <f t="shared" si="24"/>
        <v>22161.434960000002</v>
      </c>
      <c r="N187">
        <v>7091</v>
      </c>
      <c r="O187">
        <v>28682.842773</v>
      </c>
      <c r="P187">
        <v>777</v>
      </c>
      <c r="Q187">
        <v>1595.2470840000001</v>
      </c>
      <c r="R187">
        <v>217</v>
      </c>
      <c r="S187">
        <v>2972.7065899999998</v>
      </c>
      <c r="T187">
        <v>332</v>
      </c>
      <c r="U187">
        <v>3469.4268750000001</v>
      </c>
      <c r="V187">
        <v>584</v>
      </c>
      <c r="W187">
        <v>1802.588289</v>
      </c>
      <c r="X187">
        <f t="shared" si="26"/>
        <v>9001</v>
      </c>
      <c r="Y187">
        <f t="shared" si="26"/>
        <v>38522.811610999997</v>
      </c>
      <c r="Z187">
        <f t="shared" si="25"/>
        <v>9334</v>
      </c>
      <c r="AA187">
        <f t="shared" si="25"/>
        <v>60684.246570999996</v>
      </c>
    </row>
    <row r="188" spans="1:27">
      <c r="A188">
        <v>1102</v>
      </c>
      <c r="B188">
        <v>460</v>
      </c>
      <c r="C188">
        <v>5408.58709</v>
      </c>
      <c r="D188">
        <v>0</v>
      </c>
      <c r="E188">
        <v>0</v>
      </c>
      <c r="F188">
        <v>24</v>
      </c>
      <c r="G188">
        <v>186.53366500000001</v>
      </c>
      <c r="H188">
        <v>1</v>
      </c>
      <c r="I188">
        <v>7.6040000000000001</v>
      </c>
      <c r="J188">
        <v>43</v>
      </c>
      <c r="K188">
        <v>226.90277</v>
      </c>
      <c r="L188">
        <f t="shared" si="24"/>
        <v>528</v>
      </c>
      <c r="M188">
        <f t="shared" si="24"/>
        <v>5829.6275249999999</v>
      </c>
      <c r="N188">
        <v>9210</v>
      </c>
      <c r="O188">
        <v>38902.398542000003</v>
      </c>
      <c r="P188">
        <v>850</v>
      </c>
      <c r="Q188">
        <v>1742.9620649999999</v>
      </c>
      <c r="R188">
        <v>273</v>
      </c>
      <c r="S188">
        <v>2248.0310290000002</v>
      </c>
      <c r="T188">
        <v>354</v>
      </c>
      <c r="U188">
        <v>3453.7</v>
      </c>
      <c r="V188">
        <v>621</v>
      </c>
      <c r="W188">
        <v>2415.9696199999998</v>
      </c>
      <c r="X188">
        <f t="shared" si="26"/>
        <v>11308</v>
      </c>
      <c r="Y188">
        <f t="shared" si="26"/>
        <v>48763.061256000001</v>
      </c>
      <c r="Z188">
        <f t="shared" si="25"/>
        <v>11836</v>
      </c>
      <c r="AA188">
        <f t="shared" si="25"/>
        <v>54592.688781000004</v>
      </c>
    </row>
    <row r="189" spans="1:27">
      <c r="A189">
        <v>1103</v>
      </c>
      <c r="B189">
        <v>1092</v>
      </c>
      <c r="C189">
        <v>13170.898163</v>
      </c>
      <c r="D189">
        <v>0</v>
      </c>
      <c r="E189">
        <v>0</v>
      </c>
      <c r="F189">
        <v>54</v>
      </c>
      <c r="G189">
        <v>3268.2426700000001</v>
      </c>
      <c r="H189">
        <v>1</v>
      </c>
      <c r="I189">
        <v>55.2</v>
      </c>
      <c r="J189">
        <v>32</v>
      </c>
      <c r="K189">
        <v>114.76940999999999</v>
      </c>
      <c r="L189">
        <f t="shared" si="24"/>
        <v>1179</v>
      </c>
      <c r="M189">
        <f t="shared" si="24"/>
        <v>16609.110243000003</v>
      </c>
      <c r="N189">
        <v>8589</v>
      </c>
      <c r="O189">
        <v>37627.368398999999</v>
      </c>
      <c r="P189">
        <v>898</v>
      </c>
      <c r="Q189">
        <v>1884.031557</v>
      </c>
      <c r="R189">
        <v>364</v>
      </c>
      <c r="S189">
        <v>5062.4769200000001</v>
      </c>
      <c r="T189">
        <v>536</v>
      </c>
      <c r="U189">
        <v>5945.6464749999996</v>
      </c>
      <c r="V189">
        <v>854</v>
      </c>
      <c r="W189">
        <v>3147.1137280000003</v>
      </c>
      <c r="X189">
        <f t="shared" si="26"/>
        <v>11241</v>
      </c>
      <c r="Y189">
        <f t="shared" si="26"/>
        <v>53666.637079000007</v>
      </c>
      <c r="Z189">
        <f t="shared" si="25"/>
        <v>12420</v>
      </c>
      <c r="AA189">
        <f t="shared" si="25"/>
        <v>70275.74732200001</v>
      </c>
    </row>
    <row r="190" spans="1:27">
      <c r="A190">
        <v>1104</v>
      </c>
      <c r="B190">
        <v>694</v>
      </c>
      <c r="C190">
        <v>9681.9725510000007</v>
      </c>
      <c r="D190">
        <v>0</v>
      </c>
      <c r="E190">
        <v>0</v>
      </c>
      <c r="F190">
        <v>30</v>
      </c>
      <c r="G190">
        <v>1183.2664199999999</v>
      </c>
      <c r="H190">
        <v>5</v>
      </c>
      <c r="I190">
        <v>65.47</v>
      </c>
      <c r="J190">
        <v>22</v>
      </c>
      <c r="K190">
        <v>69.814085000000006</v>
      </c>
      <c r="L190">
        <f t="shared" si="24"/>
        <v>751</v>
      </c>
      <c r="M190">
        <f t="shared" si="24"/>
        <v>11000.523056</v>
      </c>
      <c r="N190">
        <v>6392</v>
      </c>
      <c r="O190">
        <v>28902.724134</v>
      </c>
      <c r="P190">
        <v>684</v>
      </c>
      <c r="Q190">
        <v>1497.0678640000001</v>
      </c>
      <c r="R190">
        <v>301</v>
      </c>
      <c r="S190">
        <v>3192.5592350000002</v>
      </c>
      <c r="T190">
        <v>449</v>
      </c>
      <c r="U190">
        <v>5395.1126999999997</v>
      </c>
      <c r="V190">
        <v>734</v>
      </c>
      <c r="W190">
        <v>3141.3562470000002</v>
      </c>
      <c r="X190">
        <f t="shared" si="26"/>
        <v>8560</v>
      </c>
      <c r="Y190">
        <f t="shared" si="26"/>
        <v>42128.820180000002</v>
      </c>
      <c r="Z190">
        <f t="shared" si="25"/>
        <v>9311</v>
      </c>
      <c r="AA190">
        <f t="shared" si="25"/>
        <v>53129.343236000001</v>
      </c>
    </row>
    <row r="191" spans="1:27">
      <c r="A191">
        <v>1105</v>
      </c>
      <c r="B191">
        <v>2014</v>
      </c>
      <c r="C191">
        <v>17666.362406</v>
      </c>
      <c r="D191">
        <v>0</v>
      </c>
      <c r="E191">
        <v>0</v>
      </c>
      <c r="F191">
        <v>33</v>
      </c>
      <c r="G191">
        <v>776.72540300000003</v>
      </c>
      <c r="H191">
        <v>35</v>
      </c>
      <c r="I191">
        <v>124.43680000000001</v>
      </c>
      <c r="J191">
        <v>12</v>
      </c>
      <c r="K191">
        <v>22.175999999999998</v>
      </c>
      <c r="L191">
        <f t="shared" si="24"/>
        <v>2094</v>
      </c>
      <c r="M191">
        <f t="shared" si="24"/>
        <v>18589.700609</v>
      </c>
      <c r="N191">
        <v>7022</v>
      </c>
      <c r="O191">
        <v>31951.659620999999</v>
      </c>
      <c r="P191">
        <v>829</v>
      </c>
      <c r="Q191">
        <v>1807.2031060000002</v>
      </c>
      <c r="R191">
        <v>322</v>
      </c>
      <c r="S191">
        <v>3283.4445070000002</v>
      </c>
      <c r="T191">
        <v>499</v>
      </c>
      <c r="U191">
        <v>5816.6159790000002</v>
      </c>
      <c r="V191">
        <v>699</v>
      </c>
      <c r="W191">
        <v>2936.786274</v>
      </c>
      <c r="X191">
        <f t="shared" si="26"/>
        <v>9371</v>
      </c>
      <c r="Y191">
        <f t="shared" si="26"/>
        <v>45795.709487</v>
      </c>
      <c r="Z191">
        <f t="shared" si="25"/>
        <v>11465</v>
      </c>
      <c r="AA191">
        <f t="shared" si="25"/>
        <v>64385.410096</v>
      </c>
    </row>
    <row r="192" spans="1:27">
      <c r="A192">
        <v>1106</v>
      </c>
      <c r="B192">
        <v>1024</v>
      </c>
      <c r="C192">
        <v>15046.810633999999</v>
      </c>
      <c r="D192">
        <v>0</v>
      </c>
      <c r="E192">
        <v>0</v>
      </c>
      <c r="F192">
        <v>22</v>
      </c>
      <c r="G192">
        <v>273.45902999999998</v>
      </c>
      <c r="H192">
        <v>7</v>
      </c>
      <c r="I192">
        <v>1304.6300000000001</v>
      </c>
      <c r="J192">
        <v>38</v>
      </c>
      <c r="K192">
        <v>46.287999999999997</v>
      </c>
      <c r="L192">
        <f t="shared" ref="L192:M206" si="27">B192+D192+F192+H192+J192</f>
        <v>1091</v>
      </c>
      <c r="M192">
        <f t="shared" si="27"/>
        <v>16671.187664000001</v>
      </c>
      <c r="N192">
        <v>7356</v>
      </c>
      <c r="O192">
        <v>36973.514904000003</v>
      </c>
      <c r="P192">
        <v>842</v>
      </c>
      <c r="Q192">
        <v>1930.0445890000001</v>
      </c>
      <c r="R192">
        <v>336</v>
      </c>
      <c r="S192">
        <v>6170.9585399999996</v>
      </c>
      <c r="T192">
        <v>546</v>
      </c>
      <c r="U192">
        <v>4771.5009369999998</v>
      </c>
      <c r="V192">
        <v>759</v>
      </c>
      <c r="W192">
        <v>3752.552545</v>
      </c>
      <c r="X192">
        <f t="shared" si="26"/>
        <v>9839</v>
      </c>
      <c r="Y192">
        <f t="shared" si="26"/>
        <v>53598.571514999996</v>
      </c>
      <c r="Z192">
        <f t="shared" ref="Z192:AA206" si="28">L192+X192</f>
        <v>10930</v>
      </c>
      <c r="AA192">
        <f t="shared" si="28"/>
        <v>70269.759179000001</v>
      </c>
    </row>
    <row r="193" spans="1:27">
      <c r="A193">
        <v>1107</v>
      </c>
      <c r="B193">
        <v>566</v>
      </c>
      <c r="C193">
        <v>11030.432683999999</v>
      </c>
      <c r="D193">
        <v>0</v>
      </c>
      <c r="E193">
        <v>0</v>
      </c>
      <c r="F193">
        <v>31</v>
      </c>
      <c r="G193">
        <v>1517.087675</v>
      </c>
      <c r="H193">
        <v>6</v>
      </c>
      <c r="I193">
        <v>194.2928</v>
      </c>
      <c r="J193">
        <v>0</v>
      </c>
      <c r="K193">
        <v>0</v>
      </c>
      <c r="L193">
        <f t="shared" si="27"/>
        <v>603</v>
      </c>
      <c r="M193">
        <f t="shared" si="27"/>
        <v>12741.813158999999</v>
      </c>
      <c r="N193">
        <v>4286</v>
      </c>
      <c r="O193">
        <v>20723.621577000002</v>
      </c>
      <c r="P193">
        <v>540</v>
      </c>
      <c r="Q193">
        <v>1205.6952920000001</v>
      </c>
      <c r="R193">
        <v>223</v>
      </c>
      <c r="S193">
        <v>2159.43237</v>
      </c>
      <c r="T193">
        <v>418</v>
      </c>
      <c r="U193">
        <v>3954.5710170000002</v>
      </c>
      <c r="V193">
        <v>561</v>
      </c>
      <c r="W193">
        <v>2206.8234499999999</v>
      </c>
      <c r="X193">
        <f t="shared" si="26"/>
        <v>6028</v>
      </c>
      <c r="Y193">
        <f t="shared" si="26"/>
        <v>30250.143705999999</v>
      </c>
      <c r="Z193">
        <f t="shared" si="28"/>
        <v>6631</v>
      </c>
      <c r="AA193">
        <f t="shared" si="28"/>
        <v>42991.956865</v>
      </c>
    </row>
    <row r="194" spans="1:27">
      <c r="A194">
        <v>1108</v>
      </c>
      <c r="B194">
        <v>858</v>
      </c>
      <c r="C194">
        <v>13117.119615</v>
      </c>
      <c r="D194">
        <v>0</v>
      </c>
      <c r="E194">
        <v>0</v>
      </c>
      <c r="F194">
        <v>20</v>
      </c>
      <c r="G194">
        <v>550.56280500000003</v>
      </c>
      <c r="H194">
        <v>4</v>
      </c>
      <c r="I194">
        <v>22.48</v>
      </c>
      <c r="J194">
        <v>99</v>
      </c>
      <c r="K194">
        <v>1966.5140980000001</v>
      </c>
      <c r="L194">
        <f t="shared" si="27"/>
        <v>981</v>
      </c>
      <c r="M194">
        <f t="shared" si="27"/>
        <v>15656.676517999998</v>
      </c>
      <c r="N194">
        <v>4201</v>
      </c>
      <c r="O194">
        <v>18577.151468</v>
      </c>
      <c r="P194">
        <v>520</v>
      </c>
      <c r="Q194">
        <v>1149.4860550000001</v>
      </c>
      <c r="R194">
        <v>166</v>
      </c>
      <c r="S194">
        <v>1444.2219930000001</v>
      </c>
      <c r="T194">
        <v>273</v>
      </c>
      <c r="U194">
        <v>2460.0110800000002</v>
      </c>
      <c r="V194">
        <v>478</v>
      </c>
      <c r="W194">
        <v>1657.14915</v>
      </c>
      <c r="X194">
        <f t="shared" si="26"/>
        <v>5638</v>
      </c>
      <c r="Y194">
        <f t="shared" si="26"/>
        <v>25288.019746000002</v>
      </c>
      <c r="Z194">
        <f t="shared" si="28"/>
        <v>6619</v>
      </c>
      <c r="AA194">
        <f t="shared" si="28"/>
        <v>40944.696263999998</v>
      </c>
    </row>
    <row r="195" spans="1:27">
      <c r="A195">
        <v>1109</v>
      </c>
      <c r="B195">
        <v>207</v>
      </c>
      <c r="C195">
        <v>3559.4204500000001</v>
      </c>
      <c r="D195">
        <v>0</v>
      </c>
      <c r="E195">
        <v>0</v>
      </c>
      <c r="F195">
        <v>76</v>
      </c>
      <c r="G195">
        <v>1224.284195</v>
      </c>
      <c r="H195">
        <v>4</v>
      </c>
      <c r="I195">
        <v>147.1216</v>
      </c>
      <c r="J195">
        <v>9</v>
      </c>
      <c r="K195">
        <v>461.16629999999998</v>
      </c>
      <c r="L195">
        <f t="shared" si="27"/>
        <v>296</v>
      </c>
      <c r="M195">
        <f t="shared" si="27"/>
        <v>5391.9925450000001</v>
      </c>
      <c r="N195">
        <v>4207</v>
      </c>
      <c r="O195">
        <v>18726.594905000002</v>
      </c>
      <c r="P195">
        <v>525</v>
      </c>
      <c r="Q195">
        <v>1176.3165879999999</v>
      </c>
      <c r="R195">
        <v>134</v>
      </c>
      <c r="S195">
        <v>2484.1228209999999</v>
      </c>
      <c r="T195">
        <v>263</v>
      </c>
      <c r="U195">
        <v>2544.1369839999998</v>
      </c>
      <c r="V195">
        <v>343</v>
      </c>
      <c r="W195">
        <v>1276.655424</v>
      </c>
      <c r="X195">
        <f t="shared" ref="X195:Y209" si="29">N195+P195+R195+T195+V195</f>
        <v>5472</v>
      </c>
      <c r="Y195">
        <f t="shared" si="29"/>
        <v>26207.826722000005</v>
      </c>
      <c r="Z195">
        <f t="shared" si="28"/>
        <v>5768</v>
      </c>
      <c r="AA195">
        <f t="shared" si="28"/>
        <v>31599.819267000006</v>
      </c>
    </row>
    <row r="196" spans="1:27">
      <c r="A196">
        <v>1110</v>
      </c>
      <c r="B196">
        <v>800</v>
      </c>
      <c r="C196">
        <v>6259.983056</v>
      </c>
      <c r="D196">
        <v>0</v>
      </c>
      <c r="E196">
        <v>0</v>
      </c>
      <c r="F196">
        <v>14</v>
      </c>
      <c r="G196">
        <v>437.09607999999997</v>
      </c>
      <c r="H196">
        <v>2</v>
      </c>
      <c r="I196">
        <v>44.8</v>
      </c>
      <c r="J196">
        <v>1</v>
      </c>
      <c r="K196">
        <v>67.989999999999995</v>
      </c>
      <c r="L196">
        <f t="shared" si="27"/>
        <v>817</v>
      </c>
      <c r="M196">
        <f t="shared" si="27"/>
        <v>6809.8691360000003</v>
      </c>
      <c r="N196">
        <v>3497</v>
      </c>
      <c r="O196">
        <v>16009.222475</v>
      </c>
      <c r="P196">
        <v>462</v>
      </c>
      <c r="Q196">
        <v>1001.8965079999999</v>
      </c>
      <c r="R196">
        <v>105</v>
      </c>
      <c r="S196">
        <v>867.23439099999996</v>
      </c>
      <c r="T196">
        <v>176</v>
      </c>
      <c r="U196">
        <v>2149.4911299999999</v>
      </c>
      <c r="V196">
        <v>271</v>
      </c>
      <c r="W196">
        <v>1085.330095</v>
      </c>
      <c r="X196">
        <f t="shared" si="29"/>
        <v>4511</v>
      </c>
      <c r="Y196">
        <f t="shared" si="29"/>
        <v>21113.174598999998</v>
      </c>
      <c r="Z196">
        <f t="shared" si="28"/>
        <v>5328</v>
      </c>
      <c r="AA196">
        <f t="shared" si="28"/>
        <v>27923.043734999999</v>
      </c>
    </row>
    <row r="197" spans="1:27">
      <c r="A197">
        <v>1111</v>
      </c>
      <c r="B197">
        <v>1152</v>
      </c>
      <c r="C197">
        <v>19818.667734999999</v>
      </c>
      <c r="D197">
        <v>0</v>
      </c>
      <c r="E197">
        <v>0</v>
      </c>
      <c r="F197">
        <v>41</v>
      </c>
      <c r="G197">
        <v>1249.6603299999999</v>
      </c>
      <c r="H197">
        <v>1</v>
      </c>
      <c r="I197">
        <v>1.39</v>
      </c>
      <c r="J197">
        <v>0</v>
      </c>
      <c r="K197">
        <v>0</v>
      </c>
      <c r="L197">
        <f t="shared" si="27"/>
        <v>1194</v>
      </c>
      <c r="M197">
        <f t="shared" si="27"/>
        <v>21069.718064999997</v>
      </c>
      <c r="N197">
        <v>3320</v>
      </c>
      <c r="O197">
        <v>15474.448512000001</v>
      </c>
      <c r="P197">
        <v>444</v>
      </c>
      <c r="Q197">
        <v>927.45476900000006</v>
      </c>
      <c r="R197">
        <v>143</v>
      </c>
      <c r="S197">
        <v>2360.727813</v>
      </c>
      <c r="T197">
        <v>165</v>
      </c>
      <c r="U197">
        <v>1774.7249839999999</v>
      </c>
      <c r="V197">
        <v>326</v>
      </c>
      <c r="W197">
        <v>1812.651803</v>
      </c>
      <c r="X197">
        <f t="shared" si="29"/>
        <v>4398</v>
      </c>
      <c r="Y197">
        <f t="shared" si="29"/>
        <v>22350.007881000005</v>
      </c>
      <c r="Z197">
        <f t="shared" si="28"/>
        <v>5592</v>
      </c>
      <c r="AA197">
        <f t="shared" si="28"/>
        <v>43419.725946000006</v>
      </c>
    </row>
    <row r="198" spans="1:27">
      <c r="A198">
        <v>1112</v>
      </c>
      <c r="B198">
        <v>1363</v>
      </c>
      <c r="C198">
        <v>13571.765439999999</v>
      </c>
      <c r="D198">
        <v>0</v>
      </c>
      <c r="E198">
        <v>0</v>
      </c>
      <c r="F198">
        <v>8</v>
      </c>
      <c r="G198">
        <v>129.45935499999999</v>
      </c>
      <c r="H198">
        <v>2</v>
      </c>
      <c r="I198">
        <v>181.27180000000001</v>
      </c>
      <c r="J198">
        <v>0</v>
      </c>
      <c r="K198">
        <v>0</v>
      </c>
      <c r="L198">
        <f t="shared" si="27"/>
        <v>1373</v>
      </c>
      <c r="M198">
        <f t="shared" si="27"/>
        <v>13882.496595000001</v>
      </c>
      <c r="N198">
        <v>2674</v>
      </c>
      <c r="O198">
        <v>11453.563921000001</v>
      </c>
      <c r="P198">
        <v>389</v>
      </c>
      <c r="Q198">
        <v>845.89618499999995</v>
      </c>
      <c r="R198">
        <v>140</v>
      </c>
      <c r="S198">
        <v>1725.42471</v>
      </c>
      <c r="T198">
        <v>181</v>
      </c>
      <c r="U198">
        <v>2810.0791599999998</v>
      </c>
      <c r="V198">
        <v>369</v>
      </c>
      <c r="W198">
        <v>1749.6979510000001</v>
      </c>
      <c r="X198">
        <f t="shared" si="29"/>
        <v>3753</v>
      </c>
      <c r="Y198">
        <f t="shared" si="29"/>
        <v>18584.661927000001</v>
      </c>
      <c r="Z198">
        <f t="shared" si="28"/>
        <v>5126</v>
      </c>
      <c r="AA198">
        <f t="shared" si="28"/>
        <v>32467.158522000002</v>
      </c>
    </row>
    <row r="199" spans="1:27">
      <c r="A199">
        <v>1201</v>
      </c>
      <c r="B199">
        <v>852</v>
      </c>
      <c r="C199">
        <v>9473.2966149999993</v>
      </c>
      <c r="D199">
        <v>0</v>
      </c>
      <c r="E199">
        <v>0</v>
      </c>
      <c r="F199">
        <v>2</v>
      </c>
      <c r="G199">
        <v>31.248999999999999</v>
      </c>
      <c r="H199">
        <v>4</v>
      </c>
      <c r="I199">
        <f>60.18695+650</f>
        <v>710.18695000000002</v>
      </c>
      <c r="J199">
        <v>3</v>
      </c>
      <c r="K199">
        <v>8.544473</v>
      </c>
      <c r="L199">
        <f t="shared" si="27"/>
        <v>861</v>
      </c>
      <c r="M199">
        <f t="shared" si="27"/>
        <v>10223.277037999998</v>
      </c>
      <c r="N199">
        <v>2397</v>
      </c>
      <c r="O199">
        <v>11537.900538</v>
      </c>
      <c r="P199">
        <v>331</v>
      </c>
      <c r="Q199">
        <v>702.41441099999997</v>
      </c>
      <c r="R199">
        <v>93</v>
      </c>
      <c r="S199">
        <v>1113.2408869999999</v>
      </c>
      <c r="T199">
        <v>163</v>
      </c>
      <c r="U199">
        <f>2761.735858-650</f>
        <v>2111.735858</v>
      </c>
      <c r="V199">
        <v>247</v>
      </c>
      <c r="W199">
        <v>1506.4199900000001</v>
      </c>
      <c r="X199">
        <f t="shared" si="29"/>
        <v>3231</v>
      </c>
      <c r="Y199">
        <f t="shared" si="29"/>
        <v>16971.711683999998</v>
      </c>
      <c r="Z199">
        <f t="shared" si="28"/>
        <v>4092</v>
      </c>
      <c r="AA199">
        <f t="shared" si="28"/>
        <v>27194.988721999995</v>
      </c>
    </row>
    <row r="200" spans="1:27">
      <c r="A200">
        <v>1202</v>
      </c>
      <c r="B200">
        <v>563</v>
      </c>
      <c r="C200">
        <v>6149.5068700000002</v>
      </c>
      <c r="D200">
        <v>0</v>
      </c>
      <c r="E200">
        <v>0</v>
      </c>
      <c r="F200">
        <v>3</v>
      </c>
      <c r="G200">
        <v>335.78800000000001</v>
      </c>
      <c r="H200">
        <v>4</v>
      </c>
      <c r="I200">
        <v>123.98</v>
      </c>
      <c r="J200">
        <v>0</v>
      </c>
      <c r="K200">
        <v>0</v>
      </c>
      <c r="L200">
        <f t="shared" si="27"/>
        <v>570</v>
      </c>
      <c r="M200">
        <f t="shared" si="27"/>
        <v>6609.2748699999993</v>
      </c>
      <c r="N200">
        <v>3013</v>
      </c>
      <c r="O200">
        <v>14805.665559999999</v>
      </c>
      <c r="P200">
        <v>412</v>
      </c>
      <c r="Q200">
        <v>894.86025600000005</v>
      </c>
      <c r="R200">
        <v>106</v>
      </c>
      <c r="S200">
        <v>2433.6894000000002</v>
      </c>
      <c r="T200">
        <v>170</v>
      </c>
      <c r="U200">
        <v>3049.124088</v>
      </c>
      <c r="V200">
        <v>283</v>
      </c>
      <c r="W200">
        <v>1707.895941</v>
      </c>
      <c r="X200">
        <f t="shared" si="29"/>
        <v>3984</v>
      </c>
      <c r="Y200">
        <f t="shared" si="29"/>
        <v>22891.235245</v>
      </c>
      <c r="Z200">
        <f t="shared" si="28"/>
        <v>4554</v>
      </c>
      <c r="AA200">
        <f t="shared" si="28"/>
        <v>29500.510114999997</v>
      </c>
    </row>
    <row r="201" spans="1:27">
      <c r="A201">
        <v>1203</v>
      </c>
      <c r="B201">
        <v>1410</v>
      </c>
      <c r="C201">
        <v>17603.09086</v>
      </c>
      <c r="D201">
        <v>0</v>
      </c>
      <c r="E201">
        <v>0</v>
      </c>
      <c r="F201">
        <v>34</v>
      </c>
      <c r="G201">
        <v>1839.5146209999998</v>
      </c>
      <c r="H201">
        <v>16</v>
      </c>
      <c r="I201">
        <v>272.98900000000003</v>
      </c>
      <c r="J201">
        <v>193</v>
      </c>
      <c r="K201">
        <v>780.91499999999996</v>
      </c>
      <c r="L201">
        <f t="shared" si="27"/>
        <v>1653</v>
      </c>
      <c r="M201">
        <f t="shared" si="27"/>
        <v>20496.509481000001</v>
      </c>
      <c r="N201">
        <v>9080</v>
      </c>
      <c r="O201">
        <v>39888.483897999999</v>
      </c>
      <c r="P201">
        <v>1035</v>
      </c>
      <c r="Q201">
        <v>2431.6782290000001</v>
      </c>
      <c r="R201">
        <v>259</v>
      </c>
      <c r="S201">
        <v>1995.4933699999997</v>
      </c>
      <c r="T201">
        <v>507</v>
      </c>
      <c r="U201">
        <v>6725.3608519999998</v>
      </c>
      <c r="V201">
        <v>776</v>
      </c>
      <c r="W201">
        <v>3127.2668210000002</v>
      </c>
      <c r="X201">
        <f t="shared" si="29"/>
        <v>11657</v>
      </c>
      <c r="Y201">
        <f t="shared" si="29"/>
        <v>54168.283169999988</v>
      </c>
      <c r="Z201">
        <f t="shared" si="28"/>
        <v>13310</v>
      </c>
      <c r="AA201">
        <f t="shared" si="28"/>
        <v>74664.792650999996</v>
      </c>
    </row>
    <row r="202" spans="1:27">
      <c r="A202">
        <v>1204</v>
      </c>
      <c r="B202">
        <v>834</v>
      </c>
      <c r="C202">
        <v>10967.646535</v>
      </c>
      <c r="D202">
        <v>0</v>
      </c>
      <c r="E202">
        <v>0</v>
      </c>
      <c r="F202">
        <v>10</v>
      </c>
      <c r="G202">
        <v>1645.6478</v>
      </c>
      <c r="H202">
        <v>14</v>
      </c>
      <c r="I202">
        <v>122.47144</v>
      </c>
      <c r="J202">
        <v>185</v>
      </c>
      <c r="K202">
        <v>1365.1777500000001</v>
      </c>
      <c r="L202">
        <f t="shared" si="27"/>
        <v>1043</v>
      </c>
      <c r="M202">
        <f t="shared" si="27"/>
        <v>14100.943525000001</v>
      </c>
      <c r="N202">
        <v>6780</v>
      </c>
      <c r="O202">
        <v>32798.470531999999</v>
      </c>
      <c r="P202">
        <v>793</v>
      </c>
      <c r="Q202">
        <v>1897.5886069999999</v>
      </c>
      <c r="R202">
        <v>254</v>
      </c>
      <c r="S202">
        <v>2951.698038</v>
      </c>
      <c r="T202">
        <v>521</v>
      </c>
      <c r="U202">
        <v>8191.4894510000004</v>
      </c>
      <c r="V202">
        <v>616</v>
      </c>
      <c r="W202">
        <v>2312.4383160000002</v>
      </c>
      <c r="X202">
        <f t="shared" si="29"/>
        <v>8964</v>
      </c>
      <c r="Y202">
        <f t="shared" si="29"/>
        <v>48151.684944000001</v>
      </c>
      <c r="Z202">
        <f t="shared" si="28"/>
        <v>10007</v>
      </c>
      <c r="AA202">
        <f t="shared" si="28"/>
        <v>62252.628469000003</v>
      </c>
    </row>
    <row r="203" spans="1:27">
      <c r="A203">
        <v>1205</v>
      </c>
      <c r="B203">
        <v>1071</v>
      </c>
      <c r="C203">
        <v>12669.331963000001</v>
      </c>
      <c r="D203">
        <v>0</v>
      </c>
      <c r="E203">
        <v>0</v>
      </c>
      <c r="F203">
        <v>44</v>
      </c>
      <c r="G203">
        <v>1841.1917100000001</v>
      </c>
      <c r="H203">
        <v>4</v>
      </c>
      <c r="I203">
        <v>125.10826</v>
      </c>
      <c r="J203">
        <v>60</v>
      </c>
      <c r="K203">
        <v>341.13193000000001</v>
      </c>
      <c r="L203">
        <f t="shared" si="27"/>
        <v>1179</v>
      </c>
      <c r="M203">
        <f t="shared" si="27"/>
        <v>14976.763863</v>
      </c>
      <c r="N203">
        <v>6726</v>
      </c>
      <c r="O203">
        <v>33048.452998000001</v>
      </c>
      <c r="P203">
        <v>792</v>
      </c>
      <c r="Q203">
        <v>1921.1265129999999</v>
      </c>
      <c r="R203">
        <v>263</v>
      </c>
      <c r="S203">
        <v>2246.9711499999999</v>
      </c>
      <c r="T203">
        <v>593</v>
      </c>
      <c r="U203">
        <v>8274.6775400000006</v>
      </c>
      <c r="V203">
        <v>692</v>
      </c>
      <c r="W203">
        <v>3615.8258679999999</v>
      </c>
      <c r="X203">
        <f t="shared" si="29"/>
        <v>9066</v>
      </c>
      <c r="Y203">
        <f t="shared" si="29"/>
        <v>49107.054069000005</v>
      </c>
      <c r="Z203">
        <f t="shared" si="28"/>
        <v>10245</v>
      </c>
      <c r="AA203">
        <f t="shared" si="28"/>
        <v>64083.817932000005</v>
      </c>
    </row>
    <row r="204" spans="1:27">
      <c r="A204">
        <v>1206</v>
      </c>
      <c r="B204">
        <v>800</v>
      </c>
      <c r="C204">
        <v>9047.64156</v>
      </c>
      <c r="D204">
        <v>0</v>
      </c>
      <c r="E204">
        <v>0</v>
      </c>
      <c r="F204">
        <v>12</v>
      </c>
      <c r="G204">
        <v>5345.3599800000002</v>
      </c>
      <c r="H204">
        <v>2</v>
      </c>
      <c r="I204">
        <v>155.53469999999999</v>
      </c>
      <c r="J204">
        <v>29</v>
      </c>
      <c r="K204">
        <v>443.55585400000001</v>
      </c>
      <c r="L204">
        <f t="shared" si="27"/>
        <v>843</v>
      </c>
      <c r="M204">
        <f t="shared" si="27"/>
        <v>14992.092094000001</v>
      </c>
      <c r="N204">
        <v>4675</v>
      </c>
      <c r="O204">
        <v>24514.86577</v>
      </c>
      <c r="P204">
        <v>617</v>
      </c>
      <c r="Q204">
        <v>1515.3502880000001</v>
      </c>
      <c r="R204">
        <v>242</v>
      </c>
      <c r="S204">
        <v>2802.8027900000002</v>
      </c>
      <c r="T204">
        <v>661</v>
      </c>
      <c r="U204">
        <v>6915.4276</v>
      </c>
      <c r="V204">
        <v>610</v>
      </c>
      <c r="W204">
        <v>3076.0621150000002</v>
      </c>
      <c r="X204">
        <f t="shared" si="29"/>
        <v>6805</v>
      </c>
      <c r="Y204">
        <f t="shared" si="29"/>
        <v>38824.508563000003</v>
      </c>
      <c r="Z204">
        <f t="shared" si="28"/>
        <v>7648</v>
      </c>
      <c r="AA204">
        <f t="shared" si="28"/>
        <v>53816.600657000003</v>
      </c>
    </row>
    <row r="205" spans="1:27">
      <c r="A205">
        <v>1207</v>
      </c>
      <c r="B205">
        <v>1649</v>
      </c>
      <c r="C205">
        <v>12347.965553</v>
      </c>
      <c r="D205">
        <v>0</v>
      </c>
      <c r="E205">
        <v>0</v>
      </c>
      <c r="F205">
        <v>9</v>
      </c>
      <c r="G205">
        <v>1462.32565</v>
      </c>
      <c r="H205">
        <v>14</v>
      </c>
      <c r="I205">
        <v>302.0043</v>
      </c>
      <c r="J205">
        <v>23</v>
      </c>
      <c r="K205">
        <v>356.63741399999998</v>
      </c>
      <c r="L205">
        <f t="shared" si="27"/>
        <v>1695</v>
      </c>
      <c r="M205">
        <f t="shared" si="27"/>
        <v>14468.932917000002</v>
      </c>
      <c r="N205">
        <v>3711</v>
      </c>
      <c r="O205">
        <v>19483.033372999998</v>
      </c>
      <c r="P205">
        <v>504</v>
      </c>
      <c r="Q205">
        <v>1262.9259</v>
      </c>
      <c r="R205">
        <v>224</v>
      </c>
      <c r="S205">
        <v>3320.3110390000002</v>
      </c>
      <c r="T205">
        <v>338</v>
      </c>
      <c r="U205">
        <v>4163.0054499999997</v>
      </c>
      <c r="V205">
        <v>582</v>
      </c>
      <c r="W205">
        <v>3240.3779509999999</v>
      </c>
      <c r="X205">
        <f t="shared" si="29"/>
        <v>5359</v>
      </c>
      <c r="Y205">
        <f t="shared" si="29"/>
        <v>31469.653712999996</v>
      </c>
      <c r="Z205">
        <f t="shared" si="28"/>
        <v>7054</v>
      </c>
      <c r="AA205">
        <f t="shared" si="28"/>
        <v>45938.586629999998</v>
      </c>
    </row>
    <row r="206" spans="1:27">
      <c r="A206">
        <v>1208</v>
      </c>
      <c r="B206">
        <v>1362</v>
      </c>
      <c r="C206">
        <v>9765.1220539999995</v>
      </c>
      <c r="D206">
        <v>0</v>
      </c>
      <c r="E206">
        <v>0</v>
      </c>
      <c r="F206">
        <v>12</v>
      </c>
      <c r="G206">
        <v>1647.53982</v>
      </c>
      <c r="H206">
        <v>5</v>
      </c>
      <c r="I206">
        <v>584.17999999999995</v>
      </c>
      <c r="J206">
        <v>6</v>
      </c>
      <c r="K206">
        <v>125.022836</v>
      </c>
      <c r="L206">
        <f t="shared" si="27"/>
        <v>1385</v>
      </c>
      <c r="M206">
        <f t="shared" si="27"/>
        <v>12121.86471</v>
      </c>
      <c r="N206">
        <v>6145</v>
      </c>
      <c r="O206">
        <v>28362.747953999999</v>
      </c>
      <c r="P206">
        <v>722</v>
      </c>
      <c r="Q206">
        <v>1843.4944</v>
      </c>
      <c r="R206">
        <v>258</v>
      </c>
      <c r="S206">
        <v>2554.6175400000002</v>
      </c>
      <c r="T206">
        <v>395</v>
      </c>
      <c r="U206">
        <v>5701.5643</v>
      </c>
      <c r="V206">
        <v>660</v>
      </c>
      <c r="W206">
        <v>2980.8058900000001</v>
      </c>
      <c r="X206">
        <f t="shared" si="29"/>
        <v>8180</v>
      </c>
      <c r="Y206">
        <f t="shared" si="29"/>
        <v>41443.230084000003</v>
      </c>
      <c r="Z206">
        <f t="shared" si="28"/>
        <v>9565</v>
      </c>
      <c r="AA206">
        <f t="shared" si="28"/>
        <v>53565.094794000004</v>
      </c>
    </row>
    <row r="207" spans="1:27">
      <c r="A207">
        <v>1209</v>
      </c>
      <c r="B207">
        <v>605</v>
      </c>
      <c r="C207">
        <v>8646.9775750000008</v>
      </c>
      <c r="D207">
        <v>0</v>
      </c>
      <c r="E207">
        <v>0</v>
      </c>
      <c r="F207">
        <v>20</v>
      </c>
      <c r="G207">
        <v>1135.53008</v>
      </c>
      <c r="H207">
        <v>7</v>
      </c>
      <c r="I207">
        <v>242.40383</v>
      </c>
      <c r="J207">
        <v>30</v>
      </c>
      <c r="K207">
        <v>753.20340999999996</v>
      </c>
      <c r="L207">
        <f t="shared" ref="L207:M221" si="30">B207+D207+F207+H207+J207</f>
        <v>662</v>
      </c>
      <c r="M207">
        <f t="shared" si="30"/>
        <v>10778.114895000001</v>
      </c>
      <c r="N207">
        <v>6191</v>
      </c>
      <c r="O207">
        <v>30770.560796000002</v>
      </c>
      <c r="P207">
        <v>656</v>
      </c>
      <c r="Q207">
        <v>1734.2987900000001</v>
      </c>
      <c r="R207">
        <v>259</v>
      </c>
      <c r="S207">
        <v>2467.2632130000002</v>
      </c>
      <c r="T207">
        <v>445</v>
      </c>
      <c r="U207">
        <v>5900.9593029999996</v>
      </c>
      <c r="V207">
        <v>709</v>
      </c>
      <c r="W207">
        <v>2945.638293</v>
      </c>
      <c r="X207">
        <f t="shared" si="29"/>
        <v>8260</v>
      </c>
      <c r="Y207">
        <f t="shared" si="29"/>
        <v>43818.720394999997</v>
      </c>
      <c r="Z207">
        <f t="shared" ref="Z207:AA221" si="31">L207+X207</f>
        <v>8922</v>
      </c>
      <c r="AA207">
        <f t="shared" si="31"/>
        <v>54596.835289999995</v>
      </c>
    </row>
    <row r="208" spans="1:27">
      <c r="A208">
        <v>1210</v>
      </c>
      <c r="B208">
        <v>2239</v>
      </c>
      <c r="C208">
        <v>21372.355728999999</v>
      </c>
      <c r="D208">
        <v>0</v>
      </c>
      <c r="E208">
        <v>0</v>
      </c>
      <c r="F208">
        <v>19</v>
      </c>
      <c r="G208">
        <v>299.53608000000003</v>
      </c>
      <c r="H208">
        <v>13</v>
      </c>
      <c r="I208">
        <v>308.8612</v>
      </c>
      <c r="J208">
        <v>15</v>
      </c>
      <c r="K208">
        <v>321.09426000000002</v>
      </c>
      <c r="L208">
        <f t="shared" si="30"/>
        <v>2286</v>
      </c>
      <c r="M208">
        <f t="shared" si="30"/>
        <v>22301.847269000002</v>
      </c>
      <c r="N208">
        <v>5994</v>
      </c>
      <c r="O208">
        <v>33447.527732000002</v>
      </c>
      <c r="P208">
        <v>633</v>
      </c>
      <c r="Q208">
        <v>1744.4516599999999</v>
      </c>
      <c r="R208">
        <v>356</v>
      </c>
      <c r="S208">
        <v>6765.984966</v>
      </c>
      <c r="T208">
        <v>614</v>
      </c>
      <c r="U208">
        <v>11502.81972</v>
      </c>
      <c r="V208">
        <v>1132</v>
      </c>
      <c r="W208">
        <v>4860.2483920000004</v>
      </c>
      <c r="X208">
        <f t="shared" si="29"/>
        <v>8729</v>
      </c>
      <c r="Y208">
        <f t="shared" si="29"/>
        <v>58321.032469999998</v>
      </c>
      <c r="Z208">
        <f t="shared" si="31"/>
        <v>11015</v>
      </c>
      <c r="AA208">
        <f t="shared" si="31"/>
        <v>80622.879738999996</v>
      </c>
    </row>
    <row r="209" spans="1:27">
      <c r="A209">
        <v>1211</v>
      </c>
      <c r="B209">
        <v>1048</v>
      </c>
      <c r="C209">
        <v>11030.384357000001</v>
      </c>
      <c r="D209">
        <v>0</v>
      </c>
      <c r="E209">
        <v>0</v>
      </c>
      <c r="F209">
        <v>30</v>
      </c>
      <c r="G209">
        <v>2301.0818599999998</v>
      </c>
      <c r="H209">
        <v>5</v>
      </c>
      <c r="I209">
        <v>2523.3661499999998</v>
      </c>
      <c r="J209">
        <v>44</v>
      </c>
      <c r="K209">
        <v>311.67889500000001</v>
      </c>
      <c r="L209">
        <f t="shared" si="30"/>
        <v>1127</v>
      </c>
      <c r="M209">
        <f t="shared" si="30"/>
        <v>16166.511262</v>
      </c>
      <c r="N209">
        <v>5498</v>
      </c>
      <c r="O209">
        <v>29767.612466999999</v>
      </c>
      <c r="P209">
        <v>647</v>
      </c>
      <c r="Q209">
        <v>1792.9258150000001</v>
      </c>
      <c r="R209">
        <v>418</v>
      </c>
      <c r="S209">
        <v>4935.625841</v>
      </c>
      <c r="T209">
        <v>676</v>
      </c>
      <c r="U209">
        <v>9074.4300989999992</v>
      </c>
      <c r="V209">
        <v>1266</v>
      </c>
      <c r="W209">
        <v>6509.572913</v>
      </c>
      <c r="X209">
        <f t="shared" si="29"/>
        <v>8505</v>
      </c>
      <c r="Y209">
        <f t="shared" si="29"/>
        <v>52080.167134999996</v>
      </c>
      <c r="Z209">
        <f t="shared" si="31"/>
        <v>9632</v>
      </c>
      <c r="AA209">
        <f t="shared" si="31"/>
        <v>68246.678396999996</v>
      </c>
    </row>
    <row r="210" spans="1:27">
      <c r="A210">
        <v>1212</v>
      </c>
      <c r="B210">
        <v>280</v>
      </c>
      <c r="C210">
        <v>2735.8009099999999</v>
      </c>
      <c r="D210">
        <v>0</v>
      </c>
      <c r="E210">
        <v>0</v>
      </c>
      <c r="F210">
        <v>5</v>
      </c>
      <c r="G210">
        <v>1130.566</v>
      </c>
      <c r="H210">
        <v>8</v>
      </c>
      <c r="I210">
        <v>266.58</v>
      </c>
      <c r="J210">
        <v>243</v>
      </c>
      <c r="K210">
        <v>2030.511156</v>
      </c>
      <c r="L210">
        <f t="shared" si="30"/>
        <v>536</v>
      </c>
      <c r="M210">
        <f t="shared" si="30"/>
        <v>6163.4580659999992</v>
      </c>
      <c r="N210">
        <v>2724</v>
      </c>
      <c r="O210">
        <v>14313.281838000001</v>
      </c>
      <c r="P210">
        <v>397</v>
      </c>
      <c r="Q210">
        <v>1108.1116</v>
      </c>
      <c r="R210">
        <v>267</v>
      </c>
      <c r="S210">
        <v>4848.4658259999997</v>
      </c>
      <c r="T210">
        <v>551</v>
      </c>
      <c r="U210">
        <v>8155.2665999999999</v>
      </c>
      <c r="V210">
        <v>857</v>
      </c>
      <c r="W210">
        <v>5438.9827750000004</v>
      </c>
      <c r="X210">
        <f t="shared" ref="X210:Y223" si="32">N210+P210+R210+T210+V210</f>
        <v>4796</v>
      </c>
      <c r="Y210">
        <f t="shared" si="32"/>
        <v>33864.108638999998</v>
      </c>
      <c r="Z210">
        <f t="shared" si="31"/>
        <v>5332</v>
      </c>
      <c r="AA210">
        <f t="shared" si="31"/>
        <v>40027.566704999997</v>
      </c>
    </row>
    <row r="211" spans="1:27">
      <c r="A211">
        <v>1301</v>
      </c>
      <c r="B211">
        <v>605</v>
      </c>
      <c r="C211">
        <v>4791.7967799999997</v>
      </c>
      <c r="D211">
        <v>0</v>
      </c>
      <c r="E211">
        <v>0</v>
      </c>
      <c r="F211">
        <v>8</v>
      </c>
      <c r="G211">
        <v>1771.8119999999999</v>
      </c>
      <c r="H211">
        <v>42</v>
      </c>
      <c r="I211">
        <v>2466.5183000000002</v>
      </c>
      <c r="J211">
        <v>24</v>
      </c>
      <c r="K211">
        <v>212.14913000000001</v>
      </c>
      <c r="L211">
        <f t="shared" si="30"/>
        <v>679</v>
      </c>
      <c r="M211">
        <f t="shared" si="30"/>
        <v>9242.27621</v>
      </c>
      <c r="N211">
        <v>4399</v>
      </c>
      <c r="O211">
        <v>23020.125134000002</v>
      </c>
      <c r="P211">
        <v>584</v>
      </c>
      <c r="Q211">
        <v>1685.5887310000001</v>
      </c>
      <c r="R211">
        <v>284</v>
      </c>
      <c r="S211">
        <v>3386.3272120000001</v>
      </c>
      <c r="T211">
        <v>657</v>
      </c>
      <c r="U211">
        <v>7226.9456499999997</v>
      </c>
      <c r="V211">
        <v>819</v>
      </c>
      <c r="W211">
        <v>5746.4498480000002</v>
      </c>
      <c r="X211">
        <f t="shared" si="32"/>
        <v>6743</v>
      </c>
      <c r="Y211">
        <f t="shared" si="32"/>
        <v>41065.436575</v>
      </c>
      <c r="Z211">
        <f t="shared" si="31"/>
        <v>7422</v>
      </c>
      <c r="AA211">
        <f t="shared" si="31"/>
        <v>50307.712784999996</v>
      </c>
    </row>
    <row r="212" spans="1:27">
      <c r="A212">
        <v>1302</v>
      </c>
      <c r="B212">
        <v>1181</v>
      </c>
      <c r="C212">
        <v>12110.601409999999</v>
      </c>
      <c r="D212">
        <v>0</v>
      </c>
      <c r="E212">
        <v>0</v>
      </c>
      <c r="F212">
        <v>5</v>
      </c>
      <c r="G212">
        <v>50.963999999999999</v>
      </c>
      <c r="H212">
        <v>13</v>
      </c>
      <c r="I212">
        <v>907.76599999999996</v>
      </c>
      <c r="J212">
        <v>103</v>
      </c>
      <c r="K212">
        <v>499.47054600000001</v>
      </c>
      <c r="L212">
        <f t="shared" si="30"/>
        <v>1302</v>
      </c>
      <c r="M212">
        <f t="shared" si="30"/>
        <v>13568.801955999999</v>
      </c>
      <c r="N212">
        <v>4713</v>
      </c>
      <c r="O212">
        <v>25422.110975</v>
      </c>
      <c r="P212">
        <v>535</v>
      </c>
      <c r="Q212">
        <v>1626.9103</v>
      </c>
      <c r="R212">
        <v>325</v>
      </c>
      <c r="S212">
        <v>5413.9400750000004</v>
      </c>
      <c r="T212">
        <v>1090</v>
      </c>
      <c r="U212">
        <v>7661.972006</v>
      </c>
      <c r="V212">
        <v>730</v>
      </c>
      <c r="W212">
        <v>4793.2038080000002</v>
      </c>
      <c r="X212">
        <f t="shared" si="32"/>
        <v>7393</v>
      </c>
      <c r="Y212">
        <f t="shared" si="32"/>
        <v>44918.137163999992</v>
      </c>
      <c r="Z212">
        <f t="shared" si="31"/>
        <v>8695</v>
      </c>
      <c r="AA212">
        <f t="shared" si="31"/>
        <v>58486.939119999995</v>
      </c>
    </row>
    <row r="213" spans="1:27">
      <c r="A213">
        <v>1303</v>
      </c>
      <c r="B213">
        <v>1072</v>
      </c>
      <c r="C213">
        <v>8065.6405400000003</v>
      </c>
      <c r="D213">
        <v>0</v>
      </c>
      <c r="E213">
        <v>0</v>
      </c>
      <c r="F213">
        <v>336</v>
      </c>
      <c r="G213">
        <v>1205.8202000000001</v>
      </c>
      <c r="H213">
        <v>9</v>
      </c>
      <c r="I213">
        <v>737.93899999999996</v>
      </c>
      <c r="J213">
        <v>68</v>
      </c>
      <c r="K213">
        <v>295.45877100000001</v>
      </c>
      <c r="L213">
        <f t="shared" si="30"/>
        <v>1485</v>
      </c>
      <c r="M213">
        <f t="shared" si="30"/>
        <v>10304.858511</v>
      </c>
      <c r="N213">
        <v>3187</v>
      </c>
      <c r="O213">
        <v>17819.025958999999</v>
      </c>
      <c r="P213">
        <v>382</v>
      </c>
      <c r="Q213">
        <v>1156.413718</v>
      </c>
      <c r="R213">
        <v>295</v>
      </c>
      <c r="S213">
        <v>3819.2396330000001</v>
      </c>
      <c r="T213">
        <v>388</v>
      </c>
      <c r="U213">
        <v>6701.9138320000002</v>
      </c>
      <c r="V213">
        <v>707</v>
      </c>
      <c r="W213">
        <v>4724.2355479999997</v>
      </c>
      <c r="X213">
        <f t="shared" si="32"/>
        <v>4959</v>
      </c>
      <c r="Y213">
        <f t="shared" si="32"/>
        <v>34220.828689999995</v>
      </c>
      <c r="Z213">
        <f t="shared" si="31"/>
        <v>6444</v>
      </c>
      <c r="AA213">
        <f t="shared" si="31"/>
        <v>44525.687200999993</v>
      </c>
    </row>
    <row r="214" spans="1:27">
      <c r="A214">
        <v>1304</v>
      </c>
      <c r="B214">
        <v>833</v>
      </c>
      <c r="C214">
        <v>6038.4228730000004</v>
      </c>
      <c r="D214">
        <v>195</v>
      </c>
      <c r="E214">
        <v>729.6</v>
      </c>
      <c r="F214">
        <v>1</v>
      </c>
      <c r="G214">
        <v>4500</v>
      </c>
      <c r="H214">
        <v>14</v>
      </c>
      <c r="I214">
        <v>995.62350000000004</v>
      </c>
      <c r="J214">
        <v>1</v>
      </c>
      <c r="K214">
        <v>7.1280400000000004</v>
      </c>
      <c r="L214">
        <f t="shared" si="30"/>
        <v>1044</v>
      </c>
      <c r="M214">
        <f t="shared" si="30"/>
        <v>12270.774413000001</v>
      </c>
      <c r="N214">
        <v>2171</v>
      </c>
      <c r="O214">
        <v>11093.447026</v>
      </c>
      <c r="P214">
        <v>307</v>
      </c>
      <c r="Q214">
        <v>899.61450000000002</v>
      </c>
      <c r="R214">
        <v>110</v>
      </c>
      <c r="S214">
        <v>1117.9801480000001</v>
      </c>
      <c r="T214">
        <v>222</v>
      </c>
      <c r="U214">
        <v>3118.7000509999998</v>
      </c>
      <c r="V214">
        <v>245</v>
      </c>
      <c r="W214">
        <v>4057.5128930000001</v>
      </c>
      <c r="X214">
        <f t="shared" si="32"/>
        <v>3055</v>
      </c>
      <c r="Y214">
        <f t="shared" si="32"/>
        <v>20287.254617999999</v>
      </c>
      <c r="Z214">
        <f t="shared" si="31"/>
        <v>4099</v>
      </c>
      <c r="AA214">
        <f t="shared" si="31"/>
        <v>32558.029030999998</v>
      </c>
    </row>
    <row r="215" spans="1:27">
      <c r="A215">
        <v>1305</v>
      </c>
      <c r="B215">
        <v>519</v>
      </c>
      <c r="C215">
        <v>7914.1714339999999</v>
      </c>
      <c r="D215">
        <v>792</v>
      </c>
      <c r="E215">
        <v>2714.8419999999996</v>
      </c>
      <c r="F215">
        <v>38</v>
      </c>
      <c r="G215">
        <v>2132.3164200000001</v>
      </c>
      <c r="H215">
        <v>3</v>
      </c>
      <c r="I215">
        <v>238.565</v>
      </c>
      <c r="J215">
        <v>5</v>
      </c>
      <c r="K215">
        <v>64.038195000000002</v>
      </c>
      <c r="L215">
        <f t="shared" si="30"/>
        <v>1357</v>
      </c>
      <c r="M215">
        <f t="shared" si="30"/>
        <v>13063.933048999999</v>
      </c>
      <c r="N215">
        <v>2674</v>
      </c>
      <c r="O215">
        <v>12804.978498999999</v>
      </c>
      <c r="P215">
        <v>418</v>
      </c>
      <c r="Q215">
        <v>1227.5663999999999</v>
      </c>
      <c r="R215">
        <v>91</v>
      </c>
      <c r="S215">
        <v>1223.895501</v>
      </c>
      <c r="T215">
        <v>197</v>
      </c>
      <c r="U215">
        <v>1717.061725</v>
      </c>
      <c r="V215">
        <v>194</v>
      </c>
      <c r="W215">
        <v>1963.9017100000001</v>
      </c>
      <c r="X215">
        <f t="shared" si="32"/>
        <v>3574</v>
      </c>
      <c r="Y215">
        <f t="shared" si="32"/>
        <v>18937.403834999997</v>
      </c>
      <c r="Z215">
        <f t="shared" si="31"/>
        <v>4931</v>
      </c>
      <c r="AA215">
        <f t="shared" si="31"/>
        <v>32001.336883999997</v>
      </c>
    </row>
    <row r="216" spans="1:27">
      <c r="A216">
        <v>1306</v>
      </c>
      <c r="B216">
        <v>106</v>
      </c>
      <c r="C216">
        <v>1049.3434199999999</v>
      </c>
      <c r="D216">
        <v>1</v>
      </c>
      <c r="E216">
        <v>3.4540000000000002</v>
      </c>
      <c r="F216">
        <v>9</v>
      </c>
      <c r="G216">
        <v>4462.4303600000003</v>
      </c>
      <c r="H216">
        <v>2</v>
      </c>
      <c r="I216">
        <v>412.90499999999997</v>
      </c>
      <c r="J216">
        <v>2</v>
      </c>
      <c r="K216">
        <v>296.10998999999998</v>
      </c>
      <c r="L216">
        <f t="shared" si="30"/>
        <v>120</v>
      </c>
      <c r="M216">
        <f t="shared" si="30"/>
        <v>6224.2427699999998</v>
      </c>
      <c r="N216">
        <v>3311</v>
      </c>
      <c r="O216">
        <v>17099.458642000001</v>
      </c>
      <c r="P216">
        <v>464</v>
      </c>
      <c r="Q216">
        <v>1407.2959880000001</v>
      </c>
      <c r="R216">
        <v>91</v>
      </c>
      <c r="S216">
        <v>2978.7449120000001</v>
      </c>
      <c r="T216">
        <v>160</v>
      </c>
      <c r="U216">
        <v>1580.8215399999999</v>
      </c>
      <c r="V216">
        <v>203</v>
      </c>
      <c r="W216">
        <v>1698.97235</v>
      </c>
      <c r="X216">
        <f t="shared" si="32"/>
        <v>4229</v>
      </c>
      <c r="Y216">
        <f t="shared" si="32"/>
        <v>24765.293432000006</v>
      </c>
      <c r="Z216">
        <f t="shared" si="31"/>
        <v>4349</v>
      </c>
      <c r="AA216">
        <f t="shared" si="31"/>
        <v>30989.536202000007</v>
      </c>
    </row>
    <row r="217" spans="1:27">
      <c r="A217">
        <v>1307</v>
      </c>
      <c r="B217">
        <v>200</v>
      </c>
      <c r="C217">
        <v>1853.43851</v>
      </c>
      <c r="D217">
        <v>1</v>
      </c>
      <c r="E217">
        <v>3.5979999999999999</v>
      </c>
      <c r="F217">
        <v>1</v>
      </c>
      <c r="G217">
        <v>2427</v>
      </c>
      <c r="H217">
        <v>2</v>
      </c>
      <c r="I217">
        <v>375</v>
      </c>
      <c r="J217">
        <v>159</v>
      </c>
      <c r="K217">
        <v>465.99</v>
      </c>
      <c r="L217">
        <f t="shared" si="30"/>
        <v>363</v>
      </c>
      <c r="M217">
        <f t="shared" si="30"/>
        <v>5125.0265099999997</v>
      </c>
      <c r="N217">
        <v>3440</v>
      </c>
      <c r="O217">
        <v>18030.620116999999</v>
      </c>
      <c r="P217">
        <v>802</v>
      </c>
      <c r="Q217">
        <v>2381.301481</v>
      </c>
      <c r="R217">
        <v>75</v>
      </c>
      <c r="S217">
        <v>707.63212699999997</v>
      </c>
      <c r="T217">
        <v>149</v>
      </c>
      <c r="U217">
        <v>1351.2325249999999</v>
      </c>
      <c r="V217">
        <v>216</v>
      </c>
      <c r="W217">
        <v>2054.5800039999999</v>
      </c>
      <c r="X217">
        <f t="shared" si="32"/>
        <v>4682</v>
      </c>
      <c r="Y217">
        <f t="shared" si="32"/>
        <v>24525.366253999997</v>
      </c>
      <c r="Z217">
        <f t="shared" si="31"/>
        <v>5045</v>
      </c>
      <c r="AA217">
        <f t="shared" si="31"/>
        <v>29650.392763999997</v>
      </c>
    </row>
    <row r="218" spans="1:27">
      <c r="A218">
        <v>1308</v>
      </c>
      <c r="B218">
        <v>521</v>
      </c>
      <c r="C218">
        <v>4587.7041360000003</v>
      </c>
      <c r="D218">
        <v>30</v>
      </c>
      <c r="E218">
        <v>54.484299999999998</v>
      </c>
      <c r="F218">
        <v>69</v>
      </c>
      <c r="G218">
        <v>2238.9265399999999</v>
      </c>
      <c r="H218">
        <v>3</v>
      </c>
      <c r="I218">
        <v>518.79899999999998</v>
      </c>
      <c r="J218">
        <v>9</v>
      </c>
      <c r="K218">
        <v>100.152</v>
      </c>
      <c r="L218">
        <f t="shared" si="30"/>
        <v>632</v>
      </c>
      <c r="M218">
        <f t="shared" si="30"/>
        <v>7500.0659760000008</v>
      </c>
      <c r="N218">
        <v>2655</v>
      </c>
      <c r="O218">
        <v>14486.911254000001</v>
      </c>
      <c r="P218">
        <v>547</v>
      </c>
      <c r="Q218">
        <v>1586.4169280000003</v>
      </c>
      <c r="R218">
        <v>82</v>
      </c>
      <c r="S218">
        <v>946.64947700000005</v>
      </c>
      <c r="T218">
        <v>429</v>
      </c>
      <c r="U218">
        <v>2504.479675</v>
      </c>
      <c r="V218">
        <v>179</v>
      </c>
      <c r="W218">
        <v>1789.8936799999999</v>
      </c>
      <c r="X218">
        <f t="shared" si="32"/>
        <v>3892</v>
      </c>
      <c r="Y218">
        <f t="shared" si="32"/>
        <v>21314.351014</v>
      </c>
      <c r="Z218">
        <f t="shared" si="31"/>
        <v>4524</v>
      </c>
      <c r="AA218">
        <f t="shared" si="31"/>
        <v>28814.416990000002</v>
      </c>
    </row>
    <row r="219" spans="1:27">
      <c r="A219">
        <v>1312</v>
      </c>
      <c r="B219">
        <v>836</v>
      </c>
      <c r="C219">
        <v>4657.4553580000002</v>
      </c>
      <c r="D219">
        <v>47</v>
      </c>
      <c r="E219">
        <v>78.999300000000005</v>
      </c>
      <c r="F219">
        <v>9</v>
      </c>
      <c r="G219">
        <v>439.05524800000001</v>
      </c>
      <c r="H219">
        <v>7</v>
      </c>
      <c r="I219">
        <v>1852.27</v>
      </c>
      <c r="J219">
        <v>0</v>
      </c>
      <c r="K219">
        <v>0</v>
      </c>
      <c r="L219">
        <f t="shared" si="30"/>
        <v>899</v>
      </c>
      <c r="M219">
        <f t="shared" si="30"/>
        <v>7027.7799059999998</v>
      </c>
      <c r="N219">
        <v>2612</v>
      </c>
      <c r="O219">
        <v>13659.334632</v>
      </c>
      <c r="P219">
        <v>417</v>
      </c>
      <c r="Q219">
        <v>1215.5118350000002</v>
      </c>
      <c r="R219">
        <v>70</v>
      </c>
      <c r="S219">
        <v>702.54988600000001</v>
      </c>
      <c r="T219">
        <v>139</v>
      </c>
      <c r="U219">
        <v>928.32150000000001</v>
      </c>
      <c r="V219">
        <v>155</v>
      </c>
      <c r="W219">
        <v>1226.3236380000001</v>
      </c>
      <c r="X219">
        <f t="shared" si="32"/>
        <v>3393</v>
      </c>
      <c r="Y219">
        <f t="shared" si="32"/>
        <v>17732.041491000004</v>
      </c>
      <c r="Z219">
        <f t="shared" si="31"/>
        <v>4292</v>
      </c>
      <c r="AA219">
        <f t="shared" si="31"/>
        <v>24759.821397000003</v>
      </c>
    </row>
    <row r="220" spans="1:27">
      <c r="A220">
        <v>1310</v>
      </c>
      <c r="B220">
        <v>748</v>
      </c>
      <c r="C220">
        <v>4978.7256509999997</v>
      </c>
      <c r="D220">
        <v>1</v>
      </c>
      <c r="E220">
        <v>1.5557000000000001</v>
      </c>
      <c r="F220">
        <v>5</v>
      </c>
      <c r="G220">
        <v>692.78067999999996</v>
      </c>
      <c r="H220">
        <v>10</v>
      </c>
      <c r="I220">
        <v>139.46</v>
      </c>
      <c r="J220">
        <v>0</v>
      </c>
      <c r="K220">
        <v>0</v>
      </c>
      <c r="L220">
        <f t="shared" si="30"/>
        <v>764</v>
      </c>
      <c r="M220">
        <f t="shared" si="30"/>
        <v>5812.5220309999995</v>
      </c>
      <c r="N220">
        <v>2396</v>
      </c>
      <c r="O220">
        <v>12479.874894</v>
      </c>
      <c r="P220">
        <v>411</v>
      </c>
      <c r="Q220">
        <v>1233.3001670000001</v>
      </c>
      <c r="R220">
        <v>90</v>
      </c>
      <c r="S220">
        <v>1708.432</v>
      </c>
      <c r="T220">
        <v>150</v>
      </c>
      <c r="U220">
        <v>3282.2628</v>
      </c>
      <c r="V220">
        <v>171</v>
      </c>
      <c r="W220">
        <v>2428.9349099999999</v>
      </c>
      <c r="X220">
        <f t="shared" si="32"/>
        <v>3218</v>
      </c>
      <c r="Y220">
        <f t="shared" si="32"/>
        <v>21132.804770999999</v>
      </c>
      <c r="Z220">
        <f t="shared" si="31"/>
        <v>3982</v>
      </c>
      <c r="AA220">
        <f t="shared" si="31"/>
        <v>26945.326802</v>
      </c>
    </row>
    <row r="221" spans="1:27">
      <c r="A221">
        <v>1311</v>
      </c>
      <c r="B221">
        <v>1116</v>
      </c>
      <c r="C221">
        <v>16473.413866999999</v>
      </c>
      <c r="D221">
        <v>1</v>
      </c>
      <c r="E221">
        <v>1.5812999999999999</v>
      </c>
      <c r="F221">
        <v>6</v>
      </c>
      <c r="G221">
        <v>6877.1977800000004</v>
      </c>
      <c r="H221">
        <v>5</v>
      </c>
      <c r="I221">
        <v>677.01649999999995</v>
      </c>
      <c r="J221">
        <v>1</v>
      </c>
      <c r="K221">
        <v>6.05</v>
      </c>
      <c r="L221">
        <f t="shared" si="30"/>
        <v>1129</v>
      </c>
      <c r="M221">
        <f t="shared" si="30"/>
        <v>24035.259447000004</v>
      </c>
      <c r="N221">
        <v>2420</v>
      </c>
      <c r="O221">
        <v>13410.375481999999</v>
      </c>
      <c r="P221">
        <v>395</v>
      </c>
      <c r="Q221">
        <v>1135.115002</v>
      </c>
      <c r="R221">
        <v>89</v>
      </c>
      <c r="S221">
        <v>770.22028699999998</v>
      </c>
      <c r="T221">
        <v>158</v>
      </c>
      <c r="U221">
        <v>1940.421417</v>
      </c>
      <c r="V221">
        <v>165</v>
      </c>
      <c r="W221">
        <v>1468.6234400000001</v>
      </c>
      <c r="X221">
        <f t="shared" si="32"/>
        <v>3227</v>
      </c>
      <c r="Y221">
        <f t="shared" si="32"/>
        <v>18724.755627999999</v>
      </c>
      <c r="Z221">
        <f t="shared" si="31"/>
        <v>4356</v>
      </c>
      <c r="AA221">
        <f t="shared" si="31"/>
        <v>42760.015075000003</v>
      </c>
    </row>
    <row r="222" spans="1:27">
      <c r="A222">
        <v>1312</v>
      </c>
      <c r="B222">
        <v>2016</v>
      </c>
      <c r="C222">
        <v>19751.049885</v>
      </c>
      <c r="D222">
        <v>0</v>
      </c>
      <c r="E222">
        <v>0</v>
      </c>
      <c r="F222">
        <v>44</v>
      </c>
      <c r="G222">
        <v>1219.89498</v>
      </c>
      <c r="H222">
        <v>3</v>
      </c>
      <c r="I222">
        <v>379.83332000000001</v>
      </c>
      <c r="J222">
        <v>0</v>
      </c>
      <c r="K222">
        <v>0</v>
      </c>
      <c r="L222">
        <f t="shared" ref="L222:M235" si="33">B222+D222+F222+H222+J222</f>
        <v>2063</v>
      </c>
      <c r="M222">
        <f t="shared" si="33"/>
        <v>21350.778185000003</v>
      </c>
      <c r="N222">
        <v>2428</v>
      </c>
      <c r="O222">
        <v>30157.865613000002</v>
      </c>
      <c r="P222">
        <v>331</v>
      </c>
      <c r="Q222">
        <v>970.23528799999997</v>
      </c>
      <c r="R222">
        <v>79</v>
      </c>
      <c r="S222">
        <v>6500.326</v>
      </c>
      <c r="T222">
        <v>188</v>
      </c>
      <c r="U222">
        <v>3467.2710000000002</v>
      </c>
      <c r="V222">
        <v>191</v>
      </c>
      <c r="W222">
        <v>1891.142079</v>
      </c>
      <c r="X222">
        <f t="shared" si="32"/>
        <v>3217</v>
      </c>
      <c r="Y222">
        <f t="shared" si="32"/>
        <v>42986.839979999997</v>
      </c>
      <c r="Z222">
        <f t="shared" ref="Z222:AA235" si="34">L222+X222</f>
        <v>5280</v>
      </c>
      <c r="AA222">
        <f t="shared" si="34"/>
        <v>64337.618165</v>
      </c>
    </row>
    <row r="223" spans="1:27">
      <c r="A223">
        <v>1401</v>
      </c>
      <c r="B223">
        <v>1743</v>
      </c>
      <c r="C223">
        <v>13980.31047</v>
      </c>
      <c r="D223">
        <v>0</v>
      </c>
      <c r="E223">
        <v>0</v>
      </c>
      <c r="F223">
        <v>13</v>
      </c>
      <c r="G223">
        <v>624.38909000000001</v>
      </c>
      <c r="H223">
        <v>0</v>
      </c>
      <c r="I223">
        <v>0</v>
      </c>
      <c r="J223">
        <v>22</v>
      </c>
      <c r="K223">
        <v>175.68874</v>
      </c>
      <c r="L223">
        <f t="shared" si="33"/>
        <v>1778</v>
      </c>
      <c r="M223">
        <f t="shared" si="33"/>
        <v>14780.388300000001</v>
      </c>
      <c r="N223">
        <v>2479</v>
      </c>
      <c r="O223">
        <v>12937.32035</v>
      </c>
      <c r="P223">
        <v>384</v>
      </c>
      <c r="Q223">
        <v>1138.8317999999999</v>
      </c>
      <c r="R223">
        <v>98</v>
      </c>
      <c r="S223">
        <v>1786.448185</v>
      </c>
      <c r="T223">
        <v>118</v>
      </c>
      <c r="U223">
        <v>1188.5268000000001</v>
      </c>
      <c r="V223">
        <v>202</v>
      </c>
      <c r="W223">
        <v>1502.8834919999999</v>
      </c>
      <c r="X223">
        <f t="shared" si="32"/>
        <v>3281</v>
      </c>
      <c r="Y223">
        <f t="shared" si="32"/>
        <v>18554.010627</v>
      </c>
      <c r="Z223">
        <f t="shared" si="34"/>
        <v>5059</v>
      </c>
      <c r="AA223">
        <f t="shared" si="34"/>
        <v>33334.398927000002</v>
      </c>
    </row>
    <row r="224" spans="1:27">
      <c r="A224">
        <v>1402</v>
      </c>
      <c r="B224">
        <v>1131</v>
      </c>
      <c r="C224">
        <v>10097.041808</v>
      </c>
      <c r="D224">
        <v>0</v>
      </c>
      <c r="E224">
        <v>0</v>
      </c>
      <c r="F224">
        <v>4</v>
      </c>
      <c r="G224">
        <v>74.756299999999996</v>
      </c>
      <c r="H224">
        <v>24</v>
      </c>
      <c r="I224">
        <v>666.70830999999998</v>
      </c>
      <c r="J224">
        <v>8</v>
      </c>
      <c r="K224">
        <v>77.336320000000001</v>
      </c>
      <c r="L224">
        <f t="shared" si="33"/>
        <v>1167</v>
      </c>
      <c r="M224">
        <f t="shared" si="33"/>
        <v>10915.842737999999</v>
      </c>
      <c r="N224">
        <v>1845</v>
      </c>
      <c r="O224">
        <v>10562.932280000001</v>
      </c>
      <c r="P224">
        <v>403</v>
      </c>
      <c r="Q224">
        <v>1138.0461</v>
      </c>
      <c r="R224">
        <v>49</v>
      </c>
      <c r="S224">
        <v>2577.2602999999999</v>
      </c>
      <c r="T224">
        <v>103</v>
      </c>
      <c r="U224">
        <v>1265.413464</v>
      </c>
      <c r="V224">
        <v>125</v>
      </c>
      <c r="W224">
        <v>1008.950816</v>
      </c>
      <c r="X224">
        <f t="shared" ref="X224:Y238" si="35">N224+P224+R224+T224+V224</f>
        <v>2525</v>
      </c>
      <c r="Y224">
        <f t="shared" si="35"/>
        <v>16552.60296</v>
      </c>
      <c r="Z224">
        <f t="shared" si="34"/>
        <v>3692</v>
      </c>
      <c r="AA224">
        <f t="shared" si="34"/>
        <v>27468.445698</v>
      </c>
    </row>
    <row r="225" spans="1:27">
      <c r="A225">
        <v>1403</v>
      </c>
      <c r="B225">
        <v>678</v>
      </c>
      <c r="C225">
        <v>8002.0235979999998</v>
      </c>
      <c r="D225">
        <v>0</v>
      </c>
      <c r="E225">
        <v>0</v>
      </c>
      <c r="F225">
        <v>14</v>
      </c>
      <c r="G225">
        <v>678.47216000000003</v>
      </c>
      <c r="H225">
        <v>14</v>
      </c>
      <c r="I225">
        <v>747.66049999999996</v>
      </c>
      <c r="J225">
        <v>2</v>
      </c>
      <c r="K225">
        <v>15.664899999999999</v>
      </c>
      <c r="L225">
        <f t="shared" si="33"/>
        <v>708</v>
      </c>
      <c r="M225">
        <f t="shared" si="33"/>
        <v>9443.8211579999988</v>
      </c>
      <c r="N225">
        <v>2202</v>
      </c>
      <c r="O225">
        <v>11780.155139</v>
      </c>
      <c r="P225">
        <v>527</v>
      </c>
      <c r="Q225">
        <v>1520.5962</v>
      </c>
      <c r="R225">
        <v>45</v>
      </c>
      <c r="S225">
        <v>493.65834999999998</v>
      </c>
      <c r="T225">
        <v>118</v>
      </c>
      <c r="U225">
        <v>4525.8324499999999</v>
      </c>
      <c r="V225">
        <v>167</v>
      </c>
      <c r="W225">
        <v>1226.094828</v>
      </c>
      <c r="X225">
        <f t="shared" si="35"/>
        <v>3059</v>
      </c>
      <c r="Y225">
        <f t="shared" si="35"/>
        <v>19546.336967000003</v>
      </c>
      <c r="Z225">
        <f t="shared" si="34"/>
        <v>3767</v>
      </c>
      <c r="AA225">
        <f t="shared" si="34"/>
        <v>28990.158125000002</v>
      </c>
    </row>
    <row r="226" spans="1:27">
      <c r="A226">
        <v>1404</v>
      </c>
      <c r="B226">
        <v>1114</v>
      </c>
      <c r="C226">
        <v>10958.371657</v>
      </c>
      <c r="D226">
        <v>0</v>
      </c>
      <c r="E226">
        <v>0</v>
      </c>
      <c r="F226">
        <v>5</v>
      </c>
      <c r="G226">
        <v>237.36799999999999</v>
      </c>
      <c r="H226">
        <v>5</v>
      </c>
      <c r="I226">
        <v>201.09700000000001</v>
      </c>
      <c r="J226">
        <v>9</v>
      </c>
      <c r="K226">
        <v>66.929249999999996</v>
      </c>
      <c r="L226">
        <f t="shared" si="33"/>
        <v>1133</v>
      </c>
      <c r="M226">
        <f t="shared" si="33"/>
        <v>11463.765906999999</v>
      </c>
      <c r="N226">
        <v>3365</v>
      </c>
      <c r="O226">
        <v>18266.431925000001</v>
      </c>
      <c r="P226">
        <v>570</v>
      </c>
      <c r="Q226">
        <v>1675.1106729999999</v>
      </c>
      <c r="R226">
        <v>65</v>
      </c>
      <c r="S226">
        <v>1227.7858000000001</v>
      </c>
      <c r="T226">
        <v>302</v>
      </c>
      <c r="U226">
        <v>2017.249857</v>
      </c>
      <c r="V226">
        <v>206</v>
      </c>
      <c r="W226">
        <v>1605.7873300000001</v>
      </c>
      <c r="X226">
        <f t="shared" si="35"/>
        <v>4508</v>
      </c>
      <c r="Y226">
        <f t="shared" si="35"/>
        <v>24792.365585</v>
      </c>
      <c r="Z226">
        <f t="shared" si="34"/>
        <v>5641</v>
      </c>
      <c r="AA226">
        <f t="shared" si="34"/>
        <v>36256.131492</v>
      </c>
    </row>
    <row r="227" spans="1:27">
      <c r="A227">
        <v>1405</v>
      </c>
      <c r="B227">
        <v>818</v>
      </c>
      <c r="C227">
        <v>8630.1323900000007</v>
      </c>
      <c r="D227">
        <v>0</v>
      </c>
      <c r="E227">
        <v>0</v>
      </c>
      <c r="F227">
        <v>13</v>
      </c>
      <c r="G227">
        <v>780.03123000000005</v>
      </c>
      <c r="H227">
        <v>5</v>
      </c>
      <c r="I227">
        <v>218.4</v>
      </c>
      <c r="J227">
        <v>8</v>
      </c>
      <c r="K227">
        <v>59.675980000000003</v>
      </c>
      <c r="L227">
        <f t="shared" si="33"/>
        <v>844</v>
      </c>
      <c r="M227">
        <f t="shared" si="33"/>
        <v>9688.2396000000008</v>
      </c>
      <c r="N227">
        <v>4039</v>
      </c>
      <c r="O227">
        <v>21279.940124000001</v>
      </c>
      <c r="P227">
        <v>712</v>
      </c>
      <c r="Q227">
        <v>2139.03044</v>
      </c>
      <c r="R227">
        <v>75</v>
      </c>
      <c r="S227">
        <v>717.60059999999999</v>
      </c>
      <c r="T227">
        <v>322</v>
      </c>
      <c r="U227">
        <v>2809.462203</v>
      </c>
      <c r="V227">
        <v>214</v>
      </c>
      <c r="W227">
        <v>1720.6368210000001</v>
      </c>
      <c r="X227">
        <f t="shared" si="35"/>
        <v>5362</v>
      </c>
      <c r="Y227">
        <f t="shared" si="35"/>
        <v>28666.670188</v>
      </c>
      <c r="Z227">
        <f t="shared" si="34"/>
        <v>6206</v>
      </c>
      <c r="AA227">
        <f t="shared" si="34"/>
        <v>38354.909788000004</v>
      </c>
    </row>
    <row r="228" spans="1:27">
      <c r="A228">
        <v>1406</v>
      </c>
      <c r="B228">
        <v>1349</v>
      </c>
      <c r="C228">
        <v>11197.507148999999</v>
      </c>
      <c r="D228">
        <v>0</v>
      </c>
      <c r="E228">
        <v>0</v>
      </c>
      <c r="F228">
        <v>17</v>
      </c>
      <c r="G228">
        <v>5972.9230399999997</v>
      </c>
      <c r="H228">
        <v>4</v>
      </c>
      <c r="I228">
        <v>1076.4100000000001</v>
      </c>
      <c r="J228">
        <v>19</v>
      </c>
      <c r="K228">
        <v>253.62266</v>
      </c>
      <c r="L228">
        <f t="shared" si="33"/>
        <v>1389</v>
      </c>
      <c r="M228">
        <f t="shared" si="33"/>
        <v>18500.462849</v>
      </c>
      <c r="N228">
        <v>4203</v>
      </c>
      <c r="O228">
        <v>21273.402333999999</v>
      </c>
      <c r="P228">
        <v>704</v>
      </c>
      <c r="Q228">
        <v>2241.895516</v>
      </c>
      <c r="R228">
        <v>63</v>
      </c>
      <c r="S228">
        <v>682.94133299999999</v>
      </c>
      <c r="T228">
        <v>117</v>
      </c>
      <c r="U228">
        <v>1730.1921199999999</v>
      </c>
      <c r="V228">
        <v>212</v>
      </c>
      <c r="W228">
        <v>2175.7251999999999</v>
      </c>
      <c r="X228">
        <f t="shared" si="35"/>
        <v>5299</v>
      </c>
      <c r="Y228">
        <f t="shared" si="35"/>
        <v>28104.156502999998</v>
      </c>
      <c r="Z228">
        <f t="shared" si="34"/>
        <v>6688</v>
      </c>
      <c r="AA228">
        <f t="shared" si="34"/>
        <v>46604.619351999994</v>
      </c>
    </row>
    <row r="229" spans="1:27">
      <c r="A229">
        <v>1407</v>
      </c>
      <c r="B229">
        <v>2481</v>
      </c>
      <c r="C229">
        <v>29343.463530000001</v>
      </c>
      <c r="D229">
        <v>0</v>
      </c>
      <c r="E229">
        <v>0</v>
      </c>
      <c r="F229">
        <v>2</v>
      </c>
      <c r="G229">
        <v>280.22280000000001</v>
      </c>
      <c r="H229">
        <v>1</v>
      </c>
      <c r="I229">
        <v>5.18</v>
      </c>
      <c r="J229">
        <v>8</v>
      </c>
      <c r="K229">
        <v>103.51878000000001</v>
      </c>
      <c r="L229">
        <f t="shared" si="33"/>
        <v>2492</v>
      </c>
      <c r="M229">
        <f t="shared" si="33"/>
        <v>29732.385109999999</v>
      </c>
      <c r="N229">
        <v>4809</v>
      </c>
      <c r="O229">
        <v>26145.650562999999</v>
      </c>
      <c r="P229">
        <v>782</v>
      </c>
      <c r="Q229">
        <v>2489.7719619999998</v>
      </c>
      <c r="R229">
        <v>94</v>
      </c>
      <c r="S229">
        <v>1495.7899359999999</v>
      </c>
      <c r="T229">
        <v>231</v>
      </c>
      <c r="U229">
        <v>1214.825433</v>
      </c>
      <c r="V229">
        <v>239</v>
      </c>
      <c r="W229">
        <v>1884.739071</v>
      </c>
      <c r="X229">
        <f t="shared" si="35"/>
        <v>6155</v>
      </c>
      <c r="Y229">
        <f t="shared" si="35"/>
        <v>33230.776964999997</v>
      </c>
      <c r="Z229">
        <f t="shared" si="34"/>
        <v>8647</v>
      </c>
      <c r="AA229">
        <f t="shared" si="34"/>
        <v>62963.162075</v>
      </c>
    </row>
    <row r="230" spans="1:27">
      <c r="A230">
        <v>1408</v>
      </c>
      <c r="B230">
        <v>1575</v>
      </c>
      <c r="C230">
        <v>16499.016624</v>
      </c>
      <c r="D230">
        <v>0</v>
      </c>
      <c r="E230">
        <v>0</v>
      </c>
      <c r="F230">
        <v>77</v>
      </c>
      <c r="G230">
        <v>1510.20037</v>
      </c>
      <c r="H230">
        <v>1</v>
      </c>
      <c r="I230">
        <v>204.91580999999999</v>
      </c>
      <c r="J230">
        <v>13</v>
      </c>
      <c r="K230">
        <v>486.70371999999998</v>
      </c>
      <c r="L230">
        <f t="shared" si="33"/>
        <v>1666</v>
      </c>
      <c r="M230">
        <f t="shared" si="33"/>
        <v>18700.836523999998</v>
      </c>
      <c r="N230">
        <v>4183</v>
      </c>
      <c r="O230">
        <v>23864.150557000001</v>
      </c>
      <c r="P230">
        <v>652</v>
      </c>
      <c r="Q230">
        <v>2093.991438</v>
      </c>
      <c r="R230">
        <v>84</v>
      </c>
      <c r="S230">
        <v>834.81785000000002</v>
      </c>
      <c r="T230">
        <v>130</v>
      </c>
      <c r="U230">
        <v>2293.0309999999999</v>
      </c>
      <c r="V230">
        <v>213</v>
      </c>
      <c r="W230">
        <v>1400.5033040000001</v>
      </c>
      <c r="X230">
        <f t="shared" si="35"/>
        <v>5262</v>
      </c>
      <c r="Y230">
        <f t="shared" si="35"/>
        <v>30486.494149000002</v>
      </c>
      <c r="Z230">
        <f t="shared" si="34"/>
        <v>6928</v>
      </c>
      <c r="AA230">
        <f t="shared" si="34"/>
        <v>49187.330673000004</v>
      </c>
    </row>
    <row r="231" spans="1:27">
      <c r="A231">
        <v>1409</v>
      </c>
      <c r="B231">
        <v>1163</v>
      </c>
      <c r="C231">
        <v>15224.963468</v>
      </c>
      <c r="D231">
        <v>2</v>
      </c>
      <c r="E231">
        <v>1.6426000000000001</v>
      </c>
      <c r="F231">
        <v>111</v>
      </c>
      <c r="G231">
        <v>1499.0379600000001</v>
      </c>
      <c r="H231">
        <v>4</v>
      </c>
      <c r="I231">
        <v>1498.65</v>
      </c>
      <c r="J231">
        <v>21</v>
      </c>
      <c r="K231">
        <v>168.04138</v>
      </c>
      <c r="L231">
        <f t="shared" si="33"/>
        <v>1301</v>
      </c>
      <c r="M231">
        <f t="shared" si="33"/>
        <v>18392.335407999999</v>
      </c>
      <c r="N231">
        <v>4311</v>
      </c>
      <c r="O231">
        <v>23975.617808999999</v>
      </c>
      <c r="P231">
        <v>686</v>
      </c>
      <c r="Q231">
        <v>2244.4520429999998</v>
      </c>
      <c r="R231">
        <v>92</v>
      </c>
      <c r="S231">
        <v>1707.6532</v>
      </c>
      <c r="T231">
        <v>212</v>
      </c>
      <c r="U231">
        <v>2821.6119990000002</v>
      </c>
      <c r="V231">
        <v>297</v>
      </c>
      <c r="W231">
        <v>3032.9754029999999</v>
      </c>
      <c r="X231">
        <f t="shared" si="35"/>
        <v>5598</v>
      </c>
      <c r="Y231">
        <f t="shared" si="35"/>
        <v>33782.310453999999</v>
      </c>
      <c r="Z231">
        <f t="shared" si="34"/>
        <v>6899</v>
      </c>
      <c r="AA231">
        <f t="shared" si="34"/>
        <v>52174.645861999998</v>
      </c>
    </row>
    <row r="232" spans="1:27">
      <c r="A232">
        <v>1410</v>
      </c>
      <c r="B232">
        <v>1706</v>
      </c>
      <c r="C232">
        <v>23965.454600000001</v>
      </c>
      <c r="D232">
        <v>0</v>
      </c>
      <c r="E232">
        <v>0</v>
      </c>
      <c r="F232">
        <v>60</v>
      </c>
      <c r="G232">
        <v>987.67196100000001</v>
      </c>
      <c r="H232">
        <v>10</v>
      </c>
      <c r="I232">
        <v>640.54</v>
      </c>
      <c r="J232">
        <v>12</v>
      </c>
      <c r="K232">
        <v>89.924800000000005</v>
      </c>
      <c r="L232">
        <f t="shared" si="33"/>
        <v>1788</v>
      </c>
      <c r="M232">
        <f t="shared" si="33"/>
        <v>25683.591361000003</v>
      </c>
      <c r="N232">
        <v>4090</v>
      </c>
      <c r="O232">
        <v>24463.199272000002</v>
      </c>
      <c r="P232">
        <v>583</v>
      </c>
      <c r="Q232">
        <v>1939.453448</v>
      </c>
      <c r="R232">
        <v>128</v>
      </c>
      <c r="S232">
        <v>9761.2728210000005</v>
      </c>
      <c r="T232">
        <v>390</v>
      </c>
      <c r="U232">
        <v>2536.074505</v>
      </c>
      <c r="V232">
        <v>270</v>
      </c>
      <c r="W232">
        <v>2091.550084</v>
      </c>
      <c r="X232">
        <f t="shared" si="35"/>
        <v>5461</v>
      </c>
      <c r="Y232">
        <f t="shared" si="35"/>
        <v>40791.550130000003</v>
      </c>
      <c r="Z232">
        <f t="shared" si="34"/>
        <v>7249</v>
      </c>
      <c r="AA232">
        <f t="shared" si="34"/>
        <v>66475.141491000002</v>
      </c>
    </row>
    <row r="233" spans="1:27">
      <c r="A233">
        <v>1411</v>
      </c>
      <c r="B233">
        <v>1100</v>
      </c>
      <c r="C233">
        <v>13377.476132</v>
      </c>
      <c r="D233">
        <v>1</v>
      </c>
      <c r="E233">
        <v>0.7893</v>
      </c>
      <c r="F233">
        <v>17</v>
      </c>
      <c r="G233">
        <v>682.76788299999998</v>
      </c>
      <c r="H233">
        <v>8</v>
      </c>
      <c r="I233">
        <v>323.36759999999998</v>
      </c>
      <c r="J233">
        <v>10</v>
      </c>
      <c r="K233">
        <v>472.37412999999998</v>
      </c>
      <c r="L233">
        <f t="shared" si="33"/>
        <v>1136</v>
      </c>
      <c r="M233">
        <f t="shared" si="33"/>
        <v>14856.775045</v>
      </c>
      <c r="N233">
        <v>3390</v>
      </c>
      <c r="O233">
        <v>20172.643877999999</v>
      </c>
      <c r="P233">
        <v>519</v>
      </c>
      <c r="Q233">
        <v>1736.757132</v>
      </c>
      <c r="R233">
        <v>88</v>
      </c>
      <c r="S233">
        <v>1202.664659</v>
      </c>
      <c r="T233">
        <v>148</v>
      </c>
      <c r="U233">
        <v>1482.4652129999999</v>
      </c>
      <c r="V233">
        <v>205</v>
      </c>
      <c r="W233">
        <v>3076.7794899999999</v>
      </c>
      <c r="X233">
        <f t="shared" si="35"/>
        <v>4350</v>
      </c>
      <c r="Y233">
        <f t="shared" si="35"/>
        <v>27671.310371999996</v>
      </c>
      <c r="Z233">
        <f t="shared" si="34"/>
        <v>5486</v>
      </c>
      <c r="AA233">
        <f t="shared" si="34"/>
        <v>42528.085416999995</v>
      </c>
    </row>
    <row r="234" spans="1:27">
      <c r="A234">
        <v>1412</v>
      </c>
      <c r="B234">
        <v>1745</v>
      </c>
      <c r="C234">
        <v>16550.67282</v>
      </c>
      <c r="D234">
        <v>0</v>
      </c>
      <c r="E234">
        <v>0</v>
      </c>
      <c r="F234">
        <v>8</v>
      </c>
      <c r="G234">
        <v>175.59</v>
      </c>
      <c r="H234">
        <v>7</v>
      </c>
      <c r="I234">
        <v>512.87840000000006</v>
      </c>
      <c r="J234">
        <v>34</v>
      </c>
      <c r="K234">
        <v>271.74342999999999</v>
      </c>
      <c r="L234">
        <f t="shared" si="33"/>
        <v>1794</v>
      </c>
      <c r="M234">
        <f t="shared" si="33"/>
        <v>17510.88465</v>
      </c>
      <c r="N234">
        <v>3873</v>
      </c>
      <c r="O234">
        <v>23042.941705000001</v>
      </c>
      <c r="P234">
        <v>548</v>
      </c>
      <c r="Q234">
        <v>1925.8231679999999</v>
      </c>
      <c r="R234">
        <v>99</v>
      </c>
      <c r="S234">
        <v>2267.8694999999998</v>
      </c>
      <c r="T234">
        <v>297</v>
      </c>
      <c r="U234">
        <v>2533.5746979999999</v>
      </c>
      <c r="V234">
        <v>263</v>
      </c>
      <c r="W234">
        <v>2564.5102999999999</v>
      </c>
      <c r="X234">
        <f t="shared" si="35"/>
        <v>5080</v>
      </c>
      <c r="Y234">
        <f t="shared" si="35"/>
        <v>32334.719370999999</v>
      </c>
      <c r="Z234">
        <f t="shared" si="34"/>
        <v>6874</v>
      </c>
      <c r="AA234">
        <f t="shared" si="34"/>
        <v>49845.604020999999</v>
      </c>
    </row>
    <row r="235" spans="1:27">
      <c r="A235">
        <v>1501</v>
      </c>
      <c r="B235">
        <v>1428</v>
      </c>
      <c r="C235">
        <v>18743.671587000001</v>
      </c>
      <c r="D235">
        <v>0</v>
      </c>
      <c r="E235">
        <v>0</v>
      </c>
      <c r="F235">
        <v>16</v>
      </c>
      <c r="G235">
        <v>762.58821</v>
      </c>
      <c r="H235">
        <v>6</v>
      </c>
      <c r="I235">
        <v>198.59768500000001</v>
      </c>
      <c r="J235">
        <v>11</v>
      </c>
      <c r="K235">
        <v>1385.6970200000001</v>
      </c>
      <c r="L235">
        <f t="shared" si="33"/>
        <v>1461</v>
      </c>
      <c r="M235">
        <f t="shared" si="33"/>
        <v>21090.554502000003</v>
      </c>
      <c r="N235">
        <v>4537</v>
      </c>
      <c r="O235">
        <v>27217.337087</v>
      </c>
      <c r="P235">
        <v>664</v>
      </c>
      <c r="Q235">
        <v>2365.6626200000001</v>
      </c>
      <c r="R235">
        <v>106</v>
      </c>
      <c r="S235">
        <v>2470.9140499999999</v>
      </c>
      <c r="T235">
        <v>153</v>
      </c>
      <c r="U235">
        <v>1481.8799879999999</v>
      </c>
      <c r="V235">
        <v>289</v>
      </c>
      <c r="W235">
        <v>2333.61931</v>
      </c>
      <c r="X235">
        <f t="shared" si="35"/>
        <v>5749</v>
      </c>
      <c r="Y235">
        <f t="shared" si="35"/>
        <v>35869.413054999997</v>
      </c>
      <c r="Z235">
        <f t="shared" si="34"/>
        <v>7210</v>
      </c>
      <c r="AA235">
        <f t="shared" si="34"/>
        <v>56959.967556999996</v>
      </c>
    </row>
    <row r="236" spans="1:27">
      <c r="A236">
        <v>1502</v>
      </c>
      <c r="B236">
        <v>1504</v>
      </c>
      <c r="C236">
        <v>13333.592932</v>
      </c>
      <c r="D236">
        <v>0</v>
      </c>
      <c r="E236">
        <v>0</v>
      </c>
      <c r="F236">
        <v>29</v>
      </c>
      <c r="G236">
        <v>339.98851000000002</v>
      </c>
      <c r="H236">
        <v>7</v>
      </c>
      <c r="I236">
        <v>417.88380000000001</v>
      </c>
      <c r="J236">
        <v>7</v>
      </c>
      <c r="K236">
        <v>65.192580000000007</v>
      </c>
      <c r="L236">
        <f t="shared" ref="L236:M250" si="36">B236+D236+F236+H236+J236</f>
        <v>1547</v>
      </c>
      <c r="M236">
        <f t="shared" si="36"/>
        <v>14156.657821999999</v>
      </c>
      <c r="N236">
        <v>4151</v>
      </c>
      <c r="O236">
        <v>26104.999806</v>
      </c>
      <c r="P236">
        <v>532</v>
      </c>
      <c r="Q236">
        <v>1968.189439</v>
      </c>
      <c r="R236">
        <v>108</v>
      </c>
      <c r="S236">
        <v>1470.3302000000001</v>
      </c>
      <c r="T236">
        <v>135</v>
      </c>
      <c r="U236">
        <v>1388.4084969999999</v>
      </c>
      <c r="V236">
        <v>267</v>
      </c>
      <c r="W236">
        <v>1522.8485780000001</v>
      </c>
      <c r="X236">
        <f t="shared" si="35"/>
        <v>5193</v>
      </c>
      <c r="Y236">
        <f t="shared" si="35"/>
        <v>32454.776520000003</v>
      </c>
      <c r="Z236">
        <f t="shared" ref="Z236:AA250" si="37">L236+X236</f>
        <v>6740</v>
      </c>
      <c r="AA236">
        <f t="shared" si="37"/>
        <v>46611.434342</v>
      </c>
    </row>
    <row r="237" spans="1:27">
      <c r="A237">
        <v>1503</v>
      </c>
      <c r="B237">
        <v>694</v>
      </c>
      <c r="C237">
        <v>8460.7324119999994</v>
      </c>
      <c r="D237">
        <v>0</v>
      </c>
      <c r="E237">
        <v>0</v>
      </c>
      <c r="F237">
        <v>54</v>
      </c>
      <c r="G237">
        <v>12616.62707</v>
      </c>
      <c r="H237">
        <v>25</v>
      </c>
      <c r="I237">
        <v>10344.5483</v>
      </c>
      <c r="J237">
        <v>223</v>
      </c>
      <c r="K237">
        <v>861.01814999999999</v>
      </c>
      <c r="L237">
        <f t="shared" si="36"/>
        <v>996</v>
      </c>
      <c r="M237">
        <f t="shared" si="36"/>
        <v>32282.925932000002</v>
      </c>
      <c r="N237">
        <v>3325</v>
      </c>
      <c r="O237">
        <v>22507.135955000002</v>
      </c>
      <c r="P237">
        <v>460</v>
      </c>
      <c r="Q237">
        <v>1660.1901</v>
      </c>
      <c r="R237">
        <v>111</v>
      </c>
      <c r="S237">
        <v>5185.88915</v>
      </c>
      <c r="T237">
        <v>184</v>
      </c>
      <c r="U237">
        <v>3425.0478969999999</v>
      </c>
      <c r="V237">
        <v>288</v>
      </c>
      <c r="W237">
        <v>2137.7340600000002</v>
      </c>
      <c r="X237">
        <f t="shared" si="35"/>
        <v>4368</v>
      </c>
      <c r="Y237">
        <f t="shared" si="35"/>
        <v>34915.997162</v>
      </c>
      <c r="Z237">
        <f t="shared" si="37"/>
        <v>5364</v>
      </c>
      <c r="AA237">
        <f t="shared" si="37"/>
        <v>67198.923093999998</v>
      </c>
    </row>
    <row r="238" spans="1:27">
      <c r="A238">
        <v>1504</v>
      </c>
      <c r="B238">
        <v>1607</v>
      </c>
      <c r="C238">
        <v>16806.991086999999</v>
      </c>
      <c r="D238">
        <v>0</v>
      </c>
      <c r="E238">
        <v>0</v>
      </c>
      <c r="F238">
        <v>47</v>
      </c>
      <c r="G238">
        <v>1031.1883700000001</v>
      </c>
      <c r="H238">
        <v>8</v>
      </c>
      <c r="I238">
        <v>230.37899999999999</v>
      </c>
      <c r="J238">
        <v>52</v>
      </c>
      <c r="K238">
        <v>201.93119799999999</v>
      </c>
      <c r="L238">
        <f t="shared" si="36"/>
        <v>1714</v>
      </c>
      <c r="M238">
        <f t="shared" si="36"/>
        <v>18270.489654999998</v>
      </c>
      <c r="N238">
        <v>2696</v>
      </c>
      <c r="O238">
        <v>17382.872492999999</v>
      </c>
      <c r="P238">
        <v>341</v>
      </c>
      <c r="Q238">
        <v>1270.569577</v>
      </c>
      <c r="R238">
        <v>137</v>
      </c>
      <c r="S238">
        <v>2622.6896299999999</v>
      </c>
      <c r="T238">
        <v>130</v>
      </c>
      <c r="U238">
        <v>1981.1026770000001</v>
      </c>
      <c r="V238">
        <v>272</v>
      </c>
      <c r="W238">
        <v>2835.408398</v>
      </c>
      <c r="X238">
        <f t="shared" si="35"/>
        <v>3576</v>
      </c>
      <c r="Y238">
        <f t="shared" si="35"/>
        <v>26092.642774999997</v>
      </c>
      <c r="Z238">
        <f t="shared" si="37"/>
        <v>5290</v>
      </c>
      <c r="AA238">
        <f t="shared" si="37"/>
        <v>44363.132429999998</v>
      </c>
    </row>
    <row r="239" spans="1:27">
      <c r="A239">
        <v>1505</v>
      </c>
      <c r="B239">
        <v>1778</v>
      </c>
      <c r="C239">
        <v>18097.97479</v>
      </c>
      <c r="D239">
        <v>0</v>
      </c>
      <c r="E239">
        <v>0</v>
      </c>
      <c r="F239">
        <v>72</v>
      </c>
      <c r="G239">
        <v>1026.8292779999999</v>
      </c>
      <c r="H239">
        <v>34</v>
      </c>
      <c r="I239">
        <v>674.76660000000004</v>
      </c>
      <c r="J239">
        <v>35</v>
      </c>
      <c r="K239">
        <v>118.003</v>
      </c>
      <c r="L239">
        <f t="shared" si="36"/>
        <v>1919</v>
      </c>
      <c r="M239">
        <f t="shared" si="36"/>
        <v>19917.573668000001</v>
      </c>
      <c r="N239">
        <v>3123</v>
      </c>
      <c r="O239">
        <v>20769.685864999999</v>
      </c>
      <c r="P239">
        <v>440</v>
      </c>
      <c r="Q239">
        <v>1674.0631980000001</v>
      </c>
      <c r="R239">
        <v>132</v>
      </c>
      <c r="S239">
        <v>1340.228466</v>
      </c>
      <c r="T239">
        <v>138</v>
      </c>
      <c r="U239">
        <v>2126.1933749999998</v>
      </c>
      <c r="V239">
        <v>281</v>
      </c>
      <c r="W239">
        <v>2809.5873040000001</v>
      </c>
      <c r="X239">
        <f t="shared" ref="X239:Y253" si="38">N239+P239+R239+T239+V239</f>
        <v>4114</v>
      </c>
      <c r="Y239">
        <f t="shared" si="38"/>
        <v>28719.758207999999</v>
      </c>
      <c r="Z239">
        <f t="shared" si="37"/>
        <v>6033</v>
      </c>
      <c r="AA239">
        <f t="shared" si="37"/>
        <v>48637.331875999997</v>
      </c>
    </row>
    <row r="240" spans="1:27">
      <c r="A240">
        <v>1506</v>
      </c>
      <c r="B240">
        <v>1500</v>
      </c>
      <c r="C240">
        <v>14305.275224999999</v>
      </c>
      <c r="D240">
        <v>3</v>
      </c>
      <c r="E240">
        <v>8.3241999999999994</v>
      </c>
      <c r="F240">
        <v>39</v>
      </c>
      <c r="G240">
        <v>3508.8750100000002</v>
      </c>
      <c r="H240">
        <v>38</v>
      </c>
      <c r="I240">
        <v>807.38154999999995</v>
      </c>
      <c r="J240">
        <v>35</v>
      </c>
      <c r="K240">
        <v>148.657917</v>
      </c>
      <c r="L240">
        <f t="shared" si="36"/>
        <v>1615</v>
      </c>
      <c r="M240">
        <f t="shared" si="36"/>
        <v>18778.513901999999</v>
      </c>
      <c r="N240">
        <v>3893</v>
      </c>
      <c r="O240">
        <v>27694.005451000001</v>
      </c>
      <c r="P240">
        <v>593</v>
      </c>
      <c r="Q240">
        <v>2255.5431309999999</v>
      </c>
      <c r="R240">
        <v>134</v>
      </c>
      <c r="S240">
        <v>2960.7651259999998</v>
      </c>
      <c r="T240">
        <v>118</v>
      </c>
      <c r="U240">
        <v>1971.5868989999999</v>
      </c>
      <c r="V240">
        <v>322</v>
      </c>
      <c r="W240">
        <v>2425.1790599999999</v>
      </c>
      <c r="X240">
        <f t="shared" si="38"/>
        <v>5060</v>
      </c>
      <c r="Y240">
        <f t="shared" si="38"/>
        <v>37307.079667000005</v>
      </c>
      <c r="Z240">
        <f t="shared" si="37"/>
        <v>6675</v>
      </c>
      <c r="AA240">
        <f t="shared" si="37"/>
        <v>56085.593569000004</v>
      </c>
    </row>
    <row r="241" spans="1:27">
      <c r="A241">
        <v>1507</v>
      </c>
      <c r="B241">
        <v>1086</v>
      </c>
      <c r="C241">
        <v>16441.862300000001</v>
      </c>
      <c r="D241">
        <v>5</v>
      </c>
      <c r="E241">
        <v>13.327500000000001</v>
      </c>
      <c r="F241">
        <v>84</v>
      </c>
      <c r="G241">
        <v>2942.5398799999998</v>
      </c>
      <c r="H241">
        <v>16</v>
      </c>
      <c r="I241">
        <v>389.65525000000002</v>
      </c>
      <c r="J241">
        <v>25</v>
      </c>
      <c r="K241">
        <v>157.33304000000001</v>
      </c>
      <c r="L241">
        <f t="shared" si="36"/>
        <v>1216</v>
      </c>
      <c r="M241">
        <f t="shared" si="36"/>
        <v>19944.717970000002</v>
      </c>
      <c r="N241">
        <v>3997</v>
      </c>
      <c r="O241">
        <v>26686.671444</v>
      </c>
      <c r="P241">
        <v>520</v>
      </c>
      <c r="Q241">
        <v>1965.5491059999999</v>
      </c>
      <c r="R241">
        <v>115</v>
      </c>
      <c r="S241">
        <v>1914.89474</v>
      </c>
      <c r="T241">
        <v>262</v>
      </c>
      <c r="U241">
        <v>1847.296515</v>
      </c>
      <c r="V241">
        <v>322</v>
      </c>
      <c r="W241">
        <v>2418.1554999999998</v>
      </c>
      <c r="X241">
        <f t="shared" si="38"/>
        <v>5216</v>
      </c>
      <c r="Y241">
        <f t="shared" si="38"/>
        <v>34832.567304999997</v>
      </c>
      <c r="Z241">
        <f t="shared" si="37"/>
        <v>6432</v>
      </c>
      <c r="AA241">
        <f t="shared" si="37"/>
        <v>54777.285275000002</v>
      </c>
    </row>
    <row r="242" spans="1:27">
      <c r="A242">
        <v>1508</v>
      </c>
      <c r="B242">
        <v>718</v>
      </c>
      <c r="C242">
        <v>8874.0881090000003</v>
      </c>
      <c r="D242">
        <v>8</v>
      </c>
      <c r="E242">
        <v>19.980899999999998</v>
      </c>
      <c r="F242">
        <v>18</v>
      </c>
      <c r="G242">
        <v>244.78315000000001</v>
      </c>
      <c r="H242">
        <v>6</v>
      </c>
      <c r="I242">
        <v>138.00620000000001</v>
      </c>
      <c r="J242">
        <v>11</v>
      </c>
      <c r="K242">
        <v>95.583920000000006</v>
      </c>
      <c r="L242">
        <f t="shared" si="36"/>
        <v>761</v>
      </c>
      <c r="M242">
        <f t="shared" si="36"/>
        <v>9372.442278999999</v>
      </c>
      <c r="N242">
        <v>2915</v>
      </c>
      <c r="O242">
        <v>20457.858359000002</v>
      </c>
      <c r="P242">
        <v>401</v>
      </c>
      <c r="Q242">
        <v>1545.319733</v>
      </c>
      <c r="R242">
        <v>101</v>
      </c>
      <c r="S242">
        <v>1681.9610499999999</v>
      </c>
      <c r="T242">
        <v>169</v>
      </c>
      <c r="U242">
        <v>2236.453047</v>
      </c>
      <c r="V242">
        <v>259</v>
      </c>
      <c r="W242">
        <v>1707.4540609999999</v>
      </c>
      <c r="X242">
        <f t="shared" si="38"/>
        <v>3845</v>
      </c>
      <c r="Y242">
        <f t="shared" si="38"/>
        <v>27629.046249999999</v>
      </c>
      <c r="Z242">
        <f t="shared" si="37"/>
        <v>4606</v>
      </c>
      <c r="AA242">
        <f t="shared" si="37"/>
        <v>37001.488528999995</v>
      </c>
    </row>
    <row r="243" spans="1:27">
      <c r="A243">
        <v>1509</v>
      </c>
      <c r="B243">
        <v>1582</v>
      </c>
      <c r="C243">
        <v>14088.709967000001</v>
      </c>
      <c r="D243">
        <v>1</v>
      </c>
      <c r="E243">
        <v>2.4211</v>
      </c>
      <c r="F243">
        <v>8</v>
      </c>
      <c r="G243">
        <v>644.08289000000002</v>
      </c>
      <c r="H243">
        <v>99</v>
      </c>
      <c r="I243">
        <v>1499.5430180000001</v>
      </c>
      <c r="J243">
        <v>2</v>
      </c>
      <c r="K243">
        <v>6.2990000000000004</v>
      </c>
      <c r="L243">
        <f t="shared" si="36"/>
        <v>1692</v>
      </c>
      <c r="M243">
        <f t="shared" si="36"/>
        <v>16241.055975000001</v>
      </c>
      <c r="N243">
        <v>2459</v>
      </c>
      <c r="O243">
        <v>17900.313123</v>
      </c>
      <c r="P243">
        <v>373</v>
      </c>
      <c r="Q243">
        <v>1431.5725</v>
      </c>
      <c r="R243">
        <v>68</v>
      </c>
      <c r="S243">
        <v>920.11955</v>
      </c>
      <c r="T243">
        <v>116</v>
      </c>
      <c r="U243">
        <v>1703.2393999999999</v>
      </c>
      <c r="V243">
        <v>234</v>
      </c>
      <c r="W243">
        <v>1910.3505709999999</v>
      </c>
      <c r="X243">
        <f t="shared" si="38"/>
        <v>3250</v>
      </c>
      <c r="Y243">
        <f t="shared" si="38"/>
        <v>23865.595143999995</v>
      </c>
      <c r="Z243">
        <f t="shared" si="37"/>
        <v>4942</v>
      </c>
      <c r="AA243">
        <f t="shared" si="37"/>
        <v>40106.651118999995</v>
      </c>
    </row>
    <row r="244" spans="1:27">
      <c r="A244">
        <v>1510</v>
      </c>
      <c r="B244">
        <v>1390</v>
      </c>
      <c r="C244">
        <v>10601.268495</v>
      </c>
      <c r="D244">
        <v>1</v>
      </c>
      <c r="E244">
        <v>2.5554999999999999</v>
      </c>
      <c r="F244">
        <v>5</v>
      </c>
      <c r="G244">
        <v>443.63989700000002</v>
      </c>
      <c r="H244">
        <v>10</v>
      </c>
      <c r="I244">
        <v>202.28254000000001</v>
      </c>
      <c r="J244">
        <v>264</v>
      </c>
      <c r="K244">
        <v>673.42412000000002</v>
      </c>
      <c r="L244">
        <f t="shared" si="36"/>
        <v>1670</v>
      </c>
      <c r="M244">
        <f t="shared" si="36"/>
        <v>11923.170552</v>
      </c>
      <c r="N244">
        <v>1749</v>
      </c>
      <c r="O244">
        <v>12358.221535000001</v>
      </c>
      <c r="P244">
        <v>283</v>
      </c>
      <c r="Q244">
        <v>1048.259869</v>
      </c>
      <c r="R244">
        <v>65</v>
      </c>
      <c r="S244">
        <v>8573.4073499999995</v>
      </c>
      <c r="T244">
        <v>73</v>
      </c>
      <c r="U244">
        <v>1142.2841989999999</v>
      </c>
      <c r="V244">
        <v>174</v>
      </c>
      <c r="W244">
        <v>1278.6351420000001</v>
      </c>
      <c r="X244">
        <f t="shared" si="38"/>
        <v>2344</v>
      </c>
      <c r="Y244">
        <f t="shared" si="38"/>
        <v>24400.808095</v>
      </c>
      <c r="Z244">
        <f t="shared" si="37"/>
        <v>4014</v>
      </c>
      <c r="AA244">
        <f t="shared" si="37"/>
        <v>36323.978646999996</v>
      </c>
    </row>
    <row r="245" spans="1:27">
      <c r="A245">
        <v>1511</v>
      </c>
      <c r="B245">
        <v>1023</v>
      </c>
      <c r="C245">
        <v>9015.6790299999993</v>
      </c>
      <c r="D245">
        <v>2</v>
      </c>
      <c r="E245">
        <v>5.0677000000000003</v>
      </c>
      <c r="F245">
        <v>5</v>
      </c>
      <c r="G245">
        <v>5878.7331100000001</v>
      </c>
      <c r="H245">
        <v>4</v>
      </c>
      <c r="I245">
        <v>81.135311999999999</v>
      </c>
      <c r="J245">
        <v>18</v>
      </c>
      <c r="K245">
        <v>1645.418394</v>
      </c>
      <c r="L245">
        <f t="shared" si="36"/>
        <v>1052</v>
      </c>
      <c r="M245">
        <f t="shared" si="36"/>
        <v>16626.033545999999</v>
      </c>
      <c r="N245">
        <v>1654</v>
      </c>
      <c r="O245">
        <v>11353.082823000001</v>
      </c>
      <c r="P245">
        <v>238</v>
      </c>
      <c r="Q245">
        <v>867.152376</v>
      </c>
      <c r="R245">
        <v>72</v>
      </c>
      <c r="S245">
        <v>1069.3312800000001</v>
      </c>
      <c r="T245">
        <v>107</v>
      </c>
      <c r="U245">
        <v>2417.5188739999999</v>
      </c>
      <c r="V245">
        <v>246</v>
      </c>
      <c r="W245">
        <v>2179.4184890000001</v>
      </c>
      <c r="X245">
        <f t="shared" si="38"/>
        <v>2317</v>
      </c>
      <c r="Y245">
        <f t="shared" si="38"/>
        <v>17886.503842000002</v>
      </c>
      <c r="Z245">
        <f t="shared" si="37"/>
        <v>3369</v>
      </c>
      <c r="AA245">
        <f t="shared" si="37"/>
        <v>34512.537387999997</v>
      </c>
    </row>
    <row r="246" spans="1:27">
      <c r="A246">
        <v>1512</v>
      </c>
      <c r="B246">
        <v>2127</v>
      </c>
      <c r="C246">
        <v>18365.662983999999</v>
      </c>
      <c r="D246">
        <v>0</v>
      </c>
      <c r="E246">
        <v>0</v>
      </c>
      <c r="F246">
        <v>10</v>
      </c>
      <c r="G246">
        <v>83.164959999999994</v>
      </c>
      <c r="H246">
        <v>15</v>
      </c>
      <c r="I246">
        <v>1116.4666999999999</v>
      </c>
      <c r="J246">
        <v>5</v>
      </c>
      <c r="K246">
        <v>54.44462</v>
      </c>
      <c r="L246">
        <f t="shared" si="36"/>
        <v>2157</v>
      </c>
      <c r="M246">
        <f t="shared" si="36"/>
        <v>19619.739263999996</v>
      </c>
      <c r="N246">
        <v>1742</v>
      </c>
      <c r="O246">
        <v>10673.942827999999</v>
      </c>
      <c r="P246">
        <v>250</v>
      </c>
      <c r="Q246">
        <v>909.32050000000004</v>
      </c>
      <c r="R246">
        <v>66</v>
      </c>
      <c r="S246">
        <v>1541.393</v>
      </c>
      <c r="T246">
        <v>89</v>
      </c>
      <c r="U246">
        <v>1807.278399</v>
      </c>
      <c r="V246">
        <v>254</v>
      </c>
      <c r="W246">
        <v>1350.4678140000001</v>
      </c>
      <c r="X246">
        <f t="shared" si="38"/>
        <v>2401</v>
      </c>
      <c r="Y246">
        <f t="shared" si="38"/>
        <v>16282.402540999999</v>
      </c>
      <c r="Z246">
        <f t="shared" si="37"/>
        <v>4558</v>
      </c>
      <c r="AA246">
        <f t="shared" si="37"/>
        <v>35902.141804999992</v>
      </c>
    </row>
    <row r="247" spans="1:27">
      <c r="A247">
        <v>1601</v>
      </c>
      <c r="B247">
        <v>433</v>
      </c>
      <c r="C247">
        <v>6175.6998830000002</v>
      </c>
      <c r="D247">
        <v>0</v>
      </c>
      <c r="E247">
        <v>0</v>
      </c>
      <c r="F247">
        <v>19</v>
      </c>
      <c r="G247">
        <v>1440.8747599999999</v>
      </c>
      <c r="H247">
        <v>1</v>
      </c>
      <c r="I247">
        <v>12.916</v>
      </c>
      <c r="J247">
        <v>1</v>
      </c>
      <c r="K247">
        <v>11.60712</v>
      </c>
      <c r="L247">
        <f t="shared" si="36"/>
        <v>454</v>
      </c>
      <c r="M247">
        <f t="shared" si="36"/>
        <v>7641.0977629999998</v>
      </c>
      <c r="N247">
        <v>1453</v>
      </c>
      <c r="O247">
        <v>9218.3067709999996</v>
      </c>
      <c r="P247">
        <v>230</v>
      </c>
      <c r="Q247">
        <v>803.54110000000003</v>
      </c>
      <c r="R247">
        <v>40</v>
      </c>
      <c r="S247">
        <v>440.56160999999997</v>
      </c>
      <c r="T247">
        <v>54</v>
      </c>
      <c r="U247">
        <v>1234.3891719999999</v>
      </c>
      <c r="V247">
        <v>206</v>
      </c>
      <c r="W247">
        <v>1754.6854840000001</v>
      </c>
      <c r="X247">
        <f t="shared" si="38"/>
        <v>1983</v>
      </c>
      <c r="Y247">
        <f t="shared" si="38"/>
        <v>13451.484136999999</v>
      </c>
      <c r="Z247">
        <f t="shared" si="37"/>
        <v>2437</v>
      </c>
      <c r="AA247">
        <f t="shared" si="37"/>
        <v>21092.581899999997</v>
      </c>
    </row>
    <row r="248" spans="1:27">
      <c r="A248">
        <v>1602</v>
      </c>
      <c r="B248">
        <v>211</v>
      </c>
      <c r="C248">
        <v>2997.1717979999999</v>
      </c>
      <c r="D248">
        <v>0</v>
      </c>
      <c r="E248">
        <v>0</v>
      </c>
      <c r="F248">
        <v>4</v>
      </c>
      <c r="G248">
        <v>121.37469</v>
      </c>
      <c r="H248">
        <v>2</v>
      </c>
      <c r="I248">
        <v>65</v>
      </c>
      <c r="J248">
        <v>0</v>
      </c>
      <c r="K248">
        <v>0</v>
      </c>
      <c r="L248">
        <f t="shared" si="36"/>
        <v>217</v>
      </c>
      <c r="M248">
        <f t="shared" si="36"/>
        <v>3183.546488</v>
      </c>
      <c r="N248">
        <v>1459</v>
      </c>
      <c r="O248">
        <v>10032.215128</v>
      </c>
      <c r="P248">
        <v>317</v>
      </c>
      <c r="Q248">
        <v>1053.0849900000001</v>
      </c>
      <c r="R248">
        <v>30</v>
      </c>
      <c r="S248">
        <v>532.59770000000003</v>
      </c>
      <c r="T248">
        <v>58</v>
      </c>
      <c r="U248">
        <v>1241.3020100000001</v>
      </c>
      <c r="V248">
        <v>150</v>
      </c>
      <c r="W248">
        <v>1703.6100039999999</v>
      </c>
      <c r="X248">
        <f t="shared" si="38"/>
        <v>2014</v>
      </c>
      <c r="Y248">
        <f t="shared" si="38"/>
        <v>14562.809831999999</v>
      </c>
      <c r="Z248">
        <f t="shared" si="37"/>
        <v>2231</v>
      </c>
      <c r="AA248">
        <f t="shared" si="37"/>
        <v>17746.356319999999</v>
      </c>
    </row>
    <row r="249" spans="1:27">
      <c r="A249">
        <v>1603</v>
      </c>
      <c r="B249">
        <v>617</v>
      </c>
      <c r="C249">
        <v>7399.3883489999998</v>
      </c>
      <c r="D249">
        <v>0</v>
      </c>
      <c r="E249">
        <v>0</v>
      </c>
      <c r="F249">
        <v>2</v>
      </c>
      <c r="G249">
        <v>397.71280000000002</v>
      </c>
      <c r="H249">
        <v>6</v>
      </c>
      <c r="I249">
        <v>109.5175</v>
      </c>
      <c r="J249">
        <v>4</v>
      </c>
      <c r="K249">
        <v>63.235439999999997</v>
      </c>
      <c r="L249">
        <f t="shared" si="36"/>
        <v>629</v>
      </c>
      <c r="M249">
        <f t="shared" si="36"/>
        <v>7969.8540890000004</v>
      </c>
      <c r="N249">
        <v>1578</v>
      </c>
      <c r="O249">
        <v>9427.0553550000004</v>
      </c>
      <c r="P249">
        <v>415</v>
      </c>
      <c r="Q249">
        <v>1312.6216179999999</v>
      </c>
      <c r="R249">
        <v>46</v>
      </c>
      <c r="S249">
        <v>7848.0163359999997</v>
      </c>
      <c r="T249">
        <v>63</v>
      </c>
      <c r="U249">
        <v>1030.4361879999999</v>
      </c>
      <c r="V249">
        <v>117</v>
      </c>
      <c r="W249">
        <v>2268.037092</v>
      </c>
      <c r="X249">
        <f t="shared" si="38"/>
        <v>2219</v>
      </c>
      <c r="Y249">
        <f t="shared" si="38"/>
        <v>21886.166588999997</v>
      </c>
      <c r="Z249">
        <f t="shared" si="37"/>
        <v>2848</v>
      </c>
      <c r="AA249">
        <f t="shared" si="37"/>
        <v>29856.020677999997</v>
      </c>
    </row>
    <row r="250" spans="1:27">
      <c r="A250">
        <v>1604</v>
      </c>
      <c r="B250">
        <v>1260</v>
      </c>
      <c r="C250">
        <v>15824.441914999999</v>
      </c>
      <c r="D250">
        <v>48</v>
      </c>
      <c r="E250">
        <v>244.483</v>
      </c>
      <c r="F250">
        <v>15</v>
      </c>
      <c r="G250">
        <v>112.87858</v>
      </c>
      <c r="H250">
        <v>4</v>
      </c>
      <c r="I250">
        <v>140.85164</v>
      </c>
      <c r="J250">
        <v>19</v>
      </c>
      <c r="K250">
        <v>365.77690000000001</v>
      </c>
      <c r="L250">
        <f t="shared" si="36"/>
        <v>1346</v>
      </c>
      <c r="M250">
        <f t="shared" si="36"/>
        <v>16688.432035000002</v>
      </c>
      <c r="N250">
        <v>2904</v>
      </c>
      <c r="O250">
        <v>19200.968800999999</v>
      </c>
      <c r="P250">
        <v>622</v>
      </c>
      <c r="Q250">
        <v>2098.2338</v>
      </c>
      <c r="R250">
        <v>73</v>
      </c>
      <c r="S250">
        <v>1318.1189220000001</v>
      </c>
      <c r="T250">
        <v>73</v>
      </c>
      <c r="U250">
        <v>3448.9114</v>
      </c>
      <c r="V250">
        <v>195</v>
      </c>
      <c r="W250">
        <v>1042.2717419999999</v>
      </c>
      <c r="X250">
        <f t="shared" si="38"/>
        <v>3867</v>
      </c>
      <c r="Y250">
        <f t="shared" si="38"/>
        <v>27108.504665</v>
      </c>
      <c r="Z250">
        <f t="shared" si="37"/>
        <v>5213</v>
      </c>
      <c r="AA250">
        <f t="shared" si="37"/>
        <v>43796.936700000006</v>
      </c>
    </row>
    <row r="251" spans="1:27">
      <c r="A251">
        <v>1605</v>
      </c>
      <c r="B251">
        <v>1456</v>
      </c>
      <c r="C251">
        <v>20890.187428000001</v>
      </c>
      <c r="D251">
        <v>225</v>
      </c>
      <c r="E251">
        <v>1192.7239999999999</v>
      </c>
      <c r="F251">
        <v>11</v>
      </c>
      <c r="G251">
        <v>98.390320000000003</v>
      </c>
      <c r="H251">
        <v>5</v>
      </c>
      <c r="I251">
        <v>441.46300000000002</v>
      </c>
      <c r="J251">
        <v>69</v>
      </c>
      <c r="K251">
        <v>705.73764000000006</v>
      </c>
      <c r="L251">
        <f t="shared" ref="L251:M265" si="39">B251+D251+F251+H251+J251</f>
        <v>1766</v>
      </c>
      <c r="M251">
        <f t="shared" si="39"/>
        <v>23328.502387999997</v>
      </c>
      <c r="N251">
        <v>2810</v>
      </c>
      <c r="O251">
        <v>18767.422225999999</v>
      </c>
      <c r="P251">
        <v>575</v>
      </c>
      <c r="Q251">
        <v>1924.70901</v>
      </c>
      <c r="R251">
        <v>80</v>
      </c>
      <c r="S251">
        <v>1044.341705</v>
      </c>
      <c r="T251">
        <v>62</v>
      </c>
      <c r="U251">
        <v>2105.4137420000002</v>
      </c>
      <c r="V251">
        <v>198</v>
      </c>
      <c r="W251">
        <v>1458.8353050000001</v>
      </c>
      <c r="X251">
        <f t="shared" si="38"/>
        <v>3725</v>
      </c>
      <c r="Y251">
        <f t="shared" si="38"/>
        <v>25300.721987999998</v>
      </c>
      <c r="Z251">
        <f t="shared" ref="Z251:AA265" si="40">L251+X251</f>
        <v>5491</v>
      </c>
      <c r="AA251">
        <f t="shared" si="40"/>
        <v>48629.224375999998</v>
      </c>
    </row>
    <row r="252" spans="1:27">
      <c r="A252">
        <v>1606</v>
      </c>
      <c r="B252">
        <v>1517</v>
      </c>
      <c r="C252">
        <v>13519.653224</v>
      </c>
      <c r="D252">
        <v>51</v>
      </c>
      <c r="E252">
        <v>292.24</v>
      </c>
      <c r="F252">
        <v>14</v>
      </c>
      <c r="G252">
        <v>150.04136</v>
      </c>
      <c r="H252">
        <v>6</v>
      </c>
      <c r="I252">
        <v>158.61160000000001</v>
      </c>
      <c r="J252">
        <v>9</v>
      </c>
      <c r="K252">
        <v>349.92899999999997</v>
      </c>
      <c r="L252">
        <f t="shared" si="39"/>
        <v>1597</v>
      </c>
      <c r="M252">
        <f t="shared" si="39"/>
        <v>14470.475183999999</v>
      </c>
      <c r="N252">
        <v>2805</v>
      </c>
      <c r="O252">
        <v>17970.783442</v>
      </c>
      <c r="P252">
        <v>585</v>
      </c>
      <c r="Q252">
        <v>2027.7900509999999</v>
      </c>
      <c r="R252">
        <v>79</v>
      </c>
      <c r="S252">
        <v>2037.2384099999999</v>
      </c>
      <c r="T252">
        <v>82</v>
      </c>
      <c r="U252">
        <v>841.54608399999995</v>
      </c>
      <c r="V252">
        <v>238</v>
      </c>
      <c r="W252">
        <v>1898.9392539999999</v>
      </c>
      <c r="X252">
        <f t="shared" si="38"/>
        <v>3789</v>
      </c>
      <c r="Y252">
        <f t="shared" si="38"/>
        <v>24776.297241000004</v>
      </c>
      <c r="Z252">
        <f t="shared" si="40"/>
        <v>5386</v>
      </c>
      <c r="AA252">
        <f t="shared" si="40"/>
        <v>39246.772425000003</v>
      </c>
    </row>
    <row r="253" spans="1:27">
      <c r="A253">
        <v>1607</v>
      </c>
      <c r="B253">
        <v>1120</v>
      </c>
      <c r="C253">
        <v>11819.021472</v>
      </c>
      <c r="D253">
        <v>1</v>
      </c>
      <c r="E253">
        <v>2.8182</v>
      </c>
      <c r="F253">
        <v>3</v>
      </c>
      <c r="G253">
        <v>16.115359999999999</v>
      </c>
      <c r="H253">
        <v>4</v>
      </c>
      <c r="I253">
        <v>165.66550000000001</v>
      </c>
      <c r="J253">
        <v>66</v>
      </c>
      <c r="K253">
        <v>877.772065</v>
      </c>
      <c r="L253">
        <f t="shared" si="39"/>
        <v>1194</v>
      </c>
      <c r="M253">
        <f t="shared" si="39"/>
        <v>12881.392596999998</v>
      </c>
      <c r="N253">
        <v>2810</v>
      </c>
      <c r="O253">
        <v>17211.186096000001</v>
      </c>
      <c r="P253">
        <v>555</v>
      </c>
      <c r="Q253">
        <v>1926.96369</v>
      </c>
      <c r="R253">
        <v>84</v>
      </c>
      <c r="S253">
        <v>1765.840563</v>
      </c>
      <c r="T253">
        <v>53</v>
      </c>
      <c r="U253">
        <v>876.18456600000002</v>
      </c>
      <c r="V253">
        <v>226</v>
      </c>
      <c r="W253">
        <v>1618.8007009999999</v>
      </c>
      <c r="X253">
        <f t="shared" si="38"/>
        <v>3728</v>
      </c>
      <c r="Y253">
        <f t="shared" si="38"/>
        <v>23398.975616000003</v>
      </c>
      <c r="Z253">
        <f t="shared" si="40"/>
        <v>4922</v>
      </c>
      <c r="AA253">
        <f t="shared" si="40"/>
        <v>36280.368213000002</v>
      </c>
    </row>
    <row r="254" spans="1:27">
      <c r="A254">
        <v>1608</v>
      </c>
      <c r="B254">
        <v>1619</v>
      </c>
      <c r="C254">
        <v>15137.126951</v>
      </c>
      <c r="D254">
        <v>97</v>
      </c>
      <c r="E254">
        <v>443.14780000000002</v>
      </c>
      <c r="F254">
        <v>9</v>
      </c>
      <c r="G254">
        <v>10143.804415000001</v>
      </c>
      <c r="H254">
        <v>5</v>
      </c>
      <c r="I254">
        <v>28.787963000000001</v>
      </c>
      <c r="J254">
        <v>34</v>
      </c>
      <c r="K254">
        <v>282.190473</v>
      </c>
      <c r="L254">
        <f t="shared" si="39"/>
        <v>1764</v>
      </c>
      <c r="M254">
        <f t="shared" si="39"/>
        <v>26035.057602000001</v>
      </c>
      <c r="N254">
        <v>3799</v>
      </c>
      <c r="O254">
        <v>24269.930804</v>
      </c>
      <c r="P254">
        <v>676</v>
      </c>
      <c r="Q254">
        <v>2406.5147999999999</v>
      </c>
      <c r="R254">
        <v>71</v>
      </c>
      <c r="S254">
        <v>1473.052134</v>
      </c>
      <c r="T254">
        <v>266</v>
      </c>
      <c r="U254">
        <v>1825.7244579999999</v>
      </c>
      <c r="V254">
        <v>172</v>
      </c>
      <c r="W254">
        <v>1186.0086409999999</v>
      </c>
      <c r="X254">
        <f t="shared" ref="X254:Y268" si="41">N254+P254+R254+T254+V254</f>
        <v>4984</v>
      </c>
      <c r="Y254">
        <f t="shared" si="41"/>
        <v>31161.230837000003</v>
      </c>
      <c r="Z254">
        <f t="shared" si="40"/>
        <v>6748</v>
      </c>
      <c r="AA254">
        <f t="shared" si="40"/>
        <v>57196.288439000004</v>
      </c>
    </row>
    <row r="255" spans="1:27">
      <c r="A255">
        <v>1609</v>
      </c>
      <c r="B255">
        <v>3460</v>
      </c>
      <c r="C255">
        <v>28139.964355</v>
      </c>
      <c r="D255">
        <v>385</v>
      </c>
      <c r="E255">
        <v>1687.0101</v>
      </c>
      <c r="F255">
        <v>15</v>
      </c>
      <c r="G255">
        <v>352.21618999999998</v>
      </c>
      <c r="H255">
        <v>11</v>
      </c>
      <c r="I255">
        <v>763.76706100000001</v>
      </c>
      <c r="J255">
        <v>10</v>
      </c>
      <c r="K255">
        <v>121.81544</v>
      </c>
      <c r="L255">
        <f t="shared" si="39"/>
        <v>3881</v>
      </c>
      <c r="M255">
        <f t="shared" si="39"/>
        <v>31064.773145999996</v>
      </c>
      <c r="N255">
        <v>4008</v>
      </c>
      <c r="O255">
        <v>26691.945498000001</v>
      </c>
      <c r="P255">
        <v>578</v>
      </c>
      <c r="Q255">
        <v>2173.9623000000001</v>
      </c>
      <c r="R255">
        <v>102</v>
      </c>
      <c r="S255">
        <v>1973.9349219999999</v>
      </c>
      <c r="T255">
        <v>103</v>
      </c>
      <c r="U255">
        <v>1400.3616280000001</v>
      </c>
      <c r="V255">
        <v>213</v>
      </c>
      <c r="W255">
        <v>1405.899093</v>
      </c>
      <c r="X255">
        <f t="shared" si="41"/>
        <v>5004</v>
      </c>
      <c r="Y255">
        <f t="shared" si="41"/>
        <v>33646.103440999999</v>
      </c>
      <c r="Z255">
        <f t="shared" si="40"/>
        <v>8885</v>
      </c>
      <c r="AA255">
        <f t="shared" si="40"/>
        <v>64710.876586999992</v>
      </c>
    </row>
    <row r="256" spans="1:27">
      <c r="A256">
        <v>1610</v>
      </c>
      <c r="B256">
        <v>2234</v>
      </c>
      <c r="C256">
        <v>24339.455526999998</v>
      </c>
      <c r="D256">
        <v>530</v>
      </c>
      <c r="E256">
        <v>2105.7804999999998</v>
      </c>
      <c r="F256">
        <v>13</v>
      </c>
      <c r="G256">
        <v>120.01391</v>
      </c>
      <c r="H256">
        <v>7</v>
      </c>
      <c r="I256">
        <v>574.82420300000001</v>
      </c>
      <c r="J256">
        <v>16</v>
      </c>
      <c r="K256">
        <v>112.87485599999999</v>
      </c>
      <c r="L256">
        <f t="shared" si="39"/>
        <v>2800</v>
      </c>
      <c r="M256">
        <f t="shared" si="39"/>
        <v>27252.948995999999</v>
      </c>
      <c r="N256">
        <v>4007</v>
      </c>
      <c r="O256">
        <v>28833.410684999999</v>
      </c>
      <c r="P256">
        <v>538</v>
      </c>
      <c r="Q256">
        <v>2078.22856</v>
      </c>
      <c r="R256">
        <v>109</v>
      </c>
      <c r="S256">
        <v>3009.109453</v>
      </c>
      <c r="T256">
        <v>133</v>
      </c>
      <c r="U256">
        <v>2211.380506</v>
      </c>
      <c r="V256">
        <v>194</v>
      </c>
      <c r="W256">
        <v>2322.6386480000001</v>
      </c>
      <c r="X256">
        <f t="shared" si="41"/>
        <v>4981</v>
      </c>
      <c r="Y256">
        <f t="shared" si="41"/>
        <v>38454.767851999997</v>
      </c>
      <c r="Z256">
        <f t="shared" si="40"/>
        <v>7781</v>
      </c>
      <c r="AA256">
        <f t="shared" si="40"/>
        <v>65707.716847999996</v>
      </c>
    </row>
    <row r="257" spans="1:27">
      <c r="A257">
        <v>1611</v>
      </c>
      <c r="B257">
        <v>2191</v>
      </c>
      <c r="C257">
        <v>31294.805859</v>
      </c>
      <c r="D257">
        <v>23</v>
      </c>
      <c r="E257">
        <v>86.301500000000004</v>
      </c>
      <c r="F257">
        <v>5</v>
      </c>
      <c r="G257">
        <v>52.370640000000002</v>
      </c>
      <c r="H257">
        <v>26</v>
      </c>
      <c r="I257">
        <v>452.618923</v>
      </c>
      <c r="J257">
        <v>18</v>
      </c>
      <c r="K257">
        <v>112.28735500000001</v>
      </c>
      <c r="L257">
        <f t="shared" si="39"/>
        <v>2263</v>
      </c>
      <c r="M257">
        <f t="shared" si="39"/>
        <v>31998.384277000005</v>
      </c>
      <c r="N257">
        <v>4175</v>
      </c>
      <c r="O257">
        <v>30641.269273999998</v>
      </c>
      <c r="P257">
        <v>597</v>
      </c>
      <c r="Q257">
        <v>2339.8703</v>
      </c>
      <c r="R257">
        <v>99</v>
      </c>
      <c r="S257">
        <v>2236.6019780000001</v>
      </c>
      <c r="T257">
        <v>134</v>
      </c>
      <c r="U257">
        <v>2219.1515989999998</v>
      </c>
      <c r="V257">
        <v>282</v>
      </c>
      <c r="W257">
        <v>2220.895806</v>
      </c>
      <c r="X257">
        <f t="shared" si="41"/>
        <v>5287</v>
      </c>
      <c r="Y257">
        <f t="shared" si="41"/>
        <v>39657.788956999997</v>
      </c>
      <c r="Z257">
        <f t="shared" si="40"/>
        <v>7550</v>
      </c>
      <c r="AA257">
        <f t="shared" si="40"/>
        <v>71656.173234000002</v>
      </c>
    </row>
    <row r="258" spans="1:27">
      <c r="A258">
        <v>1612</v>
      </c>
      <c r="B258">
        <v>443</v>
      </c>
      <c r="C258">
        <v>9406.8772349999999</v>
      </c>
      <c r="D258">
        <v>0</v>
      </c>
      <c r="E258">
        <v>0</v>
      </c>
      <c r="F258">
        <v>21</v>
      </c>
      <c r="G258">
        <v>281.67626000000001</v>
      </c>
      <c r="H258">
        <v>26</v>
      </c>
      <c r="I258">
        <v>784.63859200000002</v>
      </c>
      <c r="J258">
        <v>48</v>
      </c>
      <c r="K258">
        <v>488.02512999999999</v>
      </c>
      <c r="L258">
        <f t="shared" si="39"/>
        <v>538</v>
      </c>
      <c r="M258">
        <f t="shared" si="39"/>
        <v>10961.217216999999</v>
      </c>
      <c r="N258">
        <v>2849</v>
      </c>
      <c r="O258">
        <v>24945.69815</v>
      </c>
      <c r="P258">
        <v>438</v>
      </c>
      <c r="Q258">
        <v>1703.1548</v>
      </c>
      <c r="R258">
        <v>124</v>
      </c>
      <c r="S258">
        <v>2395.4786159999999</v>
      </c>
      <c r="T258">
        <v>137</v>
      </c>
      <c r="U258">
        <v>2781.6375950000001</v>
      </c>
      <c r="V258">
        <v>437</v>
      </c>
      <c r="W258">
        <v>3600.1019839999999</v>
      </c>
      <c r="X258">
        <f t="shared" si="41"/>
        <v>3985</v>
      </c>
      <c r="Y258">
        <f t="shared" si="41"/>
        <v>35426.071145000002</v>
      </c>
      <c r="Z258">
        <f t="shared" si="40"/>
        <v>4523</v>
      </c>
      <c r="AA258">
        <f t="shared" si="40"/>
        <v>46387.288361999999</v>
      </c>
    </row>
    <row r="259" spans="1:27">
      <c r="A259">
        <v>1701</v>
      </c>
      <c r="B259">
        <v>660</v>
      </c>
      <c r="C259">
        <v>9378.2169429999994</v>
      </c>
      <c r="D259">
        <v>14</v>
      </c>
      <c r="E259">
        <v>36.549799999999998</v>
      </c>
      <c r="F259">
        <v>13</v>
      </c>
      <c r="G259">
        <v>166.67022</v>
      </c>
      <c r="H259">
        <v>19</v>
      </c>
      <c r="I259">
        <v>328.56189999999998</v>
      </c>
      <c r="J259">
        <v>11</v>
      </c>
      <c r="K259">
        <v>108.67214</v>
      </c>
      <c r="L259">
        <f t="shared" si="39"/>
        <v>717</v>
      </c>
      <c r="M259">
        <f t="shared" si="39"/>
        <v>10018.671003000001</v>
      </c>
      <c r="N259">
        <v>2404</v>
      </c>
      <c r="O259">
        <v>17061.233726999999</v>
      </c>
      <c r="P259">
        <v>417</v>
      </c>
      <c r="Q259">
        <v>1642.3166000000001</v>
      </c>
      <c r="R259">
        <v>102</v>
      </c>
      <c r="S259">
        <v>1808.99909</v>
      </c>
      <c r="T259">
        <v>161</v>
      </c>
      <c r="U259">
        <v>5479.3158869999997</v>
      </c>
      <c r="V259">
        <v>394</v>
      </c>
      <c r="W259">
        <v>1936.195962</v>
      </c>
      <c r="X259">
        <f t="shared" si="41"/>
        <v>3478</v>
      </c>
      <c r="Y259">
        <f t="shared" si="41"/>
        <v>27928.061266000001</v>
      </c>
      <c r="Z259">
        <f t="shared" si="40"/>
        <v>4195</v>
      </c>
      <c r="AA259">
        <f t="shared" si="40"/>
        <v>37946.732269</v>
      </c>
    </row>
    <row r="260" spans="1:27">
      <c r="A260">
        <v>1702</v>
      </c>
      <c r="B260">
        <v>1459</v>
      </c>
      <c r="C260">
        <v>17512.280094000002</v>
      </c>
      <c r="D260">
        <v>206</v>
      </c>
      <c r="E260">
        <v>465.0729</v>
      </c>
      <c r="F260">
        <v>10</v>
      </c>
      <c r="G260">
        <v>209.56040999999999</v>
      </c>
      <c r="H260">
        <v>13</v>
      </c>
      <c r="I260">
        <v>528.72168799999997</v>
      </c>
      <c r="J260">
        <v>2</v>
      </c>
      <c r="K260">
        <v>50.897280000000002</v>
      </c>
      <c r="L260">
        <f t="shared" si="39"/>
        <v>1690</v>
      </c>
      <c r="M260">
        <f t="shared" si="39"/>
        <v>18766.532372000001</v>
      </c>
      <c r="N260">
        <v>2394</v>
      </c>
      <c r="O260">
        <v>18395.639451999999</v>
      </c>
      <c r="P260">
        <v>438</v>
      </c>
      <c r="Q260">
        <v>1696.0304000000001</v>
      </c>
      <c r="R260">
        <v>103</v>
      </c>
      <c r="S260">
        <v>1350.460615</v>
      </c>
      <c r="T260">
        <v>115</v>
      </c>
      <c r="U260">
        <v>1194.2065050000001</v>
      </c>
      <c r="V260">
        <v>228</v>
      </c>
      <c r="W260">
        <v>1336.789516</v>
      </c>
      <c r="X260">
        <f t="shared" si="41"/>
        <v>3278</v>
      </c>
      <c r="Y260">
        <f t="shared" si="41"/>
        <v>23973.126487999998</v>
      </c>
      <c r="Z260">
        <f t="shared" si="40"/>
        <v>4968</v>
      </c>
      <c r="AA260">
        <f t="shared" si="40"/>
        <v>42739.658859999996</v>
      </c>
    </row>
    <row r="261" spans="1:27">
      <c r="A261">
        <v>1703</v>
      </c>
      <c r="B261">
        <v>1421</v>
      </c>
      <c r="C261">
        <v>20632.086964999999</v>
      </c>
      <c r="D261">
        <v>72</v>
      </c>
      <c r="E261">
        <v>139.6722</v>
      </c>
      <c r="F261">
        <v>29</v>
      </c>
      <c r="G261">
        <v>474.32479000000001</v>
      </c>
      <c r="H261">
        <v>8</v>
      </c>
      <c r="I261">
        <v>373.48102</v>
      </c>
      <c r="J261">
        <v>7</v>
      </c>
      <c r="K261">
        <v>94.20299</v>
      </c>
      <c r="L261">
        <f t="shared" si="39"/>
        <v>1537</v>
      </c>
      <c r="M261">
        <f t="shared" si="39"/>
        <v>21713.767964999999</v>
      </c>
      <c r="N261">
        <v>4078</v>
      </c>
      <c r="O261">
        <v>28940.354407999999</v>
      </c>
      <c r="P261">
        <v>572</v>
      </c>
      <c r="Q261">
        <v>2277.3362999999999</v>
      </c>
      <c r="R261">
        <v>133</v>
      </c>
      <c r="S261">
        <v>4906.5157319999998</v>
      </c>
      <c r="T261">
        <v>150</v>
      </c>
      <c r="U261">
        <v>1628.915663</v>
      </c>
      <c r="V261">
        <v>358</v>
      </c>
      <c r="W261">
        <v>2000.1280999999999</v>
      </c>
      <c r="X261">
        <f t="shared" si="41"/>
        <v>5291</v>
      </c>
      <c r="Y261">
        <f t="shared" si="41"/>
        <v>39753.250202999996</v>
      </c>
      <c r="Z261">
        <f t="shared" si="40"/>
        <v>6828</v>
      </c>
      <c r="AA261">
        <f t="shared" si="40"/>
        <v>61467.018167999995</v>
      </c>
    </row>
    <row r="262" spans="1:27">
      <c r="A262">
        <v>1704</v>
      </c>
      <c r="B262">
        <v>2649</v>
      </c>
      <c r="C262">
        <v>38633.708642999998</v>
      </c>
      <c r="D262">
        <v>67</v>
      </c>
      <c r="E262">
        <v>152.42080000000001</v>
      </c>
      <c r="F262">
        <v>198</v>
      </c>
      <c r="G262">
        <v>3942.9363079999998</v>
      </c>
      <c r="H262">
        <v>15</v>
      </c>
      <c r="I262">
        <v>1327.4548199999999</v>
      </c>
      <c r="J262">
        <v>4</v>
      </c>
      <c r="K262">
        <v>55.82206</v>
      </c>
      <c r="L262">
        <f t="shared" si="39"/>
        <v>2933</v>
      </c>
      <c r="M262">
        <f t="shared" si="39"/>
        <v>44112.342630999992</v>
      </c>
      <c r="N262">
        <v>4090</v>
      </c>
      <c r="O262">
        <v>30058.076331</v>
      </c>
      <c r="P262">
        <v>507</v>
      </c>
      <c r="Q262">
        <v>2169.529</v>
      </c>
      <c r="R262">
        <v>145</v>
      </c>
      <c r="S262">
        <v>6896.429279</v>
      </c>
      <c r="T262">
        <v>167</v>
      </c>
      <c r="U262">
        <v>4062.4998099999998</v>
      </c>
      <c r="V262">
        <v>379</v>
      </c>
      <c r="W262">
        <v>4131.0842910000001</v>
      </c>
      <c r="X262">
        <f t="shared" si="41"/>
        <v>5288</v>
      </c>
      <c r="Y262">
        <f t="shared" si="41"/>
        <v>47317.618711000003</v>
      </c>
      <c r="Z262">
        <f t="shared" si="40"/>
        <v>8221</v>
      </c>
      <c r="AA262">
        <f t="shared" si="40"/>
        <v>91429.961341999995</v>
      </c>
    </row>
    <row r="263" spans="1:27">
      <c r="A263">
        <v>1705</v>
      </c>
      <c r="B263">
        <v>1270</v>
      </c>
      <c r="C263">
        <v>22123.917238000002</v>
      </c>
      <c r="D263">
        <v>47</v>
      </c>
      <c r="E263">
        <v>108.18088</v>
      </c>
      <c r="F263">
        <v>129</v>
      </c>
      <c r="G263">
        <v>2179.621498</v>
      </c>
      <c r="H263">
        <v>13</v>
      </c>
      <c r="I263">
        <v>290.03183000000001</v>
      </c>
      <c r="J263">
        <v>7</v>
      </c>
      <c r="K263">
        <v>179.18511000000001</v>
      </c>
      <c r="L263">
        <f t="shared" si="39"/>
        <v>1466</v>
      </c>
      <c r="M263">
        <f t="shared" si="39"/>
        <v>24880.936556000001</v>
      </c>
      <c r="N263">
        <v>4133</v>
      </c>
      <c r="O263">
        <v>30747.012174</v>
      </c>
      <c r="P263">
        <v>538</v>
      </c>
      <c r="Q263">
        <v>2302.1628000000001</v>
      </c>
      <c r="R263">
        <v>164</v>
      </c>
      <c r="S263">
        <v>3853.7301069999999</v>
      </c>
      <c r="T263">
        <v>142</v>
      </c>
      <c r="U263">
        <v>3630.1624470000002</v>
      </c>
      <c r="V263">
        <v>399</v>
      </c>
      <c r="W263">
        <v>3771.4349830000001</v>
      </c>
      <c r="X263">
        <f t="shared" si="41"/>
        <v>5376</v>
      </c>
      <c r="Y263">
        <f t="shared" si="41"/>
        <v>44304.502511000006</v>
      </c>
      <c r="Z263">
        <f t="shared" si="40"/>
        <v>6842</v>
      </c>
      <c r="AA263">
        <f t="shared" si="40"/>
        <v>69185.439066999999</v>
      </c>
    </row>
    <row r="264" spans="1:27">
      <c r="A264">
        <v>1706</v>
      </c>
      <c r="B264">
        <v>2302</v>
      </c>
      <c r="C264">
        <v>27331.078001999998</v>
      </c>
      <c r="D264">
        <v>42</v>
      </c>
      <c r="E264">
        <v>106.7818</v>
      </c>
      <c r="F264">
        <v>89</v>
      </c>
      <c r="G264">
        <v>1311.6260299999999</v>
      </c>
      <c r="H264">
        <v>16</v>
      </c>
      <c r="I264">
        <v>8249.5675969999993</v>
      </c>
      <c r="J264">
        <v>11</v>
      </c>
      <c r="K264">
        <v>99.339709999999997</v>
      </c>
      <c r="L264">
        <f t="shared" si="39"/>
        <v>2460</v>
      </c>
      <c r="M264">
        <f t="shared" si="39"/>
        <v>37098.393139</v>
      </c>
      <c r="N264">
        <v>3502</v>
      </c>
      <c r="O264">
        <v>25947.366761000001</v>
      </c>
      <c r="P264">
        <v>484</v>
      </c>
      <c r="Q264">
        <v>2110.941988</v>
      </c>
      <c r="R264">
        <v>129</v>
      </c>
      <c r="S264">
        <v>2180.0458600000002</v>
      </c>
      <c r="T264">
        <v>158</v>
      </c>
      <c r="U264">
        <v>3129.9596609999999</v>
      </c>
      <c r="V264">
        <v>431</v>
      </c>
      <c r="W264">
        <v>4385.2262549999996</v>
      </c>
      <c r="X264">
        <f t="shared" si="41"/>
        <v>4704</v>
      </c>
      <c r="Y264">
        <f t="shared" si="41"/>
        <v>37753.540525000004</v>
      </c>
      <c r="Z264">
        <f t="shared" si="40"/>
        <v>7164</v>
      </c>
      <c r="AA264">
        <f t="shared" si="40"/>
        <v>74851.933664000011</v>
      </c>
    </row>
    <row r="265" spans="1:27">
      <c r="A265">
        <v>1707</v>
      </c>
      <c r="B265">
        <v>943</v>
      </c>
      <c r="C265">
        <v>12336.902676</v>
      </c>
      <c r="D265">
        <v>190</v>
      </c>
      <c r="E265">
        <v>397.45100000000002</v>
      </c>
      <c r="F265">
        <v>8</v>
      </c>
      <c r="G265">
        <v>807.77677000000006</v>
      </c>
      <c r="H265">
        <v>2</v>
      </c>
      <c r="I265">
        <v>26.911999999999999</v>
      </c>
      <c r="J265">
        <v>196</v>
      </c>
      <c r="K265">
        <v>643.48267999999996</v>
      </c>
      <c r="L265">
        <f t="shared" si="39"/>
        <v>1339</v>
      </c>
      <c r="M265">
        <f t="shared" si="39"/>
        <v>14212.525125999999</v>
      </c>
      <c r="N265">
        <v>2319</v>
      </c>
      <c r="O265">
        <v>19763.903052000001</v>
      </c>
      <c r="P265">
        <v>378</v>
      </c>
      <c r="Q265">
        <v>1602.9770000000001</v>
      </c>
      <c r="R265">
        <v>105</v>
      </c>
      <c r="S265">
        <v>3751.706451</v>
      </c>
      <c r="T265">
        <v>140</v>
      </c>
      <c r="U265">
        <v>2385.4290000000001</v>
      </c>
      <c r="V265">
        <v>410</v>
      </c>
      <c r="W265">
        <v>2834.1271700000002</v>
      </c>
      <c r="X265">
        <f t="shared" si="41"/>
        <v>3352</v>
      </c>
      <c r="Y265">
        <f t="shared" si="41"/>
        <v>30338.142672999998</v>
      </c>
      <c r="Z265">
        <f t="shared" si="40"/>
        <v>4691</v>
      </c>
      <c r="AA265">
        <f t="shared" si="40"/>
        <v>44550.667798999995</v>
      </c>
    </row>
    <row r="266" spans="1:27">
      <c r="A266">
        <v>1708</v>
      </c>
      <c r="B266">
        <v>1228</v>
      </c>
      <c r="C266">
        <v>14412.882401999999</v>
      </c>
      <c r="D266">
        <v>52</v>
      </c>
      <c r="E266">
        <v>85.886300000000006</v>
      </c>
      <c r="F266">
        <v>24</v>
      </c>
      <c r="G266">
        <v>400.20733000000001</v>
      </c>
      <c r="H266">
        <v>4</v>
      </c>
      <c r="I266">
        <v>589.39199900000006</v>
      </c>
      <c r="J266">
        <v>77</v>
      </c>
      <c r="K266">
        <v>2181.0861100000002</v>
      </c>
      <c r="L266">
        <f t="shared" ref="L266:M280" si="42">B266+D266+F266+H266+J266</f>
        <v>1385</v>
      </c>
      <c r="M266">
        <f t="shared" si="42"/>
        <v>17669.454140999998</v>
      </c>
      <c r="N266">
        <v>2556</v>
      </c>
      <c r="O266">
        <v>18897.120628000001</v>
      </c>
      <c r="P266">
        <v>380</v>
      </c>
      <c r="Q266">
        <v>1631.1398999999999</v>
      </c>
      <c r="R266">
        <v>102</v>
      </c>
      <c r="S266">
        <v>2084.047423</v>
      </c>
      <c r="T266">
        <v>124</v>
      </c>
      <c r="U266">
        <v>2269.2641899999999</v>
      </c>
      <c r="V266">
        <v>369</v>
      </c>
      <c r="W266">
        <v>2247.2952019999998</v>
      </c>
      <c r="X266">
        <f t="shared" si="41"/>
        <v>3531</v>
      </c>
      <c r="Y266">
        <f t="shared" si="41"/>
        <v>27128.867342999998</v>
      </c>
      <c r="Z266">
        <f t="shared" ref="Z266:AA280" si="43">L266+X266</f>
        <v>4916</v>
      </c>
      <c r="AA266">
        <f t="shared" si="43"/>
        <v>44798.321484</v>
      </c>
    </row>
    <row r="267" spans="1:27">
      <c r="A267">
        <v>1709</v>
      </c>
      <c r="B267">
        <v>2367</v>
      </c>
      <c r="C267">
        <v>23327.776269999998</v>
      </c>
      <c r="D267">
        <v>36</v>
      </c>
      <c r="E267">
        <v>105.4088</v>
      </c>
      <c r="F267">
        <v>12</v>
      </c>
      <c r="G267">
        <v>211.36699999999999</v>
      </c>
      <c r="H267">
        <v>12</v>
      </c>
      <c r="I267">
        <v>236.18221500000001</v>
      </c>
      <c r="J267">
        <v>12</v>
      </c>
      <c r="K267">
        <v>65.053359999999998</v>
      </c>
      <c r="L267">
        <f t="shared" si="42"/>
        <v>2439</v>
      </c>
      <c r="M267">
        <f t="shared" si="42"/>
        <v>23945.787645</v>
      </c>
      <c r="N267">
        <v>3011</v>
      </c>
      <c r="O267">
        <v>21940.120069000001</v>
      </c>
      <c r="P267">
        <v>436</v>
      </c>
      <c r="Q267">
        <v>1865.2758879999999</v>
      </c>
      <c r="R267">
        <v>107</v>
      </c>
      <c r="S267">
        <v>1675.8164469999999</v>
      </c>
      <c r="T267">
        <v>139</v>
      </c>
      <c r="U267">
        <v>1661.1189879999999</v>
      </c>
      <c r="V267">
        <v>441</v>
      </c>
      <c r="W267">
        <v>5443.1470669999999</v>
      </c>
      <c r="X267">
        <f t="shared" si="41"/>
        <v>4134</v>
      </c>
      <c r="Y267">
        <f t="shared" si="41"/>
        <v>32585.478458999998</v>
      </c>
      <c r="Z267">
        <f t="shared" si="43"/>
        <v>6573</v>
      </c>
      <c r="AA267">
        <f t="shared" si="43"/>
        <v>56531.266103999995</v>
      </c>
    </row>
    <row r="268" spans="1:27">
      <c r="A268">
        <v>1710</v>
      </c>
      <c r="B268">
        <v>1525</v>
      </c>
      <c r="C268">
        <v>15759.85132</v>
      </c>
      <c r="D268">
        <v>18</v>
      </c>
      <c r="E268">
        <v>38.038200000000003</v>
      </c>
      <c r="F268">
        <v>43</v>
      </c>
      <c r="G268">
        <v>726.43406100000004</v>
      </c>
      <c r="H268">
        <v>10</v>
      </c>
      <c r="I268">
        <v>190.29402300000001</v>
      </c>
      <c r="J268">
        <v>9</v>
      </c>
      <c r="K268">
        <v>1199.3812809999999</v>
      </c>
      <c r="L268">
        <f t="shared" si="42"/>
        <v>1605</v>
      </c>
      <c r="M268">
        <f t="shared" si="42"/>
        <v>17913.998885000001</v>
      </c>
      <c r="N268">
        <v>3472</v>
      </c>
      <c r="O268">
        <v>26028.876893000001</v>
      </c>
      <c r="P268">
        <v>461</v>
      </c>
      <c r="Q268">
        <v>2054.3032119999998</v>
      </c>
      <c r="R268">
        <v>115</v>
      </c>
      <c r="S268">
        <v>1992.5897600000001</v>
      </c>
      <c r="T268">
        <v>136</v>
      </c>
      <c r="U268">
        <v>1861.3510610000001</v>
      </c>
      <c r="V268">
        <v>409</v>
      </c>
      <c r="W268">
        <v>2783.5669429999998</v>
      </c>
      <c r="X268">
        <f t="shared" si="41"/>
        <v>4593</v>
      </c>
      <c r="Y268">
        <f t="shared" si="41"/>
        <v>34720.687869000001</v>
      </c>
      <c r="Z268">
        <f t="shared" si="43"/>
        <v>6198</v>
      </c>
      <c r="AA268">
        <f t="shared" si="43"/>
        <v>52634.686754000002</v>
      </c>
    </row>
    <row r="269" spans="1:27">
      <c r="A269">
        <v>1711</v>
      </c>
      <c r="B269">
        <v>1401</v>
      </c>
      <c r="C269">
        <v>20615.617246999998</v>
      </c>
      <c r="D269">
        <v>117</v>
      </c>
      <c r="E269">
        <v>229.70910000000001</v>
      </c>
      <c r="F269">
        <v>23</v>
      </c>
      <c r="G269">
        <v>406.82362000000001</v>
      </c>
      <c r="H269">
        <v>20</v>
      </c>
      <c r="I269">
        <v>1547.570377</v>
      </c>
      <c r="J269">
        <v>3</v>
      </c>
      <c r="K269">
        <v>58.141370000000002</v>
      </c>
      <c r="L269">
        <f t="shared" si="42"/>
        <v>1564</v>
      </c>
      <c r="M269">
        <f t="shared" si="42"/>
        <v>22857.861713999999</v>
      </c>
      <c r="N269">
        <v>4001</v>
      </c>
      <c r="O269">
        <v>31225.375838</v>
      </c>
      <c r="P269">
        <v>493</v>
      </c>
      <c r="Q269">
        <v>2231.5904</v>
      </c>
      <c r="R269">
        <v>121</v>
      </c>
      <c r="S269">
        <v>1890.6382719999999</v>
      </c>
      <c r="T269">
        <v>157</v>
      </c>
      <c r="U269">
        <v>1668.8931689999999</v>
      </c>
      <c r="V269">
        <v>457</v>
      </c>
      <c r="W269">
        <v>6251.5581620000003</v>
      </c>
      <c r="X269">
        <f t="shared" ref="X269:Y280" si="44">N269+P269+R269+T269+V269</f>
        <v>5229</v>
      </c>
      <c r="Y269">
        <f t="shared" si="44"/>
        <v>43268.055841000001</v>
      </c>
      <c r="Z269">
        <f t="shared" si="43"/>
        <v>6793</v>
      </c>
      <c r="AA269">
        <f t="shared" si="43"/>
        <v>66125.917554999993</v>
      </c>
    </row>
    <row r="270" spans="1:27">
      <c r="A270">
        <v>1712</v>
      </c>
      <c r="B270">
        <v>1276</v>
      </c>
      <c r="C270">
        <v>20818.377915000001</v>
      </c>
      <c r="D270">
        <v>118</v>
      </c>
      <c r="E270">
        <v>202.3631</v>
      </c>
      <c r="F270">
        <v>15</v>
      </c>
      <c r="G270">
        <v>226.605851</v>
      </c>
      <c r="H270">
        <v>6</v>
      </c>
      <c r="I270">
        <v>649.178</v>
      </c>
      <c r="J270">
        <v>3</v>
      </c>
      <c r="K270">
        <v>9.798</v>
      </c>
      <c r="L270">
        <f t="shared" si="42"/>
        <v>1418</v>
      </c>
      <c r="M270">
        <f t="shared" si="42"/>
        <v>21906.322865999999</v>
      </c>
      <c r="N270">
        <v>3784</v>
      </c>
      <c r="O270">
        <v>29880.608074</v>
      </c>
      <c r="P270">
        <v>410</v>
      </c>
      <c r="Q270">
        <v>1846.6284000000001</v>
      </c>
      <c r="R270">
        <v>150</v>
      </c>
      <c r="S270">
        <v>3085.5746370000002</v>
      </c>
      <c r="T270">
        <v>188</v>
      </c>
      <c r="U270">
        <v>24297.661624</v>
      </c>
      <c r="V270">
        <v>449</v>
      </c>
      <c r="W270">
        <v>4679.9866549999997</v>
      </c>
      <c r="X270">
        <f t="shared" si="44"/>
        <v>4981</v>
      </c>
      <c r="Y270">
        <f t="shared" si="44"/>
        <v>63790.459390000004</v>
      </c>
      <c r="Z270">
        <f t="shared" si="43"/>
        <v>6399</v>
      </c>
      <c r="AA270">
        <f t="shared" si="43"/>
        <v>85696.782256000006</v>
      </c>
    </row>
    <row r="271" spans="1:27">
      <c r="A271">
        <v>1801</v>
      </c>
      <c r="B271">
        <v>814</v>
      </c>
      <c r="C271">
        <v>14988.340644</v>
      </c>
      <c r="D271">
        <v>133</v>
      </c>
      <c r="E271">
        <v>237.66739999999999</v>
      </c>
      <c r="F271">
        <v>42</v>
      </c>
      <c r="G271">
        <v>1032.397324</v>
      </c>
      <c r="H271">
        <v>15</v>
      </c>
      <c r="I271">
        <v>1088.1289159999999</v>
      </c>
      <c r="J271">
        <v>5</v>
      </c>
      <c r="K271">
        <v>2214.6390000000001</v>
      </c>
      <c r="L271">
        <f t="shared" si="42"/>
        <v>1009</v>
      </c>
      <c r="M271">
        <f t="shared" si="42"/>
        <v>19561.173284</v>
      </c>
      <c r="N271">
        <v>4144</v>
      </c>
      <c r="O271">
        <v>33423.937044999999</v>
      </c>
      <c r="P271">
        <v>462</v>
      </c>
      <c r="Q271">
        <v>2111.0511959999999</v>
      </c>
      <c r="R271">
        <v>136</v>
      </c>
      <c r="S271">
        <v>4246.7009479999997</v>
      </c>
      <c r="T271">
        <v>127</v>
      </c>
      <c r="U271">
        <v>3935.0966010000002</v>
      </c>
      <c r="V271">
        <v>475</v>
      </c>
      <c r="W271">
        <v>6066.6983879999998</v>
      </c>
      <c r="X271">
        <f t="shared" si="44"/>
        <v>5344</v>
      </c>
      <c r="Y271">
        <f t="shared" si="44"/>
        <v>49783.484177999992</v>
      </c>
      <c r="Z271">
        <f t="shared" si="43"/>
        <v>6353</v>
      </c>
      <c r="AA271">
        <f t="shared" si="43"/>
        <v>69344.657461999988</v>
      </c>
    </row>
    <row r="272" spans="1:27">
      <c r="A272">
        <v>1802</v>
      </c>
      <c r="B272">
        <v>1156</v>
      </c>
      <c r="C272">
        <v>17128.177614</v>
      </c>
      <c r="D272">
        <v>15</v>
      </c>
      <c r="E272">
        <v>30.756599999999999</v>
      </c>
      <c r="F272">
        <v>14</v>
      </c>
      <c r="G272">
        <v>450.90649999999999</v>
      </c>
      <c r="H272">
        <v>13</v>
      </c>
      <c r="I272">
        <v>325.18069000000003</v>
      </c>
      <c r="J272">
        <v>220</v>
      </c>
      <c r="K272">
        <v>1720.5944400000001</v>
      </c>
      <c r="L272">
        <f t="shared" si="42"/>
        <v>1418</v>
      </c>
      <c r="M272">
        <f t="shared" si="42"/>
        <v>19655.615844000004</v>
      </c>
      <c r="N272">
        <v>3995</v>
      </c>
      <c r="O272">
        <v>32337.931630999999</v>
      </c>
      <c r="P272">
        <v>483</v>
      </c>
      <c r="Q272">
        <v>2262.3578000000002</v>
      </c>
      <c r="R272">
        <v>100</v>
      </c>
      <c r="S272">
        <v>1743.244295</v>
      </c>
      <c r="T272">
        <v>142</v>
      </c>
      <c r="U272">
        <v>2565.0328679999998</v>
      </c>
      <c r="V272">
        <v>497</v>
      </c>
      <c r="W272">
        <v>3129.7317240000002</v>
      </c>
      <c r="X272">
        <f t="shared" si="44"/>
        <v>5217</v>
      </c>
      <c r="Y272">
        <f t="shared" si="44"/>
        <v>42038.298317999994</v>
      </c>
      <c r="Z272">
        <f t="shared" si="43"/>
        <v>6635</v>
      </c>
      <c r="AA272">
        <f t="shared" si="43"/>
        <v>61693.914162000001</v>
      </c>
    </row>
    <row r="273" spans="1:27">
      <c r="A273">
        <v>1803</v>
      </c>
      <c r="B273">
        <v>720</v>
      </c>
      <c r="C273">
        <v>11140.415236000001</v>
      </c>
      <c r="D273">
        <v>636</v>
      </c>
      <c r="E273">
        <v>2221.0509999999999</v>
      </c>
      <c r="F273">
        <v>7</v>
      </c>
      <c r="G273">
        <v>109.676</v>
      </c>
      <c r="H273">
        <v>5</v>
      </c>
      <c r="I273">
        <v>82.113860000000003</v>
      </c>
      <c r="J273">
        <v>8</v>
      </c>
      <c r="K273">
        <v>45.766500000000001</v>
      </c>
      <c r="L273">
        <f t="shared" si="42"/>
        <v>1376</v>
      </c>
      <c r="M273">
        <f t="shared" si="42"/>
        <v>13599.022595999999</v>
      </c>
      <c r="N273">
        <v>3301</v>
      </c>
      <c r="O273">
        <v>26491.717302000001</v>
      </c>
      <c r="P273">
        <v>378</v>
      </c>
      <c r="Q273">
        <v>1794.5269880000001</v>
      </c>
      <c r="R273">
        <v>89</v>
      </c>
      <c r="S273">
        <v>1672.6276</v>
      </c>
      <c r="T273">
        <v>148</v>
      </c>
      <c r="U273">
        <v>2972.3310889999998</v>
      </c>
      <c r="V273">
        <v>506</v>
      </c>
      <c r="W273">
        <v>4236.8081279999997</v>
      </c>
      <c r="X273">
        <f t="shared" si="44"/>
        <v>4422</v>
      </c>
      <c r="Y273">
        <f t="shared" si="44"/>
        <v>37168.011106999998</v>
      </c>
      <c r="Z273">
        <f t="shared" si="43"/>
        <v>5798</v>
      </c>
      <c r="AA273">
        <f t="shared" si="43"/>
        <v>50767.033702999994</v>
      </c>
    </row>
    <row r="274" spans="1:27">
      <c r="A274">
        <v>1804</v>
      </c>
      <c r="B274">
        <v>2101</v>
      </c>
      <c r="C274">
        <v>26172.714098</v>
      </c>
      <c r="D274">
        <v>69</v>
      </c>
      <c r="E274">
        <v>160.02500000000001</v>
      </c>
      <c r="F274">
        <v>43</v>
      </c>
      <c r="G274">
        <v>3181.9087460000001</v>
      </c>
      <c r="H274">
        <v>9</v>
      </c>
      <c r="I274">
        <v>1209.8258519999999</v>
      </c>
      <c r="J274">
        <v>70</v>
      </c>
      <c r="K274">
        <v>277.37808799999999</v>
      </c>
      <c r="L274">
        <f t="shared" si="42"/>
        <v>2292</v>
      </c>
      <c r="M274">
        <f t="shared" si="42"/>
        <v>31001.851784000002</v>
      </c>
      <c r="N274">
        <v>4202</v>
      </c>
      <c r="O274">
        <v>34150.933102000003</v>
      </c>
      <c r="P274">
        <v>500</v>
      </c>
      <c r="Q274">
        <v>2471.5513000000001</v>
      </c>
      <c r="R274">
        <v>136</v>
      </c>
      <c r="S274">
        <v>1684.323558</v>
      </c>
      <c r="T274">
        <v>152</v>
      </c>
      <c r="U274">
        <v>2403.1460109999998</v>
      </c>
      <c r="V274">
        <v>531</v>
      </c>
      <c r="W274">
        <v>4194.6773210000001</v>
      </c>
      <c r="X274">
        <f t="shared" si="44"/>
        <v>5521</v>
      </c>
      <c r="Y274">
        <f t="shared" si="44"/>
        <v>44904.631292000005</v>
      </c>
      <c r="Z274">
        <f t="shared" si="43"/>
        <v>7813</v>
      </c>
      <c r="AA274">
        <f t="shared" si="43"/>
        <v>75906.483076000004</v>
      </c>
    </row>
    <row r="275" spans="1:27">
      <c r="A275">
        <v>1805</v>
      </c>
      <c r="B275">
        <v>747</v>
      </c>
      <c r="C275">
        <v>13271.543829</v>
      </c>
      <c r="D275">
        <v>72</v>
      </c>
      <c r="E275">
        <v>144.14859999999999</v>
      </c>
      <c r="F275">
        <v>28</v>
      </c>
      <c r="G275">
        <v>843.35152100000005</v>
      </c>
      <c r="H275">
        <v>3</v>
      </c>
      <c r="I275">
        <v>65.968397999999993</v>
      </c>
      <c r="J275">
        <v>13</v>
      </c>
      <c r="K275">
        <v>50.868969999999997</v>
      </c>
      <c r="L275">
        <f t="shared" si="42"/>
        <v>863</v>
      </c>
      <c r="M275">
        <f t="shared" si="42"/>
        <v>14375.881318000002</v>
      </c>
      <c r="N275">
        <v>4456</v>
      </c>
      <c r="O275">
        <v>38014.487405</v>
      </c>
      <c r="P275">
        <v>549</v>
      </c>
      <c r="Q275">
        <v>2722.5219339999999</v>
      </c>
      <c r="R275">
        <v>116</v>
      </c>
      <c r="S275">
        <v>1517.6157559999999</v>
      </c>
      <c r="T275">
        <v>162</v>
      </c>
      <c r="U275">
        <v>2320.5352600000001</v>
      </c>
      <c r="V275">
        <v>564</v>
      </c>
      <c r="W275">
        <v>3085.4801819999998</v>
      </c>
      <c r="X275">
        <f t="shared" si="44"/>
        <v>5847</v>
      </c>
      <c r="Y275">
        <f t="shared" si="44"/>
        <v>47660.640536999992</v>
      </c>
      <c r="Z275">
        <f t="shared" si="43"/>
        <v>6710</v>
      </c>
      <c r="AA275">
        <f t="shared" si="43"/>
        <v>62036.521854999992</v>
      </c>
    </row>
    <row r="276" spans="1:27">
      <c r="A276">
        <v>1806</v>
      </c>
      <c r="B276">
        <v>2053</v>
      </c>
      <c r="C276">
        <v>29471.813424</v>
      </c>
      <c r="D276">
        <v>34</v>
      </c>
      <c r="E276">
        <v>70.214299999999994</v>
      </c>
      <c r="F276">
        <v>73</v>
      </c>
      <c r="G276">
        <v>1262.9015999999999</v>
      </c>
      <c r="H276">
        <v>8</v>
      </c>
      <c r="I276">
        <v>563.67143299999998</v>
      </c>
      <c r="J276">
        <v>6</v>
      </c>
      <c r="K276">
        <v>51.208089999999999</v>
      </c>
      <c r="L276">
        <f t="shared" si="42"/>
        <v>2174</v>
      </c>
      <c r="M276">
        <f t="shared" si="42"/>
        <v>31419.808847</v>
      </c>
      <c r="N276">
        <v>4324</v>
      </c>
      <c r="O276">
        <v>37177.322247999997</v>
      </c>
      <c r="P276">
        <v>526</v>
      </c>
      <c r="Q276">
        <v>2669.1150699999998</v>
      </c>
      <c r="R276">
        <v>135</v>
      </c>
      <c r="S276">
        <v>1365.77406</v>
      </c>
      <c r="T276">
        <v>176</v>
      </c>
      <c r="U276">
        <v>3227.6849999999999</v>
      </c>
      <c r="V276">
        <v>566</v>
      </c>
      <c r="W276">
        <v>2904.5806769999999</v>
      </c>
      <c r="X276">
        <f t="shared" si="44"/>
        <v>5727</v>
      </c>
      <c r="Y276">
        <f t="shared" si="44"/>
        <v>47344.477054999996</v>
      </c>
      <c r="Z276">
        <f t="shared" si="43"/>
        <v>7901</v>
      </c>
      <c r="AA276">
        <f t="shared" si="43"/>
        <v>78764.285902000003</v>
      </c>
    </row>
    <row r="277" spans="1:27">
      <c r="A277">
        <v>1807</v>
      </c>
      <c r="B277">
        <v>1739</v>
      </c>
      <c r="C277">
        <v>34840.587648000001</v>
      </c>
      <c r="D277">
        <v>55</v>
      </c>
      <c r="E277">
        <v>113.35939999999999</v>
      </c>
      <c r="F277">
        <v>51</v>
      </c>
      <c r="G277">
        <v>22038.553220000002</v>
      </c>
      <c r="H277">
        <v>11</v>
      </c>
      <c r="I277">
        <v>289.35842000000002</v>
      </c>
      <c r="J277">
        <v>6</v>
      </c>
      <c r="K277">
        <v>30.868431000000001</v>
      </c>
      <c r="L277">
        <f t="shared" si="42"/>
        <v>1862</v>
      </c>
      <c r="M277">
        <f t="shared" si="42"/>
        <v>57312.727119000003</v>
      </c>
      <c r="N277">
        <v>4032</v>
      </c>
      <c r="O277">
        <v>36196.801175000001</v>
      </c>
      <c r="P277">
        <v>473</v>
      </c>
      <c r="Q277">
        <v>2434.2592</v>
      </c>
      <c r="R277">
        <v>121</v>
      </c>
      <c r="S277">
        <v>2720.2500140000002</v>
      </c>
      <c r="T277">
        <v>154</v>
      </c>
      <c r="U277">
        <v>3022.5728869999998</v>
      </c>
      <c r="V277">
        <v>542</v>
      </c>
      <c r="W277">
        <v>3542.0300849999999</v>
      </c>
      <c r="X277">
        <f t="shared" si="44"/>
        <v>5322</v>
      </c>
      <c r="Y277">
        <f t="shared" si="44"/>
        <v>47915.913360999999</v>
      </c>
      <c r="Z277">
        <f t="shared" si="43"/>
        <v>7184</v>
      </c>
      <c r="AA277">
        <f t="shared" si="43"/>
        <v>105228.64048</v>
      </c>
    </row>
    <row r="278" spans="1:27">
      <c r="A278">
        <v>1808</v>
      </c>
      <c r="B278">
        <v>1475</v>
      </c>
      <c r="C278">
        <v>18081.733127</v>
      </c>
      <c r="D278">
        <v>43</v>
      </c>
      <c r="E278">
        <v>91.791499999999999</v>
      </c>
      <c r="F278">
        <v>14</v>
      </c>
      <c r="G278">
        <v>294.20059600000002</v>
      </c>
      <c r="H278">
        <v>9</v>
      </c>
      <c r="I278">
        <v>3745.4978999999998</v>
      </c>
      <c r="J278">
        <v>3</v>
      </c>
      <c r="K278">
        <v>9.7439999999999998</v>
      </c>
      <c r="L278">
        <f t="shared" si="42"/>
        <v>1544</v>
      </c>
      <c r="M278">
        <f t="shared" si="42"/>
        <v>22222.967122999995</v>
      </c>
      <c r="N278">
        <v>3073</v>
      </c>
      <c r="O278">
        <v>28152.963355</v>
      </c>
      <c r="P278">
        <v>396</v>
      </c>
      <c r="Q278">
        <v>2074.065576</v>
      </c>
      <c r="R278">
        <v>117</v>
      </c>
      <c r="S278">
        <v>1588.643061</v>
      </c>
      <c r="T278">
        <v>142</v>
      </c>
      <c r="U278">
        <v>2619.4073429999999</v>
      </c>
      <c r="V278">
        <v>479</v>
      </c>
      <c r="W278">
        <v>3583.7441749999998</v>
      </c>
      <c r="X278">
        <f t="shared" si="44"/>
        <v>4207</v>
      </c>
      <c r="Y278">
        <f t="shared" si="44"/>
        <v>38018.823510000002</v>
      </c>
      <c r="Z278">
        <f t="shared" si="43"/>
        <v>5751</v>
      </c>
      <c r="AA278">
        <f t="shared" si="43"/>
        <v>60241.790632999997</v>
      </c>
    </row>
    <row r="279" spans="1:27">
      <c r="A279">
        <v>1809</v>
      </c>
      <c r="B279">
        <v>1235</v>
      </c>
      <c r="C279">
        <v>18035.738044999998</v>
      </c>
      <c r="D279">
        <v>5</v>
      </c>
      <c r="E279">
        <v>11.983499999999999</v>
      </c>
      <c r="F279">
        <v>0</v>
      </c>
      <c r="G279">
        <v>0</v>
      </c>
      <c r="H279">
        <v>1</v>
      </c>
      <c r="I279">
        <v>14.028320000000001</v>
      </c>
      <c r="J279">
        <v>138</v>
      </c>
      <c r="K279">
        <v>1074.0144</v>
      </c>
      <c r="L279">
        <f t="shared" si="42"/>
        <v>1379</v>
      </c>
      <c r="M279">
        <f t="shared" si="42"/>
        <v>19135.764264999998</v>
      </c>
      <c r="N279">
        <v>2096</v>
      </c>
      <c r="O279">
        <v>18511.912818000001</v>
      </c>
      <c r="P279">
        <v>261</v>
      </c>
      <c r="Q279">
        <v>1339.5889999999999</v>
      </c>
      <c r="R279">
        <v>117</v>
      </c>
      <c r="S279">
        <v>1378.9921200000001</v>
      </c>
      <c r="T279">
        <v>100</v>
      </c>
      <c r="U279">
        <v>2712.1510499999999</v>
      </c>
      <c r="V279">
        <v>330</v>
      </c>
      <c r="W279">
        <v>2095.587849</v>
      </c>
      <c r="X279">
        <f t="shared" si="44"/>
        <v>2904</v>
      </c>
      <c r="Y279">
        <f t="shared" si="44"/>
        <v>26038.232837</v>
      </c>
      <c r="Z279">
        <f t="shared" si="43"/>
        <v>4283</v>
      </c>
      <c r="AA279">
        <f t="shared" si="43"/>
        <v>45173.997101999994</v>
      </c>
    </row>
    <row r="280" spans="1:27">
      <c r="A280">
        <v>1810</v>
      </c>
      <c r="B280">
        <v>2334</v>
      </c>
      <c r="C280">
        <v>21447.30111</v>
      </c>
      <c r="D280">
        <v>16</v>
      </c>
      <c r="E280">
        <v>40.137599999999999</v>
      </c>
      <c r="F280">
        <v>11</v>
      </c>
      <c r="G280">
        <v>129.38033999999999</v>
      </c>
      <c r="H280">
        <v>8</v>
      </c>
      <c r="I280">
        <v>247.9665</v>
      </c>
      <c r="J280">
        <v>41</v>
      </c>
      <c r="K280">
        <v>334.40951999999999</v>
      </c>
      <c r="L280">
        <f t="shared" si="42"/>
        <v>2410</v>
      </c>
      <c r="M280">
        <f t="shared" si="42"/>
        <v>22199.195069999998</v>
      </c>
      <c r="N280">
        <v>1769</v>
      </c>
      <c r="O280">
        <v>16246.132541999999</v>
      </c>
      <c r="P280">
        <v>233</v>
      </c>
      <c r="Q280">
        <v>1151.4819</v>
      </c>
      <c r="R280">
        <v>77</v>
      </c>
      <c r="S280">
        <v>1195.4211640000001</v>
      </c>
      <c r="T280">
        <v>120</v>
      </c>
      <c r="U280">
        <v>1638.1753000000001</v>
      </c>
      <c r="V280">
        <v>245</v>
      </c>
      <c r="W280">
        <v>1773.57485</v>
      </c>
      <c r="X280">
        <f t="shared" si="44"/>
        <v>2444</v>
      </c>
      <c r="Y280">
        <f t="shared" si="44"/>
        <v>22004.785755999997</v>
      </c>
      <c r="Z280">
        <f t="shared" si="43"/>
        <v>4854</v>
      </c>
      <c r="AA280">
        <f t="shared" si="43"/>
        <v>44203.980825999999</v>
      </c>
    </row>
    <row r="281" spans="1:27">
      <c r="A281">
        <v>1811</v>
      </c>
      <c r="B281">
        <v>698</v>
      </c>
      <c r="C281">
        <v>9634.6915449999997</v>
      </c>
      <c r="D281">
        <v>10</v>
      </c>
      <c r="E281">
        <v>32.484999999999999</v>
      </c>
      <c r="F281">
        <v>375</v>
      </c>
      <c r="G281">
        <v>3117.9105100000002</v>
      </c>
      <c r="H281">
        <v>4</v>
      </c>
      <c r="I281">
        <v>3883.8</v>
      </c>
      <c r="J281">
        <v>20</v>
      </c>
      <c r="K281">
        <v>176.94111000000001</v>
      </c>
      <c r="L281">
        <f>B283+D283+F283+H283+J283</f>
        <v>2197</v>
      </c>
      <c r="M281">
        <f>C283+E283+G283+I283+K283</f>
        <v>33923.421785999999</v>
      </c>
      <c r="N281">
        <v>1813</v>
      </c>
      <c r="O281">
        <v>16095.512753000001</v>
      </c>
      <c r="P281">
        <v>279</v>
      </c>
      <c r="Q281">
        <v>1251.838921</v>
      </c>
      <c r="R281">
        <v>80</v>
      </c>
      <c r="S281">
        <v>8138.5751</v>
      </c>
      <c r="T281">
        <v>106</v>
      </c>
      <c r="U281">
        <v>1581.0242499999999</v>
      </c>
      <c r="V281">
        <v>194</v>
      </c>
      <c r="W281">
        <v>3125.5220709999999</v>
      </c>
      <c r="X281">
        <f>N283+P283+R283+T283+V283</f>
        <v>2973</v>
      </c>
      <c r="Y281">
        <f>O283+Q283+S283+U283+W283</f>
        <v>37174.301963000005</v>
      </c>
      <c r="Z281">
        <f>L283+X283</f>
        <v>5170</v>
      </c>
      <c r="AA281">
        <f>M283+Y283</f>
        <v>71097.723748999997</v>
      </c>
    </row>
    <row r="282" spans="1:27">
      <c r="A282">
        <v>1812</v>
      </c>
      <c r="B282">
        <v>386</v>
      </c>
      <c r="C282">
        <v>11332.830086</v>
      </c>
      <c r="D282">
        <v>7</v>
      </c>
      <c r="E282">
        <v>20.753900000000002</v>
      </c>
      <c r="F282">
        <v>30</v>
      </c>
      <c r="G282">
        <v>211.155</v>
      </c>
      <c r="H282">
        <v>0</v>
      </c>
      <c r="I282">
        <v>0</v>
      </c>
      <c r="J282">
        <v>7</v>
      </c>
      <c r="K282">
        <v>73.985299999999995</v>
      </c>
      <c r="L282">
        <f t="shared" ref="L282:M295" si="45">B282+D282+F282+H282+J282</f>
        <v>430</v>
      </c>
      <c r="M282">
        <f t="shared" si="45"/>
        <v>11638.724286000001</v>
      </c>
      <c r="N282">
        <v>1577</v>
      </c>
      <c r="O282">
        <v>12173.691015</v>
      </c>
      <c r="P282">
        <v>352</v>
      </c>
      <c r="Q282">
        <v>1471.0895</v>
      </c>
      <c r="R282">
        <v>104</v>
      </c>
      <c r="S282">
        <v>13197.963771000001</v>
      </c>
      <c r="T282">
        <v>63</v>
      </c>
      <c r="U282">
        <v>2199.9711000000002</v>
      </c>
      <c r="V282">
        <v>142</v>
      </c>
      <c r="W282">
        <v>1252.0779339999999</v>
      </c>
      <c r="X282">
        <f t="shared" ref="X282:Y295" si="46">N282+P282+R282+T282+V282</f>
        <v>2238</v>
      </c>
      <c r="Y282">
        <f t="shared" si="46"/>
        <v>30294.793320000001</v>
      </c>
      <c r="Z282">
        <f t="shared" ref="Z282:AA295" si="47">L282+X282</f>
        <v>2668</v>
      </c>
      <c r="AA282">
        <f t="shared" si="47"/>
        <v>41933.517606000001</v>
      </c>
    </row>
    <row r="283" spans="1:27">
      <c r="A283">
        <v>1901</v>
      </c>
      <c r="B283">
        <v>2167</v>
      </c>
      <c r="C283">
        <v>28290.988686000001</v>
      </c>
      <c r="D283">
        <v>16</v>
      </c>
      <c r="E283">
        <v>49.663600000000002</v>
      </c>
      <c r="F283">
        <v>3</v>
      </c>
      <c r="G283">
        <v>87.894999999999996</v>
      </c>
      <c r="H283">
        <v>2</v>
      </c>
      <c r="I283">
        <v>5412</v>
      </c>
      <c r="J283">
        <v>9</v>
      </c>
      <c r="K283">
        <v>82.874499999999998</v>
      </c>
      <c r="L283">
        <f t="shared" si="45"/>
        <v>2197</v>
      </c>
      <c r="M283">
        <f t="shared" si="45"/>
        <v>33923.421785999999</v>
      </c>
      <c r="N283">
        <v>2188</v>
      </c>
      <c r="O283">
        <v>15880.274020000001</v>
      </c>
      <c r="P283">
        <v>460</v>
      </c>
      <c r="Q283">
        <v>2034.4899459999999</v>
      </c>
      <c r="R283">
        <v>65</v>
      </c>
      <c r="S283">
        <v>1746.489804</v>
      </c>
      <c r="T283">
        <v>97</v>
      </c>
      <c r="U283">
        <v>14527.824103999999</v>
      </c>
      <c r="V283">
        <v>163</v>
      </c>
      <c r="W283">
        <v>2985.2240889999998</v>
      </c>
      <c r="X283">
        <f t="shared" si="46"/>
        <v>2973</v>
      </c>
      <c r="Y283">
        <f t="shared" si="46"/>
        <v>37174.301963000005</v>
      </c>
      <c r="Z283">
        <f t="shared" si="47"/>
        <v>5170</v>
      </c>
      <c r="AA283">
        <f t="shared" si="47"/>
        <v>71097.723748999997</v>
      </c>
    </row>
    <row r="284" spans="1:27">
      <c r="A284">
        <v>1902</v>
      </c>
      <c r="B284">
        <v>1644</v>
      </c>
      <c r="C284">
        <v>17510.120868000002</v>
      </c>
      <c r="D284">
        <v>16</v>
      </c>
      <c r="E284">
        <v>49.9604</v>
      </c>
      <c r="F284">
        <v>2</v>
      </c>
      <c r="G284">
        <v>29.327999999999999</v>
      </c>
      <c r="H284">
        <v>0</v>
      </c>
      <c r="I284">
        <v>0</v>
      </c>
      <c r="J284">
        <v>0</v>
      </c>
      <c r="K284">
        <v>0</v>
      </c>
      <c r="L284">
        <f t="shared" si="45"/>
        <v>1662</v>
      </c>
      <c r="M284">
        <f t="shared" si="45"/>
        <v>17589.409268000003</v>
      </c>
      <c r="N284">
        <v>2278</v>
      </c>
      <c r="O284">
        <v>17724.653043999999</v>
      </c>
      <c r="P284">
        <v>376</v>
      </c>
      <c r="Q284">
        <v>1768.9140379999999</v>
      </c>
      <c r="R284">
        <v>51</v>
      </c>
      <c r="S284">
        <v>903.81250999999997</v>
      </c>
      <c r="T284">
        <v>61</v>
      </c>
      <c r="U284">
        <v>1517.6890000000001</v>
      </c>
      <c r="V284">
        <v>138</v>
      </c>
      <c r="W284">
        <v>1651.5949880000001</v>
      </c>
      <c r="X284">
        <f t="shared" si="46"/>
        <v>2904</v>
      </c>
      <c r="Y284">
        <f t="shared" si="46"/>
        <v>23566.663579999997</v>
      </c>
      <c r="Z284">
        <f t="shared" si="47"/>
        <v>4566</v>
      </c>
      <c r="AA284">
        <f t="shared" si="47"/>
        <v>41156.072847999996</v>
      </c>
    </row>
    <row r="285" spans="1:27">
      <c r="A285">
        <v>1903</v>
      </c>
      <c r="B285">
        <v>1439</v>
      </c>
      <c r="C285">
        <v>15064.162779</v>
      </c>
      <c r="D285">
        <v>109</v>
      </c>
      <c r="E285">
        <v>356.29910000000001</v>
      </c>
      <c r="F285">
        <v>2</v>
      </c>
      <c r="G285">
        <v>16.516100000000002</v>
      </c>
      <c r="H285">
        <v>3</v>
      </c>
      <c r="I285">
        <v>705.88471000000004</v>
      </c>
      <c r="J285">
        <v>53</v>
      </c>
      <c r="K285">
        <v>424.87681600000002</v>
      </c>
      <c r="L285">
        <f t="shared" si="45"/>
        <v>1606</v>
      </c>
      <c r="M285">
        <f t="shared" si="45"/>
        <v>16567.739505000001</v>
      </c>
      <c r="N285">
        <v>3469</v>
      </c>
      <c r="O285">
        <v>29197.904138000002</v>
      </c>
      <c r="P285">
        <v>570</v>
      </c>
      <c r="Q285">
        <v>2770.0628689999999</v>
      </c>
      <c r="R285">
        <v>77</v>
      </c>
      <c r="S285">
        <v>895.66494999999998</v>
      </c>
      <c r="T285">
        <v>84</v>
      </c>
      <c r="U285">
        <v>1219.1479999999999</v>
      </c>
      <c r="V285">
        <v>190</v>
      </c>
      <c r="W285">
        <v>1512.1221049999999</v>
      </c>
      <c r="X285">
        <f t="shared" si="46"/>
        <v>4390</v>
      </c>
      <c r="Y285">
        <f t="shared" si="46"/>
        <v>35594.902062000008</v>
      </c>
      <c r="Z285">
        <f t="shared" si="47"/>
        <v>5996</v>
      </c>
      <c r="AA285">
        <f t="shared" si="47"/>
        <v>52162.641567000013</v>
      </c>
    </row>
    <row r="286" spans="1:27">
      <c r="A286">
        <v>1904</v>
      </c>
      <c r="B286">
        <v>2757</v>
      </c>
      <c r="C286">
        <v>27540.628909999999</v>
      </c>
      <c r="D286">
        <v>267</v>
      </c>
      <c r="E286">
        <v>788.39200000000005</v>
      </c>
      <c r="F286">
        <v>14</v>
      </c>
      <c r="G286">
        <v>450.7885</v>
      </c>
      <c r="H286">
        <v>2</v>
      </c>
      <c r="I286">
        <v>250.28</v>
      </c>
      <c r="J286">
        <v>233</v>
      </c>
      <c r="K286">
        <v>2730.4304780000002</v>
      </c>
      <c r="L286">
        <f t="shared" si="45"/>
        <v>3273</v>
      </c>
      <c r="M286">
        <f t="shared" si="45"/>
        <v>31760.519887999995</v>
      </c>
      <c r="N286">
        <v>4623</v>
      </c>
      <c r="O286">
        <v>43521.267431</v>
      </c>
      <c r="P286">
        <v>811</v>
      </c>
      <c r="Q286">
        <v>4041.2245680000001</v>
      </c>
      <c r="R286">
        <v>108</v>
      </c>
      <c r="S286">
        <v>2275.64374</v>
      </c>
      <c r="T286">
        <v>107</v>
      </c>
      <c r="U286">
        <v>1358.447426</v>
      </c>
      <c r="V286">
        <v>313</v>
      </c>
      <c r="W286">
        <v>6544.6780959999996</v>
      </c>
      <c r="X286">
        <f t="shared" si="46"/>
        <v>5962</v>
      </c>
      <c r="Y286">
        <f t="shared" si="46"/>
        <v>57741.261260999992</v>
      </c>
      <c r="Z286">
        <f t="shared" si="47"/>
        <v>9235</v>
      </c>
      <c r="AA286">
        <f t="shared" si="47"/>
        <v>89501.781148999988</v>
      </c>
    </row>
    <row r="287" spans="1:27">
      <c r="A287">
        <v>1905</v>
      </c>
      <c r="B287">
        <v>3208</v>
      </c>
      <c r="C287">
        <v>32571.686481000001</v>
      </c>
      <c r="D287">
        <v>343</v>
      </c>
      <c r="E287">
        <v>843.3836</v>
      </c>
      <c r="F287">
        <v>7</v>
      </c>
      <c r="G287">
        <v>299.26735000000002</v>
      </c>
      <c r="H287">
        <v>4</v>
      </c>
      <c r="I287">
        <v>400.8</v>
      </c>
      <c r="J287">
        <v>6</v>
      </c>
      <c r="K287">
        <v>209.43285</v>
      </c>
      <c r="L287">
        <f t="shared" si="45"/>
        <v>3568</v>
      </c>
      <c r="M287">
        <f t="shared" si="45"/>
        <v>34324.570281</v>
      </c>
      <c r="N287">
        <v>4614</v>
      </c>
      <c r="O287">
        <v>44762.540925000001</v>
      </c>
      <c r="P287">
        <v>784</v>
      </c>
      <c r="Q287">
        <v>3996.603169</v>
      </c>
      <c r="R287">
        <v>120</v>
      </c>
      <c r="S287">
        <v>2345.1918460000002</v>
      </c>
      <c r="T287">
        <v>142</v>
      </c>
      <c r="U287">
        <v>2265.2658700000002</v>
      </c>
      <c r="V287">
        <v>365</v>
      </c>
      <c r="W287">
        <v>2377.7262369999999</v>
      </c>
      <c r="X287">
        <f t="shared" si="46"/>
        <v>6025</v>
      </c>
      <c r="Y287">
        <f t="shared" si="46"/>
        <v>55747.32804700001</v>
      </c>
      <c r="Z287">
        <f t="shared" si="47"/>
        <v>9593</v>
      </c>
      <c r="AA287">
        <f t="shared" si="47"/>
        <v>90071.89832800001</v>
      </c>
    </row>
    <row r="288" spans="1:27">
      <c r="A288">
        <v>1906</v>
      </c>
      <c r="B288">
        <v>1066</v>
      </c>
      <c r="C288">
        <v>14849.742550000001</v>
      </c>
      <c r="D288">
        <v>296</v>
      </c>
      <c r="E288">
        <v>817.15869999999995</v>
      </c>
      <c r="F288">
        <v>44</v>
      </c>
      <c r="G288">
        <v>1328.76603</v>
      </c>
      <c r="H288">
        <v>3</v>
      </c>
      <c r="I288">
        <v>158.56800000000001</v>
      </c>
      <c r="J288">
        <v>2</v>
      </c>
      <c r="K288">
        <v>16.89</v>
      </c>
      <c r="L288">
        <f t="shared" si="45"/>
        <v>1411</v>
      </c>
      <c r="M288">
        <f t="shared" si="45"/>
        <v>17171.12528</v>
      </c>
      <c r="N288">
        <v>3209</v>
      </c>
      <c r="O288">
        <v>31907.740484999998</v>
      </c>
      <c r="P288">
        <v>492</v>
      </c>
      <c r="Q288">
        <v>2515.705485</v>
      </c>
      <c r="R288">
        <v>87</v>
      </c>
      <c r="S288">
        <v>1212.66138</v>
      </c>
      <c r="T288">
        <v>99</v>
      </c>
      <c r="U288">
        <v>2130.907475</v>
      </c>
      <c r="V288">
        <v>242</v>
      </c>
      <c r="W288">
        <v>1908.798515</v>
      </c>
      <c r="X288">
        <f t="shared" si="46"/>
        <v>4129</v>
      </c>
      <c r="Y288">
        <f t="shared" si="46"/>
        <v>39675.813340000001</v>
      </c>
      <c r="Z288">
        <f t="shared" si="47"/>
        <v>5540</v>
      </c>
      <c r="AA288">
        <f t="shared" si="47"/>
        <v>56846.938620000001</v>
      </c>
    </row>
    <row r="289" spans="1:27">
      <c r="A289">
        <v>1907</v>
      </c>
      <c r="B289">
        <v>1780</v>
      </c>
      <c r="C289">
        <v>17167.830447</v>
      </c>
      <c r="D289">
        <v>494</v>
      </c>
      <c r="E289">
        <v>1954.3121000000001</v>
      </c>
      <c r="F289">
        <v>22</v>
      </c>
      <c r="G289">
        <v>118.4753</v>
      </c>
      <c r="H289">
        <v>2</v>
      </c>
      <c r="I289">
        <v>134</v>
      </c>
      <c r="J289">
        <v>0</v>
      </c>
      <c r="K289">
        <v>0</v>
      </c>
      <c r="L289">
        <f t="shared" si="45"/>
        <v>2298</v>
      </c>
      <c r="M289">
        <f t="shared" si="45"/>
        <v>19374.617846999998</v>
      </c>
      <c r="N289">
        <v>2808</v>
      </c>
      <c r="O289">
        <v>25979.483569</v>
      </c>
      <c r="P289">
        <v>395</v>
      </c>
      <c r="Q289">
        <v>2091.0878980000002</v>
      </c>
      <c r="R289">
        <v>85</v>
      </c>
      <c r="S289">
        <v>988.23682499999995</v>
      </c>
      <c r="T289">
        <v>103</v>
      </c>
      <c r="U289">
        <v>3339.161568</v>
      </c>
      <c r="V289">
        <v>224</v>
      </c>
      <c r="W289">
        <v>1365.993273</v>
      </c>
      <c r="X289">
        <f t="shared" si="46"/>
        <v>3615</v>
      </c>
      <c r="Y289">
        <f t="shared" si="46"/>
        <v>33763.963132999997</v>
      </c>
      <c r="Z289">
        <f t="shared" si="47"/>
        <v>5913</v>
      </c>
      <c r="AA289">
        <f t="shared" si="47"/>
        <v>53138.580979999999</v>
      </c>
    </row>
    <row r="290" spans="1:27">
      <c r="A290">
        <v>1908</v>
      </c>
      <c r="B290">
        <v>1220</v>
      </c>
      <c r="C290">
        <v>12767.039737999999</v>
      </c>
      <c r="D290">
        <v>127</v>
      </c>
      <c r="E290">
        <v>350.39530000000002</v>
      </c>
      <c r="F290">
        <v>4</v>
      </c>
      <c r="G290">
        <v>59.081629999999997</v>
      </c>
      <c r="H290">
        <v>1</v>
      </c>
      <c r="I290">
        <v>190</v>
      </c>
      <c r="J290">
        <v>1</v>
      </c>
      <c r="K290">
        <v>2.58</v>
      </c>
      <c r="L290">
        <f t="shared" si="45"/>
        <v>1353</v>
      </c>
      <c r="M290">
        <f t="shared" si="45"/>
        <v>13369.096668</v>
      </c>
      <c r="N290">
        <v>2658</v>
      </c>
      <c r="O290">
        <v>23018.07</v>
      </c>
      <c r="P290">
        <v>324</v>
      </c>
      <c r="Q290">
        <v>1708.366491</v>
      </c>
      <c r="R290">
        <v>55</v>
      </c>
      <c r="S290">
        <v>641.95426099999997</v>
      </c>
      <c r="T290">
        <v>77</v>
      </c>
      <c r="U290">
        <v>1402.4607000000001</v>
      </c>
      <c r="V290">
        <v>188</v>
      </c>
      <c r="W290">
        <v>1827.8909229999999</v>
      </c>
      <c r="X290">
        <f t="shared" si="46"/>
        <v>3302</v>
      </c>
      <c r="Y290">
        <f t="shared" si="46"/>
        <v>28598.742374999998</v>
      </c>
      <c r="Z290">
        <f t="shared" si="47"/>
        <v>4655</v>
      </c>
      <c r="AA290">
        <f t="shared" si="47"/>
        <v>41967.839043</v>
      </c>
    </row>
    <row r="291" spans="1:27">
      <c r="A291">
        <v>1909</v>
      </c>
      <c r="B291">
        <v>1311</v>
      </c>
      <c r="C291">
        <v>11763.040607000001</v>
      </c>
      <c r="D291">
        <v>50</v>
      </c>
      <c r="E291">
        <v>123.6399</v>
      </c>
      <c r="F291">
        <v>1</v>
      </c>
      <c r="G291">
        <v>11.1554</v>
      </c>
      <c r="H291">
        <v>0</v>
      </c>
      <c r="I291">
        <v>0</v>
      </c>
      <c r="J291">
        <v>0</v>
      </c>
      <c r="K291">
        <v>0</v>
      </c>
      <c r="L291">
        <f t="shared" si="45"/>
        <v>1362</v>
      </c>
      <c r="M291">
        <f t="shared" si="45"/>
        <v>11897.835907000001</v>
      </c>
      <c r="N291">
        <v>1970</v>
      </c>
      <c r="O291">
        <v>15482.633811</v>
      </c>
      <c r="P291">
        <v>298</v>
      </c>
      <c r="Q291">
        <v>1466.3511000000001</v>
      </c>
      <c r="R291">
        <v>43</v>
      </c>
      <c r="S291">
        <v>3191.352844</v>
      </c>
      <c r="T291">
        <v>88</v>
      </c>
      <c r="U291">
        <v>3073.5126869999999</v>
      </c>
      <c r="V291">
        <v>109</v>
      </c>
      <c r="W291">
        <v>1397.1972410000001</v>
      </c>
      <c r="X291">
        <f t="shared" si="46"/>
        <v>2508</v>
      </c>
      <c r="Y291">
        <f t="shared" si="46"/>
        <v>24611.047683000001</v>
      </c>
      <c r="Z291">
        <f t="shared" si="47"/>
        <v>3870</v>
      </c>
      <c r="AA291">
        <f t="shared" si="47"/>
        <v>36508.883589999998</v>
      </c>
    </row>
    <row r="292" spans="1:27">
      <c r="A292">
        <v>1910</v>
      </c>
      <c r="B292">
        <v>1358</v>
      </c>
      <c r="C292">
        <v>16839.484716999999</v>
      </c>
      <c r="D292">
        <v>27</v>
      </c>
      <c r="E292">
        <v>68.102800000000002</v>
      </c>
      <c r="F292">
        <v>29</v>
      </c>
      <c r="G292">
        <v>14008.042439999999</v>
      </c>
      <c r="H292">
        <v>13</v>
      </c>
      <c r="I292">
        <v>897.42920300000003</v>
      </c>
      <c r="J292">
        <v>0</v>
      </c>
      <c r="K292">
        <v>0</v>
      </c>
      <c r="L292">
        <f t="shared" si="45"/>
        <v>1427</v>
      </c>
      <c r="M292">
        <f t="shared" si="45"/>
        <v>31813.059159999997</v>
      </c>
      <c r="N292">
        <v>2411</v>
      </c>
      <c r="O292">
        <v>21081.070279</v>
      </c>
      <c r="P292">
        <v>440</v>
      </c>
      <c r="Q292">
        <v>2124.3870000000002</v>
      </c>
      <c r="R292">
        <v>28</v>
      </c>
      <c r="S292">
        <v>4576.1329999999998</v>
      </c>
      <c r="T292">
        <v>79</v>
      </c>
      <c r="U292">
        <v>1271.228267</v>
      </c>
      <c r="V292">
        <v>120</v>
      </c>
      <c r="W292">
        <v>1861.613075</v>
      </c>
      <c r="X292">
        <f t="shared" si="46"/>
        <v>3078</v>
      </c>
      <c r="Y292">
        <f t="shared" si="46"/>
        <v>30914.431620999996</v>
      </c>
      <c r="Z292">
        <f t="shared" si="47"/>
        <v>4505</v>
      </c>
      <c r="AA292">
        <f t="shared" si="47"/>
        <v>62727.490780999993</v>
      </c>
    </row>
    <row r="293" spans="1:27">
      <c r="A293">
        <v>1911</v>
      </c>
      <c r="B293">
        <v>2089</v>
      </c>
      <c r="C293">
        <v>19673.220566</v>
      </c>
      <c r="D293">
        <v>1</v>
      </c>
      <c r="E293">
        <v>1.3341000000000001</v>
      </c>
      <c r="F293">
        <v>2</v>
      </c>
      <c r="G293">
        <v>28.15652</v>
      </c>
      <c r="H293">
        <v>3</v>
      </c>
      <c r="I293">
        <v>66.164000000000001</v>
      </c>
      <c r="J293">
        <v>1</v>
      </c>
      <c r="K293">
        <v>288</v>
      </c>
      <c r="L293">
        <f t="shared" si="45"/>
        <v>2096</v>
      </c>
      <c r="M293">
        <f t="shared" si="45"/>
        <v>20056.875186000001</v>
      </c>
      <c r="N293">
        <v>3350</v>
      </c>
      <c r="O293">
        <v>26522.472429000001</v>
      </c>
      <c r="P293">
        <v>486</v>
      </c>
      <c r="Q293">
        <v>2526.5639000000001</v>
      </c>
      <c r="R293">
        <v>38</v>
      </c>
      <c r="S293">
        <v>792.26743299999998</v>
      </c>
      <c r="T293">
        <v>95</v>
      </c>
      <c r="U293">
        <v>1639.17525</v>
      </c>
      <c r="V293">
        <v>132</v>
      </c>
      <c r="W293">
        <v>1398.4394809999999</v>
      </c>
      <c r="X293">
        <f t="shared" si="46"/>
        <v>4101</v>
      </c>
      <c r="Y293">
        <f t="shared" si="46"/>
        <v>32878.918493000005</v>
      </c>
      <c r="Z293">
        <f t="shared" si="47"/>
        <v>6197</v>
      </c>
      <c r="AA293">
        <f t="shared" si="47"/>
        <v>52935.793679000009</v>
      </c>
    </row>
    <row r="294" spans="1:27">
      <c r="A294">
        <v>1912</v>
      </c>
      <c r="B294">
        <v>646</v>
      </c>
      <c r="C294">
        <v>11081.187023</v>
      </c>
      <c r="D294">
        <v>34</v>
      </c>
      <c r="E294">
        <v>153.7509</v>
      </c>
      <c r="F294">
        <v>1</v>
      </c>
      <c r="G294">
        <v>31.607500000000002</v>
      </c>
      <c r="H294">
        <v>2</v>
      </c>
      <c r="I294">
        <v>34.768165000000003</v>
      </c>
      <c r="J294">
        <v>0</v>
      </c>
      <c r="K294">
        <v>0</v>
      </c>
      <c r="L294">
        <f t="shared" si="45"/>
        <v>683</v>
      </c>
      <c r="M294">
        <f t="shared" si="45"/>
        <v>11301.313588000001</v>
      </c>
      <c r="N294">
        <v>2315</v>
      </c>
      <c r="O294">
        <v>19162.281824000002</v>
      </c>
      <c r="P294">
        <v>350</v>
      </c>
      <c r="Q294">
        <v>1823.1944000000001</v>
      </c>
      <c r="R294">
        <v>43</v>
      </c>
      <c r="S294">
        <v>452.30149999999998</v>
      </c>
      <c r="T294">
        <v>63</v>
      </c>
      <c r="U294">
        <v>855.41499999999996</v>
      </c>
      <c r="V294">
        <v>122</v>
      </c>
      <c r="W294">
        <v>2042.4171879999999</v>
      </c>
      <c r="X294">
        <f t="shared" si="46"/>
        <v>2893</v>
      </c>
      <c r="Y294">
        <f t="shared" si="46"/>
        <v>24335.609912000004</v>
      </c>
      <c r="Z294">
        <f t="shared" si="47"/>
        <v>3576</v>
      </c>
      <c r="AA294">
        <f t="shared" si="47"/>
        <v>35636.923500000004</v>
      </c>
    </row>
    <row r="295" spans="1:27">
      <c r="A295">
        <v>2001</v>
      </c>
      <c r="B295">
        <v>605</v>
      </c>
      <c r="C295">
        <v>7356.7680479999999</v>
      </c>
      <c r="D295">
        <v>87</v>
      </c>
      <c r="E295">
        <v>340.82389999999998</v>
      </c>
      <c r="F295">
        <v>0</v>
      </c>
      <c r="G295">
        <v>0</v>
      </c>
      <c r="H295">
        <v>2</v>
      </c>
      <c r="I295">
        <v>38.170319999999997</v>
      </c>
      <c r="J295">
        <v>0</v>
      </c>
      <c r="K295">
        <v>0</v>
      </c>
      <c r="L295">
        <f t="shared" si="45"/>
        <v>694</v>
      </c>
      <c r="M295">
        <f t="shared" si="45"/>
        <v>7735.7622680000004</v>
      </c>
      <c r="N295">
        <v>1978</v>
      </c>
      <c r="O295">
        <v>15369.714862000001</v>
      </c>
      <c r="P295">
        <v>289</v>
      </c>
      <c r="Q295">
        <v>1516.1757250000001</v>
      </c>
      <c r="R295">
        <v>38</v>
      </c>
      <c r="S295">
        <v>507.67827599999998</v>
      </c>
      <c r="T295">
        <v>55</v>
      </c>
      <c r="U295">
        <v>681.27781700000003</v>
      </c>
      <c r="V295">
        <v>104</v>
      </c>
      <c r="W295">
        <v>699.73294999999996</v>
      </c>
      <c r="X295">
        <f t="shared" si="46"/>
        <v>2464</v>
      </c>
      <c r="Y295">
        <f t="shared" si="46"/>
        <v>18774.57963</v>
      </c>
      <c r="Z295">
        <f t="shared" si="47"/>
        <v>3158</v>
      </c>
      <c r="AA295">
        <f t="shared" si="47"/>
        <v>26510.341897999999</v>
      </c>
    </row>
    <row r="296" spans="1:27">
      <c r="A296">
        <v>2002</v>
      </c>
      <c r="B296">
        <v>996</v>
      </c>
      <c r="C296">
        <v>9780.6560869999994</v>
      </c>
      <c r="D296">
        <v>66</v>
      </c>
      <c r="E296">
        <v>207.12049999999999</v>
      </c>
      <c r="F296">
        <v>0</v>
      </c>
      <c r="G296">
        <v>0</v>
      </c>
      <c r="H296">
        <v>2</v>
      </c>
      <c r="I296">
        <v>36.340000000000003</v>
      </c>
      <c r="J296">
        <v>3</v>
      </c>
      <c r="K296">
        <v>16.045950000000001</v>
      </c>
      <c r="L296">
        <f t="shared" ref="L296:M310" si="48">B296+D296+F296+H296+J296</f>
        <v>1067</v>
      </c>
      <c r="M296">
        <f t="shared" si="48"/>
        <v>10040.162537</v>
      </c>
      <c r="N296">
        <v>2376</v>
      </c>
      <c r="O296">
        <v>21061.441297000001</v>
      </c>
      <c r="P296">
        <v>542</v>
      </c>
      <c r="Q296">
        <v>2580.2226879999998</v>
      </c>
      <c r="R296">
        <v>33</v>
      </c>
      <c r="S296">
        <v>285.778548</v>
      </c>
      <c r="T296">
        <v>55</v>
      </c>
      <c r="U296">
        <v>824.87400000000002</v>
      </c>
      <c r="V296">
        <v>117</v>
      </c>
      <c r="W296">
        <v>1332.734406</v>
      </c>
      <c r="X296">
        <f t="shared" ref="X296:Y310" si="49">N296+P296+R296+T296+V296</f>
        <v>3123</v>
      </c>
      <c r="Y296">
        <f t="shared" si="49"/>
        <v>26085.050938999997</v>
      </c>
      <c r="Z296">
        <f t="shared" ref="Z296:AA310" si="50">L296+X296</f>
        <v>4190</v>
      </c>
      <c r="AA296">
        <f t="shared" si="50"/>
        <v>36125.213475999997</v>
      </c>
    </row>
    <row r="297" spans="1:27">
      <c r="A297">
        <v>2003</v>
      </c>
      <c r="B297">
        <v>595</v>
      </c>
      <c r="C297">
        <v>7468.83374</v>
      </c>
      <c r="D297">
        <v>68</v>
      </c>
      <c r="E297">
        <v>193.4742</v>
      </c>
      <c r="F297">
        <v>2</v>
      </c>
      <c r="G297">
        <v>2407.53685</v>
      </c>
      <c r="H297">
        <v>0</v>
      </c>
      <c r="I297">
        <v>0</v>
      </c>
      <c r="J297">
        <v>0</v>
      </c>
      <c r="K297">
        <v>0</v>
      </c>
      <c r="L297">
        <f t="shared" si="48"/>
        <v>665</v>
      </c>
      <c r="M297">
        <f t="shared" si="48"/>
        <v>10069.844789999999</v>
      </c>
      <c r="N297">
        <v>3009</v>
      </c>
      <c r="O297">
        <v>23155.804638000001</v>
      </c>
      <c r="P297">
        <v>434</v>
      </c>
      <c r="Q297">
        <v>2144.1759999999999</v>
      </c>
      <c r="R297">
        <v>29</v>
      </c>
      <c r="S297">
        <v>298.49459999999999</v>
      </c>
      <c r="T297">
        <v>67</v>
      </c>
      <c r="U297">
        <v>1123.8320000000001</v>
      </c>
      <c r="V297">
        <v>117</v>
      </c>
      <c r="W297">
        <v>1387.297542</v>
      </c>
      <c r="X297">
        <f t="shared" si="49"/>
        <v>3656</v>
      </c>
      <c r="Y297">
        <f t="shared" si="49"/>
        <v>28109.604779999998</v>
      </c>
      <c r="Z297">
        <f t="shared" si="50"/>
        <v>4321</v>
      </c>
      <c r="AA297">
        <f t="shared" si="50"/>
        <v>38179.449569999997</v>
      </c>
    </row>
    <row r="298" spans="1:27">
      <c r="A298">
        <v>2004</v>
      </c>
      <c r="B298">
        <v>753</v>
      </c>
      <c r="C298">
        <v>8076.0598399999999</v>
      </c>
      <c r="D298">
        <v>77</v>
      </c>
      <c r="E298">
        <v>209.98400000000001</v>
      </c>
      <c r="F298">
        <v>1</v>
      </c>
      <c r="G298">
        <v>7.36</v>
      </c>
      <c r="H298">
        <v>4</v>
      </c>
      <c r="I298">
        <v>16.560500000000001</v>
      </c>
      <c r="J298">
        <v>1</v>
      </c>
      <c r="K298">
        <v>17.8</v>
      </c>
      <c r="L298">
        <f t="shared" si="48"/>
        <v>836</v>
      </c>
      <c r="M298">
        <f t="shared" si="48"/>
        <v>8327.7643399999997</v>
      </c>
      <c r="N298">
        <v>3091</v>
      </c>
      <c r="O298">
        <v>24430.759126000001</v>
      </c>
      <c r="P298">
        <v>504</v>
      </c>
      <c r="Q298">
        <v>2464.9635979999998</v>
      </c>
      <c r="R298">
        <v>41</v>
      </c>
      <c r="S298">
        <v>939.27</v>
      </c>
      <c r="T298">
        <v>74</v>
      </c>
      <c r="U298">
        <v>1413.529</v>
      </c>
      <c r="V298">
        <v>97</v>
      </c>
      <c r="W298">
        <v>745.15807400000006</v>
      </c>
      <c r="X298">
        <f t="shared" si="49"/>
        <v>3807</v>
      </c>
      <c r="Y298">
        <f t="shared" si="49"/>
        <v>29993.679797999997</v>
      </c>
      <c r="Z298">
        <f t="shared" si="50"/>
        <v>4643</v>
      </c>
      <c r="AA298">
        <f t="shared" si="50"/>
        <v>38321.444137999999</v>
      </c>
    </row>
    <row r="299" spans="1:27">
      <c r="A299">
        <v>2005</v>
      </c>
      <c r="B299">
        <v>1114</v>
      </c>
      <c r="C299">
        <v>14703.540730000001</v>
      </c>
      <c r="D299">
        <v>108</v>
      </c>
      <c r="E299">
        <v>283.1499</v>
      </c>
      <c r="F299">
        <v>3</v>
      </c>
      <c r="G299">
        <v>20.68</v>
      </c>
      <c r="H299">
        <v>4</v>
      </c>
      <c r="I299">
        <v>562.20000000000005</v>
      </c>
      <c r="J299">
        <v>2</v>
      </c>
      <c r="K299">
        <v>51.774999999999999</v>
      </c>
      <c r="L299">
        <f t="shared" si="48"/>
        <v>1231</v>
      </c>
      <c r="M299">
        <f t="shared" si="48"/>
        <v>15621.345630000002</v>
      </c>
      <c r="N299">
        <v>4516</v>
      </c>
      <c r="O299">
        <v>36533.842148000003</v>
      </c>
      <c r="P299">
        <v>562</v>
      </c>
      <c r="Q299">
        <v>2926.5984050000002</v>
      </c>
      <c r="R299">
        <v>54</v>
      </c>
      <c r="S299">
        <v>596.61848899999995</v>
      </c>
      <c r="T299">
        <v>96</v>
      </c>
      <c r="U299">
        <v>3231.0880000000002</v>
      </c>
      <c r="V299">
        <v>110</v>
      </c>
      <c r="W299">
        <v>649.07053199999996</v>
      </c>
      <c r="X299">
        <f t="shared" si="49"/>
        <v>5338</v>
      </c>
      <c r="Y299">
        <f t="shared" si="49"/>
        <v>43937.217574000002</v>
      </c>
      <c r="Z299">
        <f t="shared" si="50"/>
        <v>6569</v>
      </c>
      <c r="AA299">
        <f t="shared" si="50"/>
        <v>59558.563204000005</v>
      </c>
    </row>
    <row r="300" spans="1:27">
      <c r="A300">
        <v>2006</v>
      </c>
      <c r="B300">
        <v>2139</v>
      </c>
      <c r="C300">
        <v>21185.654259999999</v>
      </c>
      <c r="D300">
        <v>237</v>
      </c>
      <c r="E300">
        <v>567.09699999999998</v>
      </c>
      <c r="F300">
        <v>10</v>
      </c>
      <c r="G300">
        <v>345.98608000000002</v>
      </c>
      <c r="H300">
        <v>4</v>
      </c>
      <c r="I300">
        <v>19.821999999999999</v>
      </c>
      <c r="J300">
        <v>0</v>
      </c>
      <c r="K300">
        <v>0</v>
      </c>
      <c r="L300">
        <f t="shared" si="48"/>
        <v>2390</v>
      </c>
      <c r="M300">
        <f t="shared" si="48"/>
        <v>22118.55934</v>
      </c>
      <c r="N300">
        <v>4452</v>
      </c>
      <c r="O300">
        <v>41128.191967999999</v>
      </c>
      <c r="P300">
        <v>646</v>
      </c>
      <c r="Q300">
        <v>3392.6166800000001</v>
      </c>
      <c r="R300">
        <v>44</v>
      </c>
      <c r="S300">
        <v>578.29499999999996</v>
      </c>
      <c r="T300">
        <v>72</v>
      </c>
      <c r="U300">
        <v>799.23199999999997</v>
      </c>
      <c r="V300">
        <v>183</v>
      </c>
      <c r="W300">
        <v>1806.287378</v>
      </c>
      <c r="X300">
        <f t="shared" si="49"/>
        <v>5397</v>
      </c>
      <c r="Y300">
        <f t="shared" si="49"/>
        <v>47704.623025999994</v>
      </c>
      <c r="Z300">
        <f t="shared" si="50"/>
        <v>7787</v>
      </c>
      <c r="AA300">
        <f t="shared" si="50"/>
        <v>69823.182365999994</v>
      </c>
    </row>
    <row r="301" spans="1:27">
      <c r="A301">
        <v>2007</v>
      </c>
      <c r="B301">
        <v>1650</v>
      </c>
      <c r="C301">
        <v>22289.293699999998</v>
      </c>
      <c r="D301">
        <v>188</v>
      </c>
      <c r="E301">
        <v>485.7534</v>
      </c>
      <c r="F301">
        <v>2</v>
      </c>
      <c r="G301">
        <v>34.307000000000002</v>
      </c>
      <c r="H301">
        <v>3</v>
      </c>
      <c r="I301">
        <v>545.9</v>
      </c>
      <c r="J301">
        <v>4</v>
      </c>
      <c r="K301">
        <v>37.165999999999997</v>
      </c>
      <c r="L301">
        <f t="shared" si="48"/>
        <v>1847</v>
      </c>
      <c r="M301">
        <f t="shared" si="48"/>
        <v>23392.420100000003</v>
      </c>
      <c r="N301">
        <v>4107</v>
      </c>
      <c r="O301">
        <v>35378.427792000002</v>
      </c>
      <c r="P301">
        <v>630</v>
      </c>
      <c r="Q301">
        <v>3268.5162879999998</v>
      </c>
      <c r="R301">
        <v>60</v>
      </c>
      <c r="S301">
        <v>547.82100000000003</v>
      </c>
      <c r="T301">
        <v>87</v>
      </c>
      <c r="U301">
        <v>1526.9193330000001</v>
      </c>
      <c r="V301">
        <v>195</v>
      </c>
      <c r="W301">
        <v>1582.2270880000001</v>
      </c>
      <c r="X301">
        <f t="shared" si="49"/>
        <v>5079</v>
      </c>
      <c r="Y301">
        <f t="shared" si="49"/>
        <v>42303.911501000002</v>
      </c>
      <c r="Z301">
        <f t="shared" si="50"/>
        <v>6926</v>
      </c>
      <c r="AA301">
        <f t="shared" si="50"/>
        <v>65696.331601000013</v>
      </c>
    </row>
    <row r="302" spans="1:27">
      <c r="A302">
        <v>2008</v>
      </c>
      <c r="B302">
        <v>1049</v>
      </c>
      <c r="C302">
        <v>11890.198797999999</v>
      </c>
      <c r="D302">
        <v>61</v>
      </c>
      <c r="E302">
        <v>149.2328</v>
      </c>
      <c r="F302">
        <v>0</v>
      </c>
      <c r="G302">
        <v>0</v>
      </c>
      <c r="H302">
        <v>2</v>
      </c>
      <c r="I302">
        <v>63.88</v>
      </c>
      <c r="J302">
        <v>0</v>
      </c>
      <c r="K302">
        <v>0</v>
      </c>
      <c r="L302">
        <f t="shared" si="48"/>
        <v>1112</v>
      </c>
      <c r="M302">
        <f t="shared" si="48"/>
        <v>12103.311597999998</v>
      </c>
      <c r="N302">
        <v>3031</v>
      </c>
      <c r="O302">
        <v>26475.152141999999</v>
      </c>
      <c r="P302">
        <v>440</v>
      </c>
      <c r="Q302">
        <v>2375.8843999999999</v>
      </c>
      <c r="R302">
        <v>45</v>
      </c>
      <c r="S302">
        <v>751.35121900000001</v>
      </c>
      <c r="T302">
        <v>96</v>
      </c>
      <c r="U302">
        <v>1266.8759</v>
      </c>
      <c r="V302">
        <v>185</v>
      </c>
      <c r="W302">
        <v>1537.2817090000001</v>
      </c>
      <c r="X302">
        <f t="shared" si="49"/>
        <v>3797</v>
      </c>
      <c r="Y302">
        <f t="shared" si="49"/>
        <v>32406.545369999996</v>
      </c>
      <c r="Z302">
        <f t="shared" si="50"/>
        <v>4909</v>
      </c>
      <c r="AA302">
        <f t="shared" si="50"/>
        <v>44509.856967999993</v>
      </c>
    </row>
    <row r="303" spans="1:27">
      <c r="A303">
        <v>2009</v>
      </c>
      <c r="B303">
        <v>801</v>
      </c>
      <c r="C303">
        <v>12131.09706</v>
      </c>
      <c r="D303">
        <v>52</v>
      </c>
      <c r="E303">
        <v>120.5549</v>
      </c>
      <c r="F303">
        <v>1</v>
      </c>
      <c r="G303">
        <v>42.0471</v>
      </c>
      <c r="H303">
        <v>2</v>
      </c>
      <c r="I303">
        <v>235.28</v>
      </c>
      <c r="J303">
        <v>1</v>
      </c>
      <c r="K303">
        <v>2.6096490000000001</v>
      </c>
      <c r="L303">
        <f t="shared" si="48"/>
        <v>857</v>
      </c>
      <c r="M303">
        <f t="shared" si="48"/>
        <v>12531.588709</v>
      </c>
      <c r="N303">
        <v>3883</v>
      </c>
      <c r="O303">
        <v>32053.749897000002</v>
      </c>
      <c r="P303">
        <v>506</v>
      </c>
      <c r="Q303">
        <v>2715.1887230000002</v>
      </c>
      <c r="R303">
        <v>62</v>
      </c>
      <c r="S303">
        <v>862.24755600000003</v>
      </c>
      <c r="T303">
        <v>118</v>
      </c>
      <c r="U303">
        <v>1410.0550519999999</v>
      </c>
      <c r="V303">
        <v>219</v>
      </c>
      <c r="W303">
        <v>1636.0492509999999</v>
      </c>
      <c r="X303">
        <f t="shared" si="49"/>
        <v>4788</v>
      </c>
      <c r="Y303">
        <f t="shared" si="49"/>
        <v>38677.290479000003</v>
      </c>
      <c r="Z303">
        <f t="shared" si="50"/>
        <v>5645</v>
      </c>
      <c r="AA303">
        <f t="shared" si="50"/>
        <v>51208.879188000006</v>
      </c>
    </row>
    <row r="304" spans="1:27">
      <c r="A304">
        <v>2010</v>
      </c>
      <c r="B304">
        <v>1032</v>
      </c>
      <c r="C304">
        <v>10847.88219</v>
      </c>
      <c r="D304">
        <v>19</v>
      </c>
      <c r="E304">
        <v>42.072899999999997</v>
      </c>
      <c r="F304">
        <v>4</v>
      </c>
      <c r="G304">
        <v>9893.9</v>
      </c>
      <c r="H304">
        <v>1</v>
      </c>
      <c r="I304">
        <v>457</v>
      </c>
      <c r="J304">
        <v>17</v>
      </c>
      <c r="K304">
        <v>74.491534999999999</v>
      </c>
      <c r="L304">
        <f t="shared" si="48"/>
        <v>1073</v>
      </c>
      <c r="M304">
        <f t="shared" si="48"/>
        <v>21315.346624999998</v>
      </c>
      <c r="N304">
        <v>3612</v>
      </c>
      <c r="O304">
        <v>34529.780436000001</v>
      </c>
      <c r="P304">
        <v>526</v>
      </c>
      <c r="Q304">
        <v>2735.5547999999999</v>
      </c>
      <c r="R304">
        <v>57</v>
      </c>
      <c r="S304">
        <v>413.12150000000003</v>
      </c>
      <c r="T304">
        <v>132</v>
      </c>
      <c r="U304">
        <v>2400.8626989999998</v>
      </c>
      <c r="V304">
        <v>205</v>
      </c>
      <c r="W304">
        <v>1419.876536</v>
      </c>
      <c r="X304">
        <f t="shared" si="49"/>
        <v>4532</v>
      </c>
      <c r="Y304">
        <f t="shared" si="49"/>
        <v>41499.195971000001</v>
      </c>
      <c r="Z304">
        <f t="shared" si="50"/>
        <v>5605</v>
      </c>
      <c r="AA304">
        <f t="shared" si="50"/>
        <v>62814.542595999999</v>
      </c>
    </row>
    <row r="305" spans="1:27">
      <c r="A305">
        <v>2011</v>
      </c>
      <c r="B305">
        <v>2183</v>
      </c>
      <c r="C305">
        <v>24037.063886</v>
      </c>
      <c r="D305">
        <v>28</v>
      </c>
      <c r="E305">
        <v>59.709099999999999</v>
      </c>
      <c r="F305">
        <v>0</v>
      </c>
      <c r="G305">
        <v>0</v>
      </c>
      <c r="H305">
        <v>5</v>
      </c>
      <c r="I305">
        <v>378.53100000000001</v>
      </c>
      <c r="J305">
        <v>56</v>
      </c>
      <c r="K305">
        <v>113.71048500000001</v>
      </c>
      <c r="L305">
        <f t="shared" si="48"/>
        <v>2272</v>
      </c>
      <c r="M305">
        <f t="shared" si="48"/>
        <v>24589.014470999999</v>
      </c>
      <c r="N305">
        <v>3598</v>
      </c>
      <c r="O305">
        <v>33901.43735</v>
      </c>
      <c r="P305">
        <v>493</v>
      </c>
      <c r="Q305">
        <v>2540.9985999999999</v>
      </c>
      <c r="R305">
        <v>53</v>
      </c>
      <c r="S305">
        <v>2408.95955</v>
      </c>
      <c r="T305">
        <v>107</v>
      </c>
      <c r="U305">
        <v>1324.29</v>
      </c>
      <c r="V305">
        <v>202</v>
      </c>
      <c r="W305">
        <v>1336.398549</v>
      </c>
      <c r="X305">
        <f t="shared" si="49"/>
        <v>4453</v>
      </c>
      <c r="Y305">
        <f t="shared" si="49"/>
        <v>41512.084048999997</v>
      </c>
      <c r="Z305">
        <f t="shared" si="50"/>
        <v>6725</v>
      </c>
      <c r="AA305">
        <f t="shared" si="50"/>
        <v>66101.09852</v>
      </c>
    </row>
    <row r="306" spans="1:27">
      <c r="A306">
        <v>2012</v>
      </c>
      <c r="B306">
        <v>2096</v>
      </c>
      <c r="C306">
        <v>23053.993257999999</v>
      </c>
      <c r="D306">
        <v>33</v>
      </c>
      <c r="E306">
        <v>61.714599999999997</v>
      </c>
      <c r="F306">
        <v>1</v>
      </c>
      <c r="G306">
        <v>129.10599999999999</v>
      </c>
      <c r="H306">
        <v>3</v>
      </c>
      <c r="I306">
        <v>330.322</v>
      </c>
      <c r="J306">
        <v>47</v>
      </c>
      <c r="K306">
        <v>338.97017499999998</v>
      </c>
      <c r="L306">
        <f t="shared" si="48"/>
        <v>2180</v>
      </c>
      <c r="M306">
        <f t="shared" si="48"/>
        <v>23914.106032999996</v>
      </c>
      <c r="N306">
        <v>3700</v>
      </c>
      <c r="O306">
        <v>31713.145177999999</v>
      </c>
      <c r="P306">
        <v>426</v>
      </c>
      <c r="Q306">
        <v>2206.563486</v>
      </c>
      <c r="R306">
        <v>91</v>
      </c>
      <c r="S306">
        <v>2989.4146420000002</v>
      </c>
      <c r="T306">
        <v>128</v>
      </c>
      <c r="U306">
        <v>3122.6550189999998</v>
      </c>
      <c r="V306">
        <v>231</v>
      </c>
      <c r="W306">
        <v>2285.8091100000001</v>
      </c>
      <c r="X306">
        <f t="shared" si="49"/>
        <v>4576</v>
      </c>
      <c r="Y306">
        <f t="shared" si="49"/>
        <v>42317.587435000001</v>
      </c>
      <c r="Z306">
        <f t="shared" si="50"/>
        <v>6756</v>
      </c>
      <c r="AA306">
        <f t="shared" si="50"/>
        <v>66231.693467999998</v>
      </c>
    </row>
    <row r="307" spans="1:27">
      <c r="A307">
        <v>2101</v>
      </c>
      <c r="B307">
        <v>569</v>
      </c>
      <c r="C307">
        <v>7187.0965930000002</v>
      </c>
      <c r="D307">
        <v>11</v>
      </c>
      <c r="E307">
        <v>18.325700000000001</v>
      </c>
      <c r="F307">
        <v>91</v>
      </c>
      <c r="G307">
        <v>18344.070711</v>
      </c>
      <c r="H307">
        <v>2</v>
      </c>
      <c r="I307">
        <v>202.92</v>
      </c>
      <c r="J307">
        <v>36</v>
      </c>
      <c r="K307">
        <v>218.32581200000001</v>
      </c>
      <c r="L307">
        <f t="shared" si="48"/>
        <v>709</v>
      </c>
      <c r="M307">
        <f t="shared" si="48"/>
        <v>25970.738815999997</v>
      </c>
      <c r="N307">
        <v>3689</v>
      </c>
      <c r="O307">
        <v>31291.985648999998</v>
      </c>
      <c r="P307">
        <v>420</v>
      </c>
      <c r="Q307">
        <v>2149.759888</v>
      </c>
      <c r="R307">
        <v>72</v>
      </c>
      <c r="S307">
        <v>788.16099999999994</v>
      </c>
      <c r="T307">
        <v>125</v>
      </c>
      <c r="U307">
        <v>2126.878025</v>
      </c>
      <c r="V307">
        <v>251</v>
      </c>
      <c r="W307">
        <v>3714.216277</v>
      </c>
      <c r="X307">
        <f t="shared" si="49"/>
        <v>4557</v>
      </c>
      <c r="Y307">
        <f t="shared" si="49"/>
        <v>40071.000838999993</v>
      </c>
      <c r="Z307">
        <f t="shared" si="50"/>
        <v>5266</v>
      </c>
      <c r="AA307">
        <f t="shared" si="50"/>
        <v>66041.739654999983</v>
      </c>
    </row>
    <row r="308" spans="1:27">
      <c r="A308">
        <v>2102</v>
      </c>
      <c r="B308">
        <v>1543</v>
      </c>
      <c r="C308">
        <v>17099.790558000001</v>
      </c>
      <c r="D308">
        <v>24</v>
      </c>
      <c r="E308">
        <v>146.90799999999999</v>
      </c>
      <c r="F308">
        <v>3</v>
      </c>
      <c r="G308">
        <v>368.93464</v>
      </c>
      <c r="H308">
        <v>0</v>
      </c>
      <c r="I308">
        <v>0</v>
      </c>
      <c r="J308">
        <v>24</v>
      </c>
      <c r="K308">
        <v>137.99472600000001</v>
      </c>
      <c r="L308">
        <f t="shared" si="48"/>
        <v>1594</v>
      </c>
      <c r="M308">
        <f t="shared" si="48"/>
        <v>17753.627924</v>
      </c>
      <c r="N308">
        <v>4205</v>
      </c>
      <c r="O308">
        <v>36240.777417999998</v>
      </c>
      <c r="P308">
        <v>497</v>
      </c>
      <c r="Q308">
        <v>2703.2168889999998</v>
      </c>
      <c r="R308">
        <v>53</v>
      </c>
      <c r="S308">
        <v>652.93738800000006</v>
      </c>
      <c r="T308">
        <v>140</v>
      </c>
      <c r="U308">
        <v>1985.3240000000001</v>
      </c>
      <c r="V308">
        <v>231</v>
      </c>
      <c r="W308">
        <v>2167.5813939999998</v>
      </c>
      <c r="X308">
        <f t="shared" si="49"/>
        <v>5126</v>
      </c>
      <c r="Y308">
        <f t="shared" si="49"/>
        <v>43749.837089000001</v>
      </c>
      <c r="Z308">
        <f t="shared" si="50"/>
        <v>6720</v>
      </c>
      <c r="AA308">
        <f t="shared" si="50"/>
        <v>61503.465013000001</v>
      </c>
    </row>
    <row r="309" spans="1:27">
      <c r="A309">
        <v>2103</v>
      </c>
      <c r="B309">
        <v>1532</v>
      </c>
      <c r="C309">
        <v>20109.049535999999</v>
      </c>
      <c r="D309">
        <v>23</v>
      </c>
      <c r="E309">
        <v>148.16569999999999</v>
      </c>
      <c r="F309">
        <v>18</v>
      </c>
      <c r="G309">
        <v>365.76535000000001</v>
      </c>
      <c r="H309">
        <v>4</v>
      </c>
      <c r="I309">
        <v>85.271756999999994</v>
      </c>
      <c r="J309">
        <v>35</v>
      </c>
      <c r="K309">
        <v>326.47294599999998</v>
      </c>
      <c r="L309">
        <f t="shared" si="48"/>
        <v>1612</v>
      </c>
      <c r="M309">
        <f t="shared" si="48"/>
        <v>21034.725289000002</v>
      </c>
      <c r="N309">
        <v>5417</v>
      </c>
      <c r="O309">
        <v>46792.766457999998</v>
      </c>
      <c r="P309">
        <v>742</v>
      </c>
      <c r="Q309">
        <v>3925.6402149999999</v>
      </c>
      <c r="R309">
        <v>92</v>
      </c>
      <c r="S309">
        <v>727.37170000000003</v>
      </c>
      <c r="T309">
        <v>161</v>
      </c>
      <c r="U309">
        <v>2604.7248</v>
      </c>
      <c r="V309">
        <v>314</v>
      </c>
      <c r="W309">
        <v>2528.271135</v>
      </c>
      <c r="X309">
        <f t="shared" si="49"/>
        <v>6726</v>
      </c>
      <c r="Y309">
        <f t="shared" si="49"/>
        <v>56578.774308000007</v>
      </c>
      <c r="Z309">
        <f t="shared" si="50"/>
        <v>8338</v>
      </c>
      <c r="AA309">
        <f t="shared" si="50"/>
        <v>77613.499597000016</v>
      </c>
    </row>
    <row r="310" spans="1:27">
      <c r="A310">
        <v>2104</v>
      </c>
      <c r="B310">
        <v>1054</v>
      </c>
      <c r="C310">
        <v>16514.202700000002</v>
      </c>
      <c r="D310">
        <v>1</v>
      </c>
      <c r="E310">
        <v>1.5416000000000001</v>
      </c>
      <c r="F310">
        <v>16</v>
      </c>
      <c r="G310">
        <v>3056.7547</v>
      </c>
      <c r="H310">
        <v>5</v>
      </c>
      <c r="I310">
        <v>138.45041000000001</v>
      </c>
      <c r="J310">
        <v>49</v>
      </c>
      <c r="K310">
        <v>392.93241399999999</v>
      </c>
      <c r="L310">
        <f t="shared" si="48"/>
        <v>1125</v>
      </c>
      <c r="M310">
        <f t="shared" si="48"/>
        <v>20103.881824000004</v>
      </c>
      <c r="N310">
        <v>5697</v>
      </c>
      <c r="O310">
        <v>52012.279290999999</v>
      </c>
      <c r="P310">
        <v>816</v>
      </c>
      <c r="Q310">
        <v>4472.6902879999998</v>
      </c>
      <c r="R310">
        <v>109</v>
      </c>
      <c r="S310">
        <v>2314.4103</v>
      </c>
      <c r="T310">
        <v>184</v>
      </c>
      <c r="U310">
        <v>2463.3119999999999</v>
      </c>
      <c r="V310">
        <v>330</v>
      </c>
      <c r="W310">
        <v>4821.9220930000001</v>
      </c>
      <c r="X310">
        <f t="shared" si="49"/>
        <v>7136</v>
      </c>
      <c r="Y310">
        <f t="shared" si="49"/>
        <v>66084.613971999992</v>
      </c>
      <c r="Z310">
        <f t="shared" si="50"/>
        <v>8261</v>
      </c>
      <c r="AA310">
        <f t="shared" si="50"/>
        <v>86188.495796000003</v>
      </c>
    </row>
    <row r="311" spans="1:27">
      <c r="A311">
        <v>2105</v>
      </c>
      <c r="B311">
        <v>1561</v>
      </c>
      <c r="C311">
        <v>26882.392114999999</v>
      </c>
      <c r="D311">
        <v>1</v>
      </c>
      <c r="E311">
        <v>2.0190999999999999</v>
      </c>
      <c r="F311">
        <v>23</v>
      </c>
      <c r="G311">
        <v>342.05312400000003</v>
      </c>
      <c r="H311">
        <v>1</v>
      </c>
      <c r="I311">
        <v>38.46</v>
      </c>
      <c r="J311">
        <v>10</v>
      </c>
      <c r="K311">
        <v>163.77899300000001</v>
      </c>
      <c r="L311">
        <f t="shared" ref="L311:M325" si="51">B311+D311+F311+H311+J311</f>
        <v>1596</v>
      </c>
      <c r="M311">
        <f t="shared" si="51"/>
        <v>27428.703331999997</v>
      </c>
      <c r="N311">
        <v>5042</v>
      </c>
      <c r="O311">
        <v>49398.183519999999</v>
      </c>
      <c r="P311">
        <v>679</v>
      </c>
      <c r="Q311">
        <v>3708.7352000000005</v>
      </c>
      <c r="R311">
        <v>103</v>
      </c>
      <c r="S311">
        <v>1451.3915999999999</v>
      </c>
      <c r="T311">
        <v>156</v>
      </c>
      <c r="U311">
        <v>2642.0030000000002</v>
      </c>
      <c r="V311">
        <v>341</v>
      </c>
      <c r="W311">
        <v>3104.4051599999998</v>
      </c>
      <c r="X311">
        <f t="shared" ref="X311:Y325" si="52">N311+P311+R311+T311+V311</f>
        <v>6321</v>
      </c>
      <c r="Y311">
        <f t="shared" si="52"/>
        <v>60304.718480000003</v>
      </c>
      <c r="Z311">
        <f t="shared" ref="Z311:AA325" si="53">L311+X311</f>
        <v>7917</v>
      </c>
      <c r="AA311">
        <f t="shared" si="53"/>
        <v>87733.421812000001</v>
      </c>
    </row>
    <row r="312" spans="1:27">
      <c r="A312">
        <v>2106</v>
      </c>
      <c r="B312">
        <v>1929</v>
      </c>
      <c r="C312">
        <v>29905.408200999998</v>
      </c>
      <c r="D312">
        <v>24</v>
      </c>
      <c r="E312">
        <v>85.832700000000003</v>
      </c>
      <c r="F312">
        <v>8</v>
      </c>
      <c r="G312">
        <v>146.48812000000001</v>
      </c>
      <c r="H312">
        <v>4</v>
      </c>
      <c r="I312">
        <v>91.267099999999999</v>
      </c>
      <c r="J312">
        <v>21</v>
      </c>
      <c r="K312">
        <v>93.331648999999999</v>
      </c>
      <c r="L312">
        <f t="shared" si="51"/>
        <v>1986</v>
      </c>
      <c r="M312">
        <f t="shared" si="51"/>
        <v>30322.32777</v>
      </c>
      <c r="N312">
        <v>5211</v>
      </c>
      <c r="O312">
        <v>49190.420598000004</v>
      </c>
      <c r="P312">
        <v>716</v>
      </c>
      <c r="Q312">
        <v>3828.6391549999998</v>
      </c>
      <c r="R312">
        <v>114</v>
      </c>
      <c r="S312">
        <v>1471.8447659999999</v>
      </c>
      <c r="T312">
        <v>177</v>
      </c>
      <c r="U312">
        <v>2890.1950000000002</v>
      </c>
      <c r="V312">
        <v>352</v>
      </c>
      <c r="W312">
        <v>4186.7470329999996</v>
      </c>
      <c r="X312">
        <f t="shared" si="52"/>
        <v>6570</v>
      </c>
      <c r="Y312">
        <f t="shared" si="52"/>
        <v>61567.846552000003</v>
      </c>
      <c r="Z312">
        <f t="shared" si="53"/>
        <v>8556</v>
      </c>
      <c r="AA312">
        <f t="shared" si="53"/>
        <v>91890.174322000006</v>
      </c>
    </row>
    <row r="313" spans="1:27">
      <c r="A313">
        <v>2107</v>
      </c>
      <c r="B313">
        <v>2032</v>
      </c>
      <c r="C313">
        <v>28419.177858000003</v>
      </c>
      <c r="D313">
        <v>59</v>
      </c>
      <c r="E313">
        <v>172.11949999999999</v>
      </c>
      <c r="F313">
        <v>8</v>
      </c>
      <c r="G313">
        <v>2512.6194599999999</v>
      </c>
      <c r="H313">
        <v>6</v>
      </c>
      <c r="I313">
        <v>766.61992999999995</v>
      </c>
      <c r="J313">
        <v>12</v>
      </c>
      <c r="K313">
        <v>74.784948</v>
      </c>
      <c r="L313">
        <f t="shared" si="51"/>
        <v>2117</v>
      </c>
      <c r="M313">
        <f t="shared" si="51"/>
        <v>31945.321696000006</v>
      </c>
      <c r="N313">
        <v>5088</v>
      </c>
      <c r="O313">
        <v>47672.946734000005</v>
      </c>
      <c r="P313">
        <v>1367</v>
      </c>
      <c r="Q313">
        <v>6747.1172989999995</v>
      </c>
      <c r="R313">
        <v>109</v>
      </c>
      <c r="S313">
        <v>1737.07455</v>
      </c>
      <c r="T313">
        <v>161</v>
      </c>
      <c r="U313">
        <v>3131.0859999999998</v>
      </c>
      <c r="V313">
        <v>353</v>
      </c>
      <c r="W313">
        <v>4045.325644</v>
      </c>
      <c r="X313">
        <f t="shared" si="52"/>
        <v>7078</v>
      </c>
      <c r="Y313">
        <f t="shared" si="52"/>
        <v>63333.550227</v>
      </c>
      <c r="Z313">
        <f t="shared" si="53"/>
        <v>9195</v>
      </c>
      <c r="AA313">
        <f t="shared" si="53"/>
        <v>95278.871922999999</v>
      </c>
    </row>
    <row r="314" spans="1:27">
      <c r="A314">
        <v>2108</v>
      </c>
      <c r="B314">
        <v>696</v>
      </c>
      <c r="C314">
        <v>11995.407342</v>
      </c>
      <c r="D314">
        <v>257</v>
      </c>
      <c r="E314">
        <v>583.59090000000003</v>
      </c>
      <c r="F314">
        <v>8</v>
      </c>
      <c r="G314">
        <v>117.4265</v>
      </c>
      <c r="H314">
        <v>7</v>
      </c>
      <c r="I314">
        <v>196.74888799999999</v>
      </c>
      <c r="J314">
        <v>10</v>
      </c>
      <c r="K314">
        <v>110.320324</v>
      </c>
      <c r="L314">
        <f t="shared" si="51"/>
        <v>978</v>
      </c>
      <c r="M314">
        <f t="shared" si="51"/>
        <v>13003.493954</v>
      </c>
      <c r="N314">
        <v>4427</v>
      </c>
      <c r="O314">
        <v>39946.431702000002</v>
      </c>
      <c r="P314">
        <v>836</v>
      </c>
      <c r="Q314">
        <v>4326.6264170000004</v>
      </c>
      <c r="R314">
        <v>105</v>
      </c>
      <c r="S314">
        <v>2560.8764080000001</v>
      </c>
      <c r="T314">
        <v>128</v>
      </c>
      <c r="U314">
        <v>1994.204201</v>
      </c>
      <c r="V314">
        <v>326</v>
      </c>
      <c r="W314">
        <v>7060.1346899999999</v>
      </c>
      <c r="X314">
        <f t="shared" si="52"/>
        <v>5822</v>
      </c>
      <c r="Y314">
        <f t="shared" si="52"/>
        <v>55888.273418000004</v>
      </c>
      <c r="Z314">
        <f t="shared" si="53"/>
        <v>6800</v>
      </c>
      <c r="AA314">
        <f t="shared" si="53"/>
        <v>68891.767372000002</v>
      </c>
    </row>
    <row r="315" spans="1:27">
      <c r="A315">
        <v>2109</v>
      </c>
      <c r="B315">
        <v>1918</v>
      </c>
      <c r="C315">
        <v>21204.999507</v>
      </c>
      <c r="D315">
        <v>257</v>
      </c>
      <c r="E315">
        <v>468.76280000000003</v>
      </c>
      <c r="F315">
        <v>14</v>
      </c>
      <c r="G315">
        <v>836.56703300000004</v>
      </c>
      <c r="H315">
        <v>13</v>
      </c>
      <c r="I315">
        <v>504.76979999999998</v>
      </c>
      <c r="J315">
        <v>3</v>
      </c>
      <c r="K315">
        <v>4.0279499999999997</v>
      </c>
      <c r="L315">
        <f t="shared" si="51"/>
        <v>2205</v>
      </c>
      <c r="M315">
        <f t="shared" si="51"/>
        <v>23019.127089999998</v>
      </c>
      <c r="N315">
        <v>3569</v>
      </c>
      <c r="O315">
        <v>33040.870078000007</v>
      </c>
      <c r="P315">
        <v>627</v>
      </c>
      <c r="Q315">
        <v>3279.5295290000004</v>
      </c>
      <c r="R315">
        <v>74</v>
      </c>
      <c r="S315">
        <v>1342.30045</v>
      </c>
      <c r="T315">
        <v>144</v>
      </c>
      <c r="U315">
        <v>3408.4005000000002</v>
      </c>
      <c r="V315">
        <v>267</v>
      </c>
      <c r="W315">
        <v>2682.0810729999998</v>
      </c>
      <c r="X315">
        <f t="shared" si="52"/>
        <v>4681</v>
      </c>
      <c r="Y315">
        <f t="shared" si="52"/>
        <v>43753.181630000014</v>
      </c>
      <c r="Z315">
        <f t="shared" si="53"/>
        <v>6886</v>
      </c>
      <c r="AA315">
        <f t="shared" si="53"/>
        <v>66772.308720000015</v>
      </c>
    </row>
    <row r="316" spans="1:27">
      <c r="A316">
        <v>2110</v>
      </c>
      <c r="B316">
        <v>1285</v>
      </c>
      <c r="C316">
        <v>20995.688333999999</v>
      </c>
      <c r="D316">
        <v>62</v>
      </c>
      <c r="E316">
        <v>113.71729999999999</v>
      </c>
      <c r="F316">
        <v>17</v>
      </c>
      <c r="G316">
        <v>2181.8519999999999</v>
      </c>
      <c r="H316">
        <v>7</v>
      </c>
      <c r="I316">
        <v>180.86743999999999</v>
      </c>
      <c r="J316">
        <v>8</v>
      </c>
      <c r="K316">
        <v>98.294759999999997</v>
      </c>
      <c r="L316">
        <f t="shared" si="51"/>
        <v>1379</v>
      </c>
      <c r="M316">
        <f t="shared" si="51"/>
        <v>23570.419833999997</v>
      </c>
      <c r="N316">
        <v>3055</v>
      </c>
      <c r="O316">
        <v>28776.420011999999</v>
      </c>
      <c r="P316">
        <v>595</v>
      </c>
      <c r="Q316">
        <v>3027.1776970000001</v>
      </c>
      <c r="R316">
        <v>63</v>
      </c>
      <c r="S316">
        <v>790.86884999999995</v>
      </c>
      <c r="T316">
        <v>126</v>
      </c>
      <c r="U316">
        <v>2828.9879999999998</v>
      </c>
      <c r="V316">
        <v>267</v>
      </c>
      <c r="W316">
        <v>2594.5838279999998</v>
      </c>
      <c r="X316">
        <f t="shared" si="52"/>
        <v>4106</v>
      </c>
      <c r="Y316">
        <f t="shared" si="52"/>
        <v>38018.038387000001</v>
      </c>
      <c r="Z316">
        <f t="shared" si="53"/>
        <v>5485</v>
      </c>
      <c r="AA316">
        <f t="shared" si="53"/>
        <v>61588.458220999994</v>
      </c>
    </row>
    <row r="317" spans="1:27">
      <c r="A317">
        <v>2111</v>
      </c>
      <c r="B317">
        <v>1857</v>
      </c>
      <c r="C317">
        <v>19721.856</v>
      </c>
      <c r="D317">
        <v>94</v>
      </c>
      <c r="E317">
        <v>164.93010000000001</v>
      </c>
      <c r="F317">
        <v>9</v>
      </c>
      <c r="G317">
        <v>439.34012000000001</v>
      </c>
      <c r="H317">
        <v>7</v>
      </c>
      <c r="I317">
        <v>1668.7868800000001</v>
      </c>
      <c r="J317">
        <v>10</v>
      </c>
      <c r="K317">
        <v>45.281700000000001</v>
      </c>
      <c r="L317">
        <f t="shared" si="51"/>
        <v>1977</v>
      </c>
      <c r="M317">
        <f t="shared" si="51"/>
        <v>22040.194800000001</v>
      </c>
      <c r="N317">
        <v>3213</v>
      </c>
      <c r="O317">
        <v>30383.751799000001</v>
      </c>
      <c r="P317">
        <v>606</v>
      </c>
      <c r="Q317">
        <v>3059.4283999999998</v>
      </c>
      <c r="R317">
        <v>92</v>
      </c>
      <c r="S317">
        <v>1050.046529</v>
      </c>
      <c r="T317">
        <v>140</v>
      </c>
      <c r="U317">
        <v>2410.951</v>
      </c>
      <c r="V317">
        <v>270</v>
      </c>
      <c r="W317">
        <v>2916.8106779999998</v>
      </c>
      <c r="X317">
        <f t="shared" si="52"/>
        <v>4321</v>
      </c>
      <c r="Y317">
        <f t="shared" si="52"/>
        <v>39820.988406000004</v>
      </c>
      <c r="Z317">
        <f t="shared" si="53"/>
        <v>6298</v>
      </c>
      <c r="AA317">
        <f t="shared" si="53"/>
        <v>61861.183206000002</v>
      </c>
    </row>
    <row r="318" spans="1:27">
      <c r="A318">
        <v>2112</v>
      </c>
      <c r="B318">
        <v>1493</v>
      </c>
      <c r="C318">
        <v>16755.822670000001</v>
      </c>
      <c r="D318">
        <v>58</v>
      </c>
      <c r="E318">
        <v>84.625100000000003</v>
      </c>
      <c r="F318">
        <v>5</v>
      </c>
      <c r="G318">
        <v>29011.120697999999</v>
      </c>
      <c r="H318">
        <v>3</v>
      </c>
      <c r="I318">
        <v>313.90249999999997</v>
      </c>
      <c r="J318">
        <v>36</v>
      </c>
      <c r="K318">
        <v>460.960105</v>
      </c>
      <c r="L318">
        <f t="shared" si="51"/>
        <v>1595</v>
      </c>
      <c r="M318">
        <f t="shared" si="51"/>
        <v>46626.431072999992</v>
      </c>
      <c r="N318">
        <v>3315</v>
      </c>
      <c r="O318">
        <v>30253.883394000004</v>
      </c>
      <c r="P318">
        <v>611</v>
      </c>
      <c r="Q318">
        <v>3102.1138000000001</v>
      </c>
      <c r="R318">
        <v>79</v>
      </c>
      <c r="S318">
        <v>1303.5210199999999</v>
      </c>
      <c r="T318">
        <v>136</v>
      </c>
      <c r="U318">
        <v>2855.1102820000001</v>
      </c>
      <c r="V318">
        <v>272</v>
      </c>
      <c r="W318">
        <v>2530.49352</v>
      </c>
      <c r="X318">
        <f t="shared" si="52"/>
        <v>4413</v>
      </c>
      <c r="Y318">
        <f t="shared" si="52"/>
        <v>40045.122016000008</v>
      </c>
      <c r="Z318">
        <f t="shared" si="53"/>
        <v>6008</v>
      </c>
      <c r="AA318">
        <f t="shared" si="53"/>
        <v>86671.553088999994</v>
      </c>
    </row>
    <row r="319" spans="1:27">
      <c r="A319">
        <v>2201</v>
      </c>
      <c r="B319">
        <v>1073</v>
      </c>
      <c r="C319">
        <v>14359.768646</v>
      </c>
      <c r="D319">
        <v>63</v>
      </c>
      <c r="E319">
        <v>49.5687</v>
      </c>
      <c r="F319">
        <v>2</v>
      </c>
      <c r="G319">
        <v>52.697899999999997</v>
      </c>
      <c r="H319">
        <v>4</v>
      </c>
      <c r="I319">
        <v>180.14500000000001</v>
      </c>
      <c r="J319">
        <v>64</v>
      </c>
      <c r="K319">
        <v>1491.9738299999999</v>
      </c>
      <c r="L319">
        <f t="shared" si="51"/>
        <v>1206</v>
      </c>
      <c r="M319">
        <f t="shared" si="51"/>
        <v>16134.154075999999</v>
      </c>
      <c r="N319">
        <v>2926</v>
      </c>
      <c r="O319">
        <v>27449.890802999998</v>
      </c>
      <c r="P319">
        <v>494</v>
      </c>
      <c r="Q319">
        <v>2510.3562999999999</v>
      </c>
      <c r="R319">
        <v>63</v>
      </c>
      <c r="S319">
        <v>551.8021</v>
      </c>
      <c r="T319">
        <v>137</v>
      </c>
      <c r="U319">
        <v>2898.2999989999998</v>
      </c>
      <c r="V319">
        <v>258</v>
      </c>
      <c r="W319">
        <v>2885.350128</v>
      </c>
      <c r="X319">
        <f t="shared" si="52"/>
        <v>3878</v>
      </c>
      <c r="Y319">
        <f t="shared" si="52"/>
        <v>36295.699329999996</v>
      </c>
      <c r="Z319">
        <f t="shared" si="53"/>
        <v>5084</v>
      </c>
      <c r="AA319">
        <f t="shared" si="53"/>
        <v>52429.853405999995</v>
      </c>
    </row>
    <row r="320" spans="1:27">
      <c r="A320">
        <v>2202</v>
      </c>
      <c r="B320">
        <v>474</v>
      </c>
      <c r="C320">
        <v>6844.3719799999999</v>
      </c>
      <c r="D320">
        <v>13</v>
      </c>
      <c r="E320">
        <v>17.751700000000003</v>
      </c>
      <c r="F320">
        <v>7</v>
      </c>
      <c r="G320">
        <v>557.77009999999996</v>
      </c>
      <c r="H320">
        <v>4</v>
      </c>
      <c r="I320">
        <v>170</v>
      </c>
      <c r="J320">
        <v>86</v>
      </c>
      <c r="K320">
        <v>558.63489000000004</v>
      </c>
      <c r="L320">
        <f t="shared" si="51"/>
        <v>584</v>
      </c>
      <c r="M320">
        <f t="shared" si="51"/>
        <v>8148.5286699999997</v>
      </c>
      <c r="N320">
        <v>2254</v>
      </c>
      <c r="O320">
        <v>22442.271465999998</v>
      </c>
      <c r="P320">
        <v>352</v>
      </c>
      <c r="Q320">
        <v>1756.1552679999998</v>
      </c>
      <c r="R320">
        <v>43</v>
      </c>
      <c r="S320">
        <v>586.75699999999995</v>
      </c>
      <c r="T320">
        <v>82</v>
      </c>
      <c r="U320">
        <v>1335.7524679999999</v>
      </c>
      <c r="V320">
        <v>206</v>
      </c>
      <c r="W320">
        <v>1851.1807679999999</v>
      </c>
      <c r="X320">
        <f t="shared" si="52"/>
        <v>2937</v>
      </c>
      <c r="Y320">
        <f t="shared" si="52"/>
        <v>27972.116969999995</v>
      </c>
      <c r="Z320">
        <f t="shared" si="53"/>
        <v>3521</v>
      </c>
      <c r="AA320">
        <f t="shared" si="53"/>
        <v>36120.645639999995</v>
      </c>
    </row>
    <row r="321" spans="1:27">
      <c r="A321">
        <v>2203</v>
      </c>
      <c r="B321">
        <v>161</v>
      </c>
      <c r="C321">
        <v>3614.1950299999999</v>
      </c>
      <c r="D321">
        <v>20</v>
      </c>
      <c r="E321">
        <v>36.027800000000006</v>
      </c>
      <c r="F321">
        <v>2</v>
      </c>
      <c r="G321">
        <v>24.672899999999998</v>
      </c>
      <c r="H321">
        <v>2</v>
      </c>
      <c r="I321">
        <v>1839.333333</v>
      </c>
      <c r="J321">
        <v>38</v>
      </c>
      <c r="K321">
        <v>188.82924</v>
      </c>
      <c r="L321">
        <f t="shared" si="51"/>
        <v>223</v>
      </c>
      <c r="M321">
        <f t="shared" si="51"/>
        <v>5703.0583029999998</v>
      </c>
      <c r="N321">
        <v>2493</v>
      </c>
      <c r="O321">
        <v>22643.153971</v>
      </c>
      <c r="P321">
        <v>381</v>
      </c>
      <c r="Q321">
        <v>1963.3124999999998</v>
      </c>
      <c r="R321">
        <v>47</v>
      </c>
      <c r="S321">
        <v>724.85770000000002</v>
      </c>
      <c r="T321">
        <v>67</v>
      </c>
      <c r="U321">
        <v>1428.5440000000001</v>
      </c>
      <c r="V321">
        <v>188</v>
      </c>
      <c r="W321">
        <v>2061.9466699999998</v>
      </c>
      <c r="X321">
        <f t="shared" si="52"/>
        <v>3176</v>
      </c>
      <c r="Y321">
        <f t="shared" si="52"/>
        <v>28821.814841000003</v>
      </c>
      <c r="Z321">
        <f t="shared" si="53"/>
        <v>3399</v>
      </c>
      <c r="AA321">
        <f t="shared" si="53"/>
        <v>34524.873144000005</v>
      </c>
    </row>
    <row r="322" spans="1:27">
      <c r="A322">
        <v>2204</v>
      </c>
      <c r="B322">
        <v>257</v>
      </c>
      <c r="C322">
        <v>3619.5467710000003</v>
      </c>
      <c r="D322">
        <v>28</v>
      </c>
      <c r="E322">
        <v>49.04379999999999</v>
      </c>
      <c r="F322">
        <v>2</v>
      </c>
      <c r="G322">
        <v>25.15917</v>
      </c>
      <c r="H322">
        <v>1</v>
      </c>
      <c r="I322">
        <v>41.88</v>
      </c>
      <c r="J322">
        <v>22</v>
      </c>
      <c r="K322">
        <v>417.94485800000001</v>
      </c>
      <c r="L322">
        <f t="shared" si="51"/>
        <v>310</v>
      </c>
      <c r="M322">
        <f t="shared" si="51"/>
        <v>4153.5745990000005</v>
      </c>
      <c r="N322">
        <v>3366</v>
      </c>
      <c r="O322">
        <v>30250.687886999993</v>
      </c>
      <c r="P322">
        <v>378</v>
      </c>
      <c r="Q322">
        <v>1919.5070000000001</v>
      </c>
      <c r="R322">
        <v>75</v>
      </c>
      <c r="S322">
        <v>1994.494927</v>
      </c>
      <c r="T322">
        <v>99</v>
      </c>
      <c r="U322">
        <v>1674.194</v>
      </c>
      <c r="V322">
        <v>172</v>
      </c>
      <c r="W322">
        <v>1464.2048500000001</v>
      </c>
      <c r="X322">
        <f t="shared" si="52"/>
        <v>4090</v>
      </c>
      <c r="Y322">
        <f t="shared" si="52"/>
        <v>37303.088664000003</v>
      </c>
      <c r="Z322">
        <f t="shared" si="53"/>
        <v>4400</v>
      </c>
      <c r="AA322">
        <f t="shared" si="53"/>
        <v>41456.663263000002</v>
      </c>
    </row>
    <row r="323" spans="1:27">
      <c r="A323">
        <v>2205</v>
      </c>
      <c r="B323">
        <v>1486</v>
      </c>
      <c r="C323">
        <v>18248.069901999999</v>
      </c>
      <c r="D323">
        <v>110</v>
      </c>
      <c r="E323">
        <v>180.16180000000003</v>
      </c>
      <c r="F323">
        <v>4</v>
      </c>
      <c r="G323">
        <v>60.432499999999997</v>
      </c>
      <c r="H323">
        <v>1</v>
      </c>
      <c r="I323">
        <v>87.913650000000004</v>
      </c>
      <c r="J323">
        <v>20</v>
      </c>
      <c r="K323">
        <v>96.531000000000006</v>
      </c>
      <c r="L323">
        <f t="shared" si="51"/>
        <v>1621</v>
      </c>
      <c r="M323">
        <f t="shared" si="51"/>
        <v>18673.108851999998</v>
      </c>
      <c r="N323">
        <v>4304</v>
      </c>
      <c r="O323">
        <v>38659.522721000001</v>
      </c>
      <c r="P323">
        <v>659</v>
      </c>
      <c r="Q323">
        <v>3436.6806000000001</v>
      </c>
      <c r="R323">
        <v>97</v>
      </c>
      <c r="S323">
        <v>10944.830319999999</v>
      </c>
      <c r="T323">
        <v>111</v>
      </c>
      <c r="U323">
        <v>2047.1550050000001</v>
      </c>
      <c r="V323">
        <v>223</v>
      </c>
      <c r="W323">
        <v>3372.75182</v>
      </c>
      <c r="X323">
        <f t="shared" si="52"/>
        <v>5394</v>
      </c>
      <c r="Y323">
        <f t="shared" si="52"/>
        <v>58460.940466</v>
      </c>
      <c r="Z323">
        <f t="shared" si="53"/>
        <v>7015</v>
      </c>
      <c r="AA323">
        <f t="shared" si="53"/>
        <v>77134.049318000005</v>
      </c>
    </row>
    <row r="324" spans="1:27">
      <c r="A324">
        <v>2206</v>
      </c>
      <c r="B324">
        <v>1374</v>
      </c>
      <c r="C324">
        <v>16231.905777</v>
      </c>
      <c r="D324">
        <v>70</v>
      </c>
      <c r="E324">
        <v>125.3682</v>
      </c>
      <c r="F324">
        <v>23</v>
      </c>
      <c r="G324">
        <v>411.961547</v>
      </c>
      <c r="H324">
        <v>2</v>
      </c>
      <c r="I324">
        <v>140.47</v>
      </c>
      <c r="J324">
        <v>48</v>
      </c>
      <c r="K324">
        <v>668.36040000000003</v>
      </c>
      <c r="L324">
        <f t="shared" si="51"/>
        <v>1517</v>
      </c>
      <c r="M324">
        <f t="shared" si="51"/>
        <v>17578.065924000002</v>
      </c>
      <c r="N324">
        <v>3183</v>
      </c>
      <c r="O324">
        <v>27631.477026999997</v>
      </c>
      <c r="P324">
        <v>512</v>
      </c>
      <c r="Q324">
        <v>2621.6507999999999</v>
      </c>
      <c r="R324">
        <v>77</v>
      </c>
      <c r="S324">
        <v>2171.6088399999999</v>
      </c>
      <c r="T324">
        <v>128</v>
      </c>
      <c r="U324">
        <v>1837.2847999999999</v>
      </c>
      <c r="V324">
        <v>233</v>
      </c>
      <c r="W324">
        <v>1808.8296479999999</v>
      </c>
      <c r="X324">
        <f t="shared" si="52"/>
        <v>4133</v>
      </c>
      <c r="Y324">
        <f t="shared" si="52"/>
        <v>36070.851114999998</v>
      </c>
      <c r="Z324">
        <f t="shared" si="53"/>
        <v>5650</v>
      </c>
      <c r="AA324">
        <f t="shared" si="53"/>
        <v>53648.917039</v>
      </c>
    </row>
    <row r="325" spans="1:27">
      <c r="A325">
        <v>2207</v>
      </c>
      <c r="B325">
        <v>1169</v>
      </c>
      <c r="C325">
        <v>13427.860534000003</v>
      </c>
      <c r="D325">
        <v>31</v>
      </c>
      <c r="E325">
        <v>63.0655</v>
      </c>
      <c r="F325">
        <v>16</v>
      </c>
      <c r="G325">
        <v>371.96878500000003</v>
      </c>
      <c r="H325">
        <v>2</v>
      </c>
      <c r="I325">
        <v>41.3</v>
      </c>
      <c r="J325">
        <v>3</v>
      </c>
      <c r="K325">
        <v>984.37902999999994</v>
      </c>
      <c r="L325">
        <f t="shared" si="51"/>
        <v>1221</v>
      </c>
      <c r="M325">
        <f t="shared" si="51"/>
        <v>14888.573849000004</v>
      </c>
      <c r="N325">
        <v>2288</v>
      </c>
      <c r="O325">
        <v>19786.652988999995</v>
      </c>
      <c r="P325">
        <v>430</v>
      </c>
      <c r="Q325">
        <v>2079.3506000000002</v>
      </c>
      <c r="R325">
        <v>60</v>
      </c>
      <c r="S325">
        <v>738.54509299999995</v>
      </c>
      <c r="T325">
        <v>92</v>
      </c>
      <c r="U325">
        <v>2789.7379999999998</v>
      </c>
      <c r="V325">
        <v>186</v>
      </c>
      <c r="W325">
        <v>1868.7533510000001</v>
      </c>
      <c r="X325">
        <f t="shared" si="52"/>
        <v>3056</v>
      </c>
      <c r="Y325">
        <f t="shared" si="52"/>
        <v>27263.040032999997</v>
      </c>
      <c r="Z325">
        <f t="shared" si="53"/>
        <v>4277</v>
      </c>
      <c r="AA325">
        <f t="shared" si="53"/>
        <v>42151.613882000005</v>
      </c>
    </row>
    <row r="326" spans="1:27">
      <c r="A326">
        <v>2208</v>
      </c>
      <c r="B326">
        <v>1555</v>
      </c>
      <c r="C326">
        <v>11968.787655</v>
      </c>
      <c r="D326">
        <v>37</v>
      </c>
      <c r="E326">
        <v>79.264700000000005</v>
      </c>
      <c r="F326">
        <v>5</v>
      </c>
      <c r="G326">
        <v>51883.912300000004</v>
      </c>
      <c r="H326">
        <v>16</v>
      </c>
      <c r="I326">
        <v>1540.543273</v>
      </c>
      <c r="J326">
        <v>6</v>
      </c>
      <c r="K326">
        <v>29.010169999999999</v>
      </c>
      <c r="L326">
        <f t="shared" ref="L326:M340" si="54">B326+D326+F326+H326+J326</f>
        <v>1619</v>
      </c>
      <c r="M326">
        <f t="shared" si="54"/>
        <v>65501.518098000008</v>
      </c>
      <c r="N326">
        <v>2341</v>
      </c>
      <c r="O326">
        <v>19298.324701999998</v>
      </c>
      <c r="P326">
        <v>463</v>
      </c>
      <c r="Q326">
        <v>2257.0099880000002</v>
      </c>
      <c r="R326">
        <v>65</v>
      </c>
      <c r="S326">
        <v>841.71820000000002</v>
      </c>
      <c r="T326">
        <v>84</v>
      </c>
      <c r="U326">
        <v>1189.974334</v>
      </c>
      <c r="V326">
        <v>189</v>
      </c>
      <c r="W326">
        <v>2008.981117</v>
      </c>
      <c r="X326">
        <f t="shared" ref="X326:Y340" si="55">N326+P326+R326+T326+V326</f>
        <v>3142</v>
      </c>
      <c r="Y326">
        <f t="shared" si="55"/>
        <v>25596.008340999997</v>
      </c>
      <c r="Z326">
        <f t="shared" ref="Z326:AA340" si="56">L326+X326</f>
        <v>4761</v>
      </c>
      <c r="AA326">
        <f t="shared" si="56"/>
        <v>91097.526439000008</v>
      </c>
    </row>
    <row r="327" spans="1:27">
      <c r="A327">
        <v>2209</v>
      </c>
      <c r="B327">
        <v>1418</v>
      </c>
      <c r="C327">
        <v>10399.614006</v>
      </c>
      <c r="D327">
        <v>59</v>
      </c>
      <c r="E327">
        <v>135.0249</v>
      </c>
      <c r="F327">
        <v>1</v>
      </c>
      <c r="G327">
        <v>14.122</v>
      </c>
      <c r="H327">
        <v>6</v>
      </c>
      <c r="I327">
        <v>157.023968</v>
      </c>
      <c r="J327">
        <v>10</v>
      </c>
      <c r="K327">
        <v>69.268670999999998</v>
      </c>
      <c r="L327">
        <f t="shared" si="54"/>
        <v>1494</v>
      </c>
      <c r="M327">
        <f t="shared" si="54"/>
        <v>10775.053544999999</v>
      </c>
      <c r="N327">
        <v>2215</v>
      </c>
      <c r="O327">
        <v>18128.559987999997</v>
      </c>
      <c r="P327">
        <v>449</v>
      </c>
      <c r="Q327">
        <v>2118.6623</v>
      </c>
      <c r="R327">
        <v>51</v>
      </c>
      <c r="S327">
        <v>791.27351399999998</v>
      </c>
      <c r="T327">
        <v>74</v>
      </c>
      <c r="U327">
        <v>1029.8465000000001</v>
      </c>
      <c r="V327">
        <v>162</v>
      </c>
      <c r="W327">
        <v>1663.535566</v>
      </c>
      <c r="X327">
        <f t="shared" si="55"/>
        <v>2951</v>
      </c>
      <c r="Y327">
        <f t="shared" si="55"/>
        <v>23731.877867999996</v>
      </c>
      <c r="Z327">
        <f t="shared" si="56"/>
        <v>4445</v>
      </c>
      <c r="AA327">
        <f t="shared" si="56"/>
        <v>34506.931412999998</v>
      </c>
    </row>
    <row r="328" spans="1:27">
      <c r="A328">
        <v>2210</v>
      </c>
      <c r="B328">
        <v>697</v>
      </c>
      <c r="C328">
        <v>7223.3320700000004</v>
      </c>
      <c r="D328">
        <v>115</v>
      </c>
      <c r="E328">
        <v>252.4442</v>
      </c>
      <c r="F328">
        <v>35</v>
      </c>
      <c r="G328">
        <v>505.58080000000001</v>
      </c>
      <c r="H328">
        <v>3</v>
      </c>
      <c r="I328">
        <v>458.72800000000001</v>
      </c>
      <c r="J328">
        <v>13</v>
      </c>
      <c r="K328">
        <v>119.746065</v>
      </c>
      <c r="L328">
        <f t="shared" si="54"/>
        <v>863</v>
      </c>
      <c r="M328">
        <f t="shared" si="54"/>
        <v>8559.8311349999985</v>
      </c>
      <c r="N328">
        <v>2220</v>
      </c>
      <c r="O328">
        <v>18801.241168</v>
      </c>
      <c r="P328">
        <v>412</v>
      </c>
      <c r="Q328">
        <v>1932.0064999999997</v>
      </c>
      <c r="R328">
        <v>30</v>
      </c>
      <c r="S328">
        <v>505.96688</v>
      </c>
      <c r="T328">
        <v>90</v>
      </c>
      <c r="U328">
        <v>1092.430333</v>
      </c>
      <c r="V328">
        <v>132</v>
      </c>
      <c r="W328">
        <v>1147.7440999999999</v>
      </c>
      <c r="X328">
        <f t="shared" si="55"/>
        <v>2884</v>
      </c>
      <c r="Y328">
        <f t="shared" si="55"/>
        <v>23479.388981</v>
      </c>
      <c r="Z328">
        <f t="shared" si="56"/>
        <v>3747</v>
      </c>
      <c r="AA328">
        <f t="shared" si="56"/>
        <v>32039.220115999997</v>
      </c>
    </row>
    <row r="329" spans="1:27">
      <c r="A329">
        <v>2211</v>
      </c>
      <c r="B329">
        <v>371</v>
      </c>
      <c r="C329">
        <v>5453.5592080000006</v>
      </c>
      <c r="D329">
        <v>190</v>
      </c>
      <c r="E329">
        <v>418.57119999999998</v>
      </c>
      <c r="F329">
        <v>6</v>
      </c>
      <c r="G329">
        <v>7600.5572000000002</v>
      </c>
      <c r="H329">
        <v>1</v>
      </c>
      <c r="I329">
        <v>13.222061999999999</v>
      </c>
      <c r="J329">
        <v>3</v>
      </c>
      <c r="K329">
        <v>6.9723620000000004</v>
      </c>
      <c r="L329">
        <f t="shared" si="54"/>
        <v>571</v>
      </c>
      <c r="M329">
        <f t="shared" si="54"/>
        <v>13492.882032000001</v>
      </c>
      <c r="N329">
        <v>2159</v>
      </c>
      <c r="O329">
        <v>19541.801183000003</v>
      </c>
      <c r="P329">
        <v>392</v>
      </c>
      <c r="Q329">
        <v>1705.148598</v>
      </c>
      <c r="R329">
        <v>35</v>
      </c>
      <c r="S329">
        <v>301.69573600000001</v>
      </c>
      <c r="T329">
        <v>81</v>
      </c>
      <c r="U329">
        <v>1040.5025000000001</v>
      </c>
      <c r="V329">
        <v>121</v>
      </c>
      <c r="W329">
        <v>1177.7905069999999</v>
      </c>
      <c r="X329">
        <f t="shared" si="55"/>
        <v>2788</v>
      </c>
      <c r="Y329">
        <f t="shared" si="55"/>
        <v>23766.938524000005</v>
      </c>
      <c r="Z329">
        <f t="shared" si="56"/>
        <v>3359</v>
      </c>
      <c r="AA329">
        <f t="shared" si="56"/>
        <v>37259.820556000006</v>
      </c>
    </row>
    <row r="330" spans="1:27">
      <c r="A330">
        <v>2212</v>
      </c>
      <c r="B330">
        <v>226</v>
      </c>
      <c r="C330">
        <v>2664.5016550000005</v>
      </c>
      <c r="D330">
        <v>275</v>
      </c>
      <c r="E330">
        <v>693.2888999999999</v>
      </c>
      <c r="F330">
        <v>1</v>
      </c>
      <c r="G330">
        <v>24318</v>
      </c>
      <c r="H330">
        <v>0</v>
      </c>
      <c r="I330">
        <v>0</v>
      </c>
      <c r="J330">
        <v>6</v>
      </c>
      <c r="K330">
        <v>14.881003</v>
      </c>
      <c r="L330">
        <f t="shared" si="54"/>
        <v>508</v>
      </c>
      <c r="M330">
        <f t="shared" si="54"/>
        <v>27690.671557999998</v>
      </c>
      <c r="N330">
        <v>2053</v>
      </c>
      <c r="O330">
        <v>17224.334355999999</v>
      </c>
      <c r="P330">
        <v>524</v>
      </c>
      <c r="Q330">
        <v>2179.9328880000003</v>
      </c>
      <c r="R330">
        <v>38</v>
      </c>
      <c r="S330">
        <v>6157.8500999999997</v>
      </c>
      <c r="T330">
        <v>61</v>
      </c>
      <c r="U330">
        <v>956.75360000000001</v>
      </c>
      <c r="V330">
        <v>109</v>
      </c>
      <c r="W330">
        <v>1770.71407</v>
      </c>
      <c r="X330">
        <f t="shared" si="55"/>
        <v>2785</v>
      </c>
      <c r="Y330">
        <f t="shared" si="55"/>
        <v>28289.585013999997</v>
      </c>
      <c r="Z330">
        <f t="shared" si="56"/>
        <v>3293</v>
      </c>
      <c r="AA330">
        <f t="shared" si="56"/>
        <v>55980.256571999998</v>
      </c>
    </row>
    <row r="331" spans="1:27">
      <c r="A331">
        <v>2301</v>
      </c>
      <c r="B331">
        <v>352</v>
      </c>
      <c r="C331">
        <v>5034.6287600000005</v>
      </c>
      <c r="D331">
        <v>338</v>
      </c>
      <c r="E331">
        <v>758.03020000000004</v>
      </c>
      <c r="F331">
        <v>8</v>
      </c>
      <c r="G331">
        <v>171.7938</v>
      </c>
      <c r="H331">
        <v>5</v>
      </c>
      <c r="I331">
        <v>300.08</v>
      </c>
      <c r="J331">
        <v>16</v>
      </c>
      <c r="K331">
        <v>130.37755000000001</v>
      </c>
      <c r="L331">
        <f t="shared" si="54"/>
        <v>719</v>
      </c>
      <c r="M331">
        <f t="shared" si="54"/>
        <v>6394.9103100000011</v>
      </c>
      <c r="N331">
        <v>2454</v>
      </c>
      <c r="O331">
        <v>23066.149284000003</v>
      </c>
      <c r="P331">
        <v>813</v>
      </c>
      <c r="Q331">
        <v>3361.1452859999999</v>
      </c>
      <c r="R331">
        <v>38</v>
      </c>
      <c r="S331">
        <v>1082.346227</v>
      </c>
      <c r="T331">
        <v>77</v>
      </c>
      <c r="U331">
        <v>952.01096299999995</v>
      </c>
      <c r="V331">
        <v>112</v>
      </c>
      <c r="W331">
        <v>849.64667999999995</v>
      </c>
      <c r="X331">
        <f t="shared" si="55"/>
        <v>3494</v>
      </c>
      <c r="Y331">
        <f t="shared" si="55"/>
        <v>29311.298440000002</v>
      </c>
      <c r="Z331">
        <f t="shared" si="56"/>
        <v>4213</v>
      </c>
      <c r="AA331">
        <f t="shared" si="56"/>
        <v>35706.208750000005</v>
      </c>
    </row>
    <row r="332" spans="1:27">
      <c r="A332">
        <v>2302</v>
      </c>
      <c r="B332">
        <v>647</v>
      </c>
      <c r="C332">
        <v>9089.0042429999994</v>
      </c>
      <c r="D332">
        <v>642</v>
      </c>
      <c r="E332">
        <v>1245.6493</v>
      </c>
      <c r="F332">
        <v>8</v>
      </c>
      <c r="G332">
        <v>124.64315499999999</v>
      </c>
      <c r="H332">
        <v>2</v>
      </c>
      <c r="I332">
        <v>59.5</v>
      </c>
      <c r="J332">
        <v>15</v>
      </c>
      <c r="K332">
        <v>51.402830000000002</v>
      </c>
      <c r="L332">
        <f t="shared" si="54"/>
        <v>1314</v>
      </c>
      <c r="M332">
        <f t="shared" si="54"/>
        <v>10570.199528000001</v>
      </c>
      <c r="N332">
        <v>3269</v>
      </c>
      <c r="O332">
        <v>25861.084086999999</v>
      </c>
      <c r="P332">
        <v>876</v>
      </c>
      <c r="Q332">
        <v>3786.2189989999997</v>
      </c>
      <c r="R332">
        <v>37</v>
      </c>
      <c r="S332">
        <v>506.34913999999998</v>
      </c>
      <c r="T332">
        <v>89</v>
      </c>
      <c r="U332">
        <v>2080.5784440000002</v>
      </c>
      <c r="V332">
        <v>121</v>
      </c>
      <c r="W332">
        <v>753.71275300000002</v>
      </c>
      <c r="X332">
        <f t="shared" si="55"/>
        <v>4392</v>
      </c>
      <c r="Y332">
        <f t="shared" si="55"/>
        <v>32987.943422999997</v>
      </c>
      <c r="Z332">
        <f t="shared" si="56"/>
        <v>5706</v>
      </c>
      <c r="AA332">
        <f t="shared" si="56"/>
        <v>43558.142951000002</v>
      </c>
    </row>
    <row r="333" spans="1:27">
      <c r="A333">
        <v>2303</v>
      </c>
      <c r="B333">
        <v>1781</v>
      </c>
      <c r="C333">
        <v>19256.615158000001</v>
      </c>
      <c r="D333">
        <v>202</v>
      </c>
      <c r="E333">
        <v>398.91120000000001</v>
      </c>
      <c r="F333">
        <v>13</v>
      </c>
      <c r="G333">
        <v>444.69860199999999</v>
      </c>
      <c r="H333">
        <v>2</v>
      </c>
      <c r="I333">
        <v>459</v>
      </c>
      <c r="J333">
        <v>34</v>
      </c>
      <c r="K333">
        <v>245.59682599999999</v>
      </c>
      <c r="L333">
        <f t="shared" si="54"/>
        <v>2032</v>
      </c>
      <c r="M333">
        <f t="shared" si="54"/>
        <v>20804.821786</v>
      </c>
      <c r="N333">
        <v>4485</v>
      </c>
      <c r="O333">
        <v>36103.367114000008</v>
      </c>
      <c r="P333">
        <v>1044</v>
      </c>
      <c r="Q333">
        <v>4723.585478</v>
      </c>
      <c r="R333">
        <v>91</v>
      </c>
      <c r="S333">
        <v>1528.0559880000001</v>
      </c>
      <c r="T333">
        <v>102</v>
      </c>
      <c r="U333">
        <v>2392.1439999999998</v>
      </c>
      <c r="V333">
        <v>259</v>
      </c>
      <c r="W333">
        <v>2495.2397380000002</v>
      </c>
      <c r="X333">
        <f t="shared" si="55"/>
        <v>5981</v>
      </c>
      <c r="Y333">
        <f t="shared" si="55"/>
        <v>47242.392318000013</v>
      </c>
      <c r="Z333">
        <f t="shared" si="56"/>
        <v>8013</v>
      </c>
      <c r="AA333">
        <f t="shared" si="56"/>
        <v>68047.214104000013</v>
      </c>
    </row>
    <row r="334" spans="1:27">
      <c r="A334">
        <v>2304</v>
      </c>
      <c r="B334">
        <v>1541</v>
      </c>
      <c r="C334">
        <v>25926.950886999999</v>
      </c>
      <c r="D334">
        <v>90</v>
      </c>
      <c r="E334">
        <v>212.59100000000001</v>
      </c>
      <c r="F334">
        <v>35</v>
      </c>
      <c r="G334">
        <v>499.20761800000002</v>
      </c>
      <c r="H334">
        <v>5</v>
      </c>
      <c r="I334">
        <v>269.08249999999998</v>
      </c>
      <c r="J334">
        <v>21</v>
      </c>
      <c r="K334">
        <v>86.673939000000004</v>
      </c>
      <c r="L334">
        <f t="shared" si="54"/>
        <v>1692</v>
      </c>
      <c r="M334">
        <f t="shared" si="54"/>
        <v>26994.505944</v>
      </c>
      <c r="N334">
        <v>2753</v>
      </c>
      <c r="O334">
        <v>24419.427301</v>
      </c>
      <c r="P334">
        <v>653</v>
      </c>
      <c r="Q334">
        <v>3023.694</v>
      </c>
      <c r="R334">
        <v>57</v>
      </c>
      <c r="S334">
        <v>504.61299200000002</v>
      </c>
      <c r="T334">
        <v>64</v>
      </c>
      <c r="U334">
        <v>1707.0909999999999</v>
      </c>
      <c r="V334">
        <v>206</v>
      </c>
      <c r="W334">
        <v>4033.7680810000002</v>
      </c>
      <c r="X334">
        <f t="shared" si="55"/>
        <v>3733</v>
      </c>
      <c r="Y334">
        <f t="shared" si="55"/>
        <v>33688.593373999996</v>
      </c>
      <c r="Z334">
        <f t="shared" si="56"/>
        <v>5425</v>
      </c>
      <c r="AA334">
        <f t="shared" si="56"/>
        <v>60683.099317999993</v>
      </c>
    </row>
    <row r="335" spans="1:27">
      <c r="A335">
        <v>2305</v>
      </c>
      <c r="B335">
        <v>979</v>
      </c>
      <c r="C335">
        <v>12457.752451</v>
      </c>
      <c r="D335">
        <v>74</v>
      </c>
      <c r="E335">
        <v>196.94579999999999</v>
      </c>
      <c r="F335">
        <v>24</v>
      </c>
      <c r="G335">
        <v>339.25501500000001</v>
      </c>
      <c r="H335">
        <v>9</v>
      </c>
      <c r="I335">
        <v>856.14599999999996</v>
      </c>
      <c r="J335">
        <v>23</v>
      </c>
      <c r="K335">
        <v>201.784468</v>
      </c>
      <c r="L335">
        <f t="shared" si="54"/>
        <v>1109</v>
      </c>
      <c r="M335">
        <f t="shared" si="54"/>
        <v>14051.883734000001</v>
      </c>
      <c r="N335">
        <v>2772</v>
      </c>
      <c r="O335">
        <v>24029.085867999998</v>
      </c>
      <c r="P335">
        <v>673</v>
      </c>
      <c r="Q335">
        <v>3015.6565290000003</v>
      </c>
      <c r="R335">
        <v>61</v>
      </c>
      <c r="S335">
        <v>1218.3046139999999</v>
      </c>
      <c r="T335">
        <v>85</v>
      </c>
      <c r="U335">
        <v>1046.6201450000001</v>
      </c>
      <c r="V335">
        <v>192</v>
      </c>
      <c r="W335">
        <v>1474.9741710000001</v>
      </c>
      <c r="X335">
        <f t="shared" si="55"/>
        <v>3783</v>
      </c>
      <c r="Y335">
        <f t="shared" si="55"/>
        <v>30784.641327000001</v>
      </c>
      <c r="Z335">
        <f t="shared" si="56"/>
        <v>4892</v>
      </c>
      <c r="AA335">
        <f t="shared" si="56"/>
        <v>44836.525061</v>
      </c>
    </row>
    <row r="336" spans="1:27">
      <c r="A336">
        <v>2306</v>
      </c>
      <c r="B336">
        <v>1010</v>
      </c>
      <c r="C336">
        <v>12680.205416000001</v>
      </c>
      <c r="D336">
        <v>83</v>
      </c>
      <c r="E336">
        <v>212.10630000000003</v>
      </c>
      <c r="F336">
        <v>8</v>
      </c>
      <c r="G336">
        <v>107.660096</v>
      </c>
      <c r="H336">
        <v>4</v>
      </c>
      <c r="I336">
        <v>111.44</v>
      </c>
      <c r="J336">
        <v>16</v>
      </c>
      <c r="K336">
        <v>102.172788</v>
      </c>
      <c r="L336">
        <f t="shared" si="54"/>
        <v>1121</v>
      </c>
      <c r="M336">
        <f t="shared" si="54"/>
        <v>13213.5846</v>
      </c>
      <c r="N336">
        <v>2401</v>
      </c>
      <c r="O336">
        <v>19997.897185000002</v>
      </c>
      <c r="P336">
        <v>543</v>
      </c>
      <c r="Q336">
        <v>2444.6765620000001</v>
      </c>
      <c r="R336">
        <v>63</v>
      </c>
      <c r="S336">
        <v>708.56912</v>
      </c>
      <c r="T336">
        <v>83</v>
      </c>
      <c r="U336">
        <v>1325.052655</v>
      </c>
      <c r="V336">
        <v>192</v>
      </c>
      <c r="W336">
        <v>1356.4781599999999</v>
      </c>
      <c r="X336">
        <f t="shared" si="55"/>
        <v>3282</v>
      </c>
      <c r="Y336">
        <f t="shared" si="55"/>
        <v>25832.673682000001</v>
      </c>
      <c r="Z336">
        <f t="shared" si="56"/>
        <v>4403</v>
      </c>
      <c r="AA336">
        <f t="shared" si="56"/>
        <v>39046.258282000003</v>
      </c>
    </row>
    <row r="337" spans="1:27">
      <c r="A337">
        <v>2307</v>
      </c>
      <c r="B337">
        <v>819</v>
      </c>
      <c r="C337">
        <v>9175.8898900000004</v>
      </c>
      <c r="D337">
        <v>53</v>
      </c>
      <c r="E337">
        <v>120.48129999999999</v>
      </c>
      <c r="F337">
        <v>2</v>
      </c>
      <c r="G337">
        <v>22.911999999999999</v>
      </c>
      <c r="H337">
        <v>5</v>
      </c>
      <c r="I337">
        <v>812.36659999999995</v>
      </c>
      <c r="J337">
        <v>6</v>
      </c>
      <c r="K337">
        <v>41.676000000000002</v>
      </c>
      <c r="L337">
        <f t="shared" si="54"/>
        <v>885</v>
      </c>
      <c r="M337">
        <f t="shared" si="54"/>
        <v>10173.325789999999</v>
      </c>
      <c r="N337">
        <v>2079</v>
      </c>
      <c r="O337">
        <v>17085.525380999999</v>
      </c>
      <c r="P337">
        <v>454</v>
      </c>
      <c r="Q337">
        <v>2004.0890000000002</v>
      </c>
      <c r="R337">
        <v>47</v>
      </c>
      <c r="S337">
        <v>1104.768</v>
      </c>
      <c r="T337">
        <v>70</v>
      </c>
      <c r="U337">
        <v>778.07758999999999</v>
      </c>
      <c r="V337">
        <v>165</v>
      </c>
      <c r="W337">
        <v>1324.3096</v>
      </c>
      <c r="X337">
        <f t="shared" si="55"/>
        <v>2815</v>
      </c>
      <c r="Y337">
        <f t="shared" si="55"/>
        <v>22296.769571000001</v>
      </c>
      <c r="Z337">
        <f t="shared" si="56"/>
        <v>3700</v>
      </c>
      <c r="AA337">
        <f t="shared" si="56"/>
        <v>32470.095361</v>
      </c>
    </row>
    <row r="338" spans="1:27">
      <c r="A338">
        <v>2308</v>
      </c>
      <c r="B338">
        <v>734</v>
      </c>
      <c r="C338">
        <v>8408.9586099999997</v>
      </c>
      <c r="D338">
        <v>63</v>
      </c>
      <c r="E338">
        <v>163.7389</v>
      </c>
      <c r="F338">
        <v>2</v>
      </c>
      <c r="G338">
        <v>48.043999999999997</v>
      </c>
      <c r="H338">
        <v>2</v>
      </c>
      <c r="I338">
        <v>160.88</v>
      </c>
      <c r="J338">
        <v>14</v>
      </c>
      <c r="K338">
        <v>59.052256</v>
      </c>
      <c r="L338">
        <f t="shared" si="54"/>
        <v>815</v>
      </c>
      <c r="M338">
        <f t="shared" si="54"/>
        <v>8840.6737659999999</v>
      </c>
      <c r="N338">
        <v>2332</v>
      </c>
      <c r="O338">
        <v>19337.261956999999</v>
      </c>
      <c r="P338">
        <v>459</v>
      </c>
      <c r="Q338">
        <v>1957.3870000000002</v>
      </c>
      <c r="R338">
        <v>49</v>
      </c>
      <c r="S338">
        <v>1996.3910000000001</v>
      </c>
      <c r="T338">
        <v>101</v>
      </c>
      <c r="U338">
        <v>1832.826129</v>
      </c>
      <c r="V338">
        <v>172</v>
      </c>
      <c r="W338">
        <v>1361.4319599999999</v>
      </c>
      <c r="X338">
        <f t="shared" si="55"/>
        <v>3113</v>
      </c>
      <c r="Y338">
        <f t="shared" si="55"/>
        <v>26485.298045999996</v>
      </c>
      <c r="Z338">
        <f t="shared" si="56"/>
        <v>3928</v>
      </c>
      <c r="AA338">
        <f t="shared" si="56"/>
        <v>35325.971811999996</v>
      </c>
    </row>
    <row r="339" spans="1:27">
      <c r="A339">
        <v>2309</v>
      </c>
      <c r="B339">
        <v>957</v>
      </c>
      <c r="C339">
        <v>7635.1406010000001</v>
      </c>
      <c r="D339">
        <v>89</v>
      </c>
      <c r="E339">
        <v>216.64500000000001</v>
      </c>
      <c r="F339">
        <v>1</v>
      </c>
      <c r="G339">
        <v>7.17</v>
      </c>
      <c r="H339">
        <v>4</v>
      </c>
      <c r="I339">
        <v>164.33</v>
      </c>
      <c r="J339">
        <v>8</v>
      </c>
      <c r="K339">
        <v>54.332500000000003</v>
      </c>
      <c r="L339">
        <f t="shared" si="54"/>
        <v>1059</v>
      </c>
      <c r="M339">
        <f t="shared" si="54"/>
        <v>8077.6181010000009</v>
      </c>
      <c r="N339">
        <v>1773</v>
      </c>
      <c r="O339">
        <v>16057.256595000001</v>
      </c>
      <c r="P339">
        <v>336</v>
      </c>
      <c r="Q339">
        <v>1420.071831</v>
      </c>
      <c r="R339">
        <v>54</v>
      </c>
      <c r="S339">
        <v>775.45283400000005</v>
      </c>
      <c r="T339">
        <v>79</v>
      </c>
      <c r="U339">
        <v>1552.4426000000001</v>
      </c>
      <c r="V339">
        <v>129</v>
      </c>
      <c r="W339">
        <v>1530.6873519999999</v>
      </c>
      <c r="X339">
        <f t="shared" si="55"/>
        <v>2371</v>
      </c>
      <c r="Y339">
        <f t="shared" si="55"/>
        <v>21335.911211999999</v>
      </c>
      <c r="Z339">
        <f t="shared" si="56"/>
        <v>3430</v>
      </c>
      <c r="AA339">
        <f t="shared" si="56"/>
        <v>29413.529312999999</v>
      </c>
    </row>
    <row r="340" spans="1:27">
      <c r="A340">
        <v>2310</v>
      </c>
      <c r="B340">
        <v>344</v>
      </c>
      <c r="C340">
        <v>4712.6445640000002</v>
      </c>
      <c r="D340">
        <v>92</v>
      </c>
      <c r="E340">
        <v>212.16610000000003</v>
      </c>
      <c r="F340">
        <v>9</v>
      </c>
      <c r="G340">
        <v>151.60550000000001</v>
      </c>
      <c r="H340">
        <v>2</v>
      </c>
      <c r="I340">
        <v>85.2</v>
      </c>
      <c r="J340">
        <v>4</v>
      </c>
      <c r="K340">
        <v>52.957799999999999</v>
      </c>
      <c r="L340">
        <f t="shared" si="54"/>
        <v>451</v>
      </c>
      <c r="M340">
        <f t="shared" si="54"/>
        <v>5214.5739640000002</v>
      </c>
      <c r="N340">
        <v>1674</v>
      </c>
      <c r="O340">
        <v>19413.331544000001</v>
      </c>
      <c r="P340">
        <v>268</v>
      </c>
      <c r="Q340">
        <v>1095.0360000000003</v>
      </c>
      <c r="R340">
        <v>39</v>
      </c>
      <c r="S340">
        <v>991.82550000000003</v>
      </c>
      <c r="T340">
        <v>54</v>
      </c>
      <c r="U340">
        <v>462.36700000000002</v>
      </c>
      <c r="V340">
        <v>113</v>
      </c>
      <c r="W340">
        <v>2041.812823</v>
      </c>
      <c r="X340">
        <f t="shared" si="55"/>
        <v>2148</v>
      </c>
      <c r="Y340">
        <f t="shared" si="55"/>
        <v>24004.372866999998</v>
      </c>
      <c r="Z340">
        <f t="shared" si="56"/>
        <v>2599</v>
      </c>
      <c r="AA340">
        <f t="shared" si="56"/>
        <v>29218.946830999997</v>
      </c>
    </row>
    <row r="341" spans="1:27">
      <c r="A341">
        <v>2311</v>
      </c>
      <c r="B341">
        <v>567</v>
      </c>
      <c r="C341">
        <v>6648.689456000001</v>
      </c>
      <c r="D341">
        <v>72</v>
      </c>
      <c r="E341">
        <v>177.24099999999999</v>
      </c>
      <c r="F341">
        <v>6</v>
      </c>
      <c r="G341">
        <v>14213.700745</v>
      </c>
      <c r="H341">
        <v>0</v>
      </c>
      <c r="I341">
        <v>0</v>
      </c>
      <c r="J341">
        <v>3</v>
      </c>
      <c r="K341">
        <v>13.449</v>
      </c>
      <c r="L341">
        <f t="shared" ref="L341:M345" si="57">B341+D341+F341+H341+J341</f>
        <v>648</v>
      </c>
      <c r="M341">
        <f t="shared" si="57"/>
        <v>21053.080201000001</v>
      </c>
      <c r="N341">
        <v>1858</v>
      </c>
      <c r="O341">
        <v>12663.822979999999</v>
      </c>
      <c r="P341">
        <v>368</v>
      </c>
      <c r="Q341">
        <v>1433.10005</v>
      </c>
      <c r="R341">
        <v>42</v>
      </c>
      <c r="S341">
        <v>788.98915</v>
      </c>
      <c r="T341">
        <v>80</v>
      </c>
      <c r="U341">
        <v>778.79109900000003</v>
      </c>
      <c r="V341">
        <v>122</v>
      </c>
      <c r="W341">
        <v>1197.21604</v>
      </c>
      <c r="X341">
        <f t="shared" ref="X341:Y345" si="58">N341+P341+R341+T341+V341</f>
        <v>2470</v>
      </c>
      <c r="Y341">
        <f t="shared" si="58"/>
        <v>16861.919318999997</v>
      </c>
      <c r="Z341">
        <f t="shared" ref="Z341:AA345" si="59">L341+X341</f>
        <v>3118</v>
      </c>
      <c r="AA341">
        <f t="shared" si="59"/>
        <v>37914.999519999998</v>
      </c>
    </row>
    <row r="342" spans="1:27">
      <c r="A342">
        <v>2312</v>
      </c>
      <c r="B342">
        <v>951</v>
      </c>
      <c r="C342">
        <v>10045.076592000001</v>
      </c>
      <c r="D342">
        <v>48</v>
      </c>
      <c r="E342">
        <v>114.5617</v>
      </c>
      <c r="F342">
        <v>5</v>
      </c>
      <c r="G342">
        <v>5419.2</v>
      </c>
      <c r="H342">
        <v>2</v>
      </c>
      <c r="I342">
        <v>387.3</v>
      </c>
      <c r="J342">
        <v>3</v>
      </c>
      <c r="K342">
        <v>12.919</v>
      </c>
      <c r="L342">
        <f t="shared" si="57"/>
        <v>1009</v>
      </c>
      <c r="M342">
        <f t="shared" si="57"/>
        <v>15979.057292</v>
      </c>
      <c r="N342">
        <v>1837</v>
      </c>
      <c r="O342">
        <v>13192.980495000002</v>
      </c>
      <c r="P342">
        <v>344</v>
      </c>
      <c r="Q342">
        <v>1395.7386000000001</v>
      </c>
      <c r="R342">
        <v>50</v>
      </c>
      <c r="S342">
        <v>357.16030799999999</v>
      </c>
      <c r="T342">
        <v>81</v>
      </c>
      <c r="U342">
        <v>1276.366078</v>
      </c>
      <c r="V342">
        <v>132</v>
      </c>
      <c r="W342">
        <v>925.160259</v>
      </c>
      <c r="X342">
        <f t="shared" si="58"/>
        <v>2444</v>
      </c>
      <c r="Y342">
        <f t="shared" si="58"/>
        <v>17147.405740000002</v>
      </c>
      <c r="Z342">
        <f t="shared" si="59"/>
        <v>3453</v>
      </c>
      <c r="AA342">
        <f t="shared" si="59"/>
        <v>33126.463032</v>
      </c>
    </row>
    <row r="343" spans="1:27">
      <c r="A343">
        <v>2401</v>
      </c>
      <c r="B343">
        <v>999</v>
      </c>
      <c r="C343">
        <v>9692.5498299999999</v>
      </c>
      <c r="D343">
        <v>62</v>
      </c>
      <c r="E343">
        <v>143.05540000000002</v>
      </c>
      <c r="F343">
        <v>7</v>
      </c>
      <c r="G343">
        <v>95.538560000000004</v>
      </c>
      <c r="H343">
        <v>3</v>
      </c>
      <c r="I343">
        <v>4051.7</v>
      </c>
      <c r="J343">
        <v>2</v>
      </c>
      <c r="K343">
        <v>7.3844000000000003</v>
      </c>
      <c r="L343">
        <f t="shared" si="57"/>
        <v>1073</v>
      </c>
      <c r="M343">
        <f t="shared" si="57"/>
        <v>13990.22819</v>
      </c>
      <c r="N343">
        <v>2281</v>
      </c>
      <c r="O343">
        <v>18316.536674999999</v>
      </c>
      <c r="P343">
        <v>447</v>
      </c>
      <c r="Q343">
        <v>1697.6346879999999</v>
      </c>
      <c r="R343">
        <v>29</v>
      </c>
      <c r="S343">
        <v>281.52435000000003</v>
      </c>
      <c r="T343">
        <v>67</v>
      </c>
      <c r="U343">
        <v>1834.02405</v>
      </c>
      <c r="V343">
        <v>121</v>
      </c>
      <c r="W343">
        <v>1099.9046639999999</v>
      </c>
      <c r="X343">
        <f t="shared" si="58"/>
        <v>2945</v>
      </c>
      <c r="Y343">
        <f t="shared" si="58"/>
        <v>23229.624426999999</v>
      </c>
      <c r="Z343">
        <f t="shared" si="59"/>
        <v>4018</v>
      </c>
      <c r="AA343">
        <f t="shared" si="59"/>
        <v>37219.852616999997</v>
      </c>
    </row>
    <row r="344" spans="1:27">
      <c r="A344">
        <v>2402</v>
      </c>
      <c r="B344">
        <v>357</v>
      </c>
      <c r="C344">
        <v>5630.0589</v>
      </c>
      <c r="D344">
        <v>62</v>
      </c>
      <c r="E344">
        <v>136.0951</v>
      </c>
      <c r="F344">
        <v>18</v>
      </c>
      <c r="G344">
        <v>187.691226</v>
      </c>
      <c r="H344">
        <v>1</v>
      </c>
      <c r="I344">
        <v>8.2050999999999998</v>
      </c>
      <c r="J344">
        <v>2</v>
      </c>
      <c r="K344">
        <v>154.089</v>
      </c>
      <c r="L344">
        <f t="shared" si="57"/>
        <v>440</v>
      </c>
      <c r="M344">
        <f t="shared" si="57"/>
        <v>6116.1393260000004</v>
      </c>
      <c r="N344">
        <v>1859</v>
      </c>
      <c r="O344">
        <v>12822.139692999999</v>
      </c>
      <c r="P344">
        <v>376</v>
      </c>
      <c r="Q344">
        <v>1418.9870000000001</v>
      </c>
      <c r="R344">
        <v>37</v>
      </c>
      <c r="S344">
        <v>597.11972400000002</v>
      </c>
      <c r="T344">
        <v>67</v>
      </c>
      <c r="U344">
        <v>628.904</v>
      </c>
      <c r="V344">
        <v>117</v>
      </c>
      <c r="W344">
        <v>1357.8522539999999</v>
      </c>
      <c r="X344">
        <f t="shared" si="58"/>
        <v>2456</v>
      </c>
      <c r="Y344">
        <f t="shared" si="58"/>
        <v>16825.002670999998</v>
      </c>
      <c r="Z344">
        <f t="shared" si="59"/>
        <v>2896</v>
      </c>
      <c r="AA344">
        <f t="shared" si="59"/>
        <v>22941.141996999999</v>
      </c>
    </row>
    <row r="345" spans="1:27">
      <c r="A345">
        <v>2403</v>
      </c>
      <c r="B345">
        <v>1488</v>
      </c>
      <c r="C345">
        <v>13714.774471999999</v>
      </c>
      <c r="D345">
        <v>63</v>
      </c>
      <c r="E345">
        <v>123.51349999999999</v>
      </c>
      <c r="F345">
        <v>6</v>
      </c>
      <c r="G345">
        <v>120.37589800000001</v>
      </c>
      <c r="H345">
        <v>3</v>
      </c>
      <c r="I345">
        <v>4042.8150000000001</v>
      </c>
      <c r="J345">
        <v>6</v>
      </c>
      <c r="K345">
        <v>98.134200000000007</v>
      </c>
      <c r="L345">
        <f t="shared" si="57"/>
        <v>1566</v>
      </c>
      <c r="M345">
        <f t="shared" si="57"/>
        <v>18099.613069999999</v>
      </c>
      <c r="N345">
        <v>2290</v>
      </c>
      <c r="O345">
        <v>15781.059017999998</v>
      </c>
      <c r="P345">
        <v>433</v>
      </c>
      <c r="Q345">
        <v>1566.603278</v>
      </c>
      <c r="R345">
        <v>35</v>
      </c>
      <c r="S345">
        <v>415.65078299999999</v>
      </c>
      <c r="T345">
        <v>51</v>
      </c>
      <c r="U345">
        <v>348.43366700000001</v>
      </c>
      <c r="V345">
        <v>111</v>
      </c>
      <c r="W345">
        <v>505.76908900000001</v>
      </c>
      <c r="X345">
        <f t="shared" si="58"/>
        <v>2920</v>
      </c>
      <c r="Y345">
        <f t="shared" si="58"/>
        <v>18617.515835000002</v>
      </c>
      <c r="Z345">
        <f t="shared" si="59"/>
        <v>4486</v>
      </c>
      <c r="AA345">
        <f t="shared" si="59"/>
        <v>36717.128905000005</v>
      </c>
    </row>
  </sheetData>
  <sortState xmlns:xlrd2="http://schemas.microsoft.com/office/spreadsheetml/2017/richdata2" ref="A2:B310">
    <sortCondition descending="1" ref="B2:B310"/>
  </sortState>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EDA0A-F39C-496A-A2B8-8300D5D7C068}">
  <dimension ref="A1:M306"/>
  <sheetViews>
    <sheetView tabSelected="1" workbookViewId="0">
      <selection activeCell="G2" sqref="G2"/>
    </sheetView>
  </sheetViews>
  <sheetFormatPr baseColWidth="10" defaultColWidth="9" defaultRowHeight="14"/>
  <cols>
    <col min="2" max="2" width="9.19921875" style="246" bestFit="1" customWidth="1"/>
    <col min="3" max="7" width="9.19921875" style="246" customWidth="1"/>
    <col min="8" max="8" width="10" style="246" bestFit="1" customWidth="1"/>
    <col min="9" max="10" width="9.19921875" style="246" bestFit="1" customWidth="1"/>
    <col min="11" max="11" width="10" style="246" bestFit="1" customWidth="1"/>
    <col min="12" max="12" width="9.19921875" style="246" bestFit="1" customWidth="1"/>
  </cols>
  <sheetData>
    <row r="1" spans="1:13">
      <c r="A1" t="s">
        <v>1406</v>
      </c>
      <c r="B1" s="246" t="s">
        <v>1400</v>
      </c>
      <c r="C1" s="246" t="s">
        <v>2242</v>
      </c>
      <c r="D1" s="246" t="s">
        <v>2243</v>
      </c>
      <c r="E1" s="246" t="s">
        <v>2245</v>
      </c>
      <c r="F1" s="246" t="s">
        <v>2244</v>
      </c>
      <c r="G1" s="246" t="s">
        <v>2246</v>
      </c>
      <c r="H1" s="246" t="s">
        <v>1407</v>
      </c>
      <c r="I1" s="246" t="s">
        <v>1401</v>
      </c>
      <c r="J1" s="246" t="s">
        <v>1402</v>
      </c>
      <c r="K1" s="246" t="s">
        <v>1403</v>
      </c>
      <c r="L1" s="246" t="s">
        <v>1404</v>
      </c>
      <c r="M1" s="246"/>
    </row>
    <row r="2" spans="1:13">
      <c r="A2" s="245">
        <v>36161</v>
      </c>
      <c r="B2" s="246">
        <v>55.79</v>
      </c>
      <c r="C2">
        <v>55.33</v>
      </c>
      <c r="D2">
        <v>52.19</v>
      </c>
      <c r="E2">
        <f>D2+C2*I2/50</f>
        <v>44.534458953645526</v>
      </c>
      <c r="F2">
        <f>C2/H2</f>
        <v>6.5736010455031482E-3</v>
      </c>
      <c r="G2">
        <f>LOG(F2)</f>
        <v>-2.1821966569617461</v>
      </c>
      <c r="H2" s="246">
        <v>8417</v>
      </c>
      <c r="I2" s="246">
        <v>-6.9180743234723252</v>
      </c>
      <c r="J2" s="246">
        <v>75.5</v>
      </c>
      <c r="K2" s="246">
        <v>9506.9003909999992</v>
      </c>
      <c r="L2" s="246">
        <v>6.3705400000000001</v>
      </c>
    </row>
    <row r="3" spans="1:13">
      <c r="A3" s="245">
        <v>36192</v>
      </c>
      <c r="B3" s="246">
        <v>55.47</v>
      </c>
      <c r="C3">
        <v>55.79</v>
      </c>
      <c r="D3">
        <v>55.33</v>
      </c>
      <c r="E3">
        <f t="shared" ref="E3:E66" si="0">D3+C3*I3/50</f>
        <v>47.72937564793682</v>
      </c>
      <c r="F3">
        <f t="shared" ref="F3:F66" si="1">C3/H3</f>
        <v>7.4875855589853707E-3</v>
      </c>
      <c r="G3">
        <f t="shared" ref="G3:G66" si="2">LOG(F3)</f>
        <v>-2.1256582019872163</v>
      </c>
      <c r="H3" s="246">
        <v>7451</v>
      </c>
      <c r="I3" s="246">
        <v>-6.8118160531127216</v>
      </c>
      <c r="J3" s="246">
        <v>75.2</v>
      </c>
      <c r="K3" s="246">
        <v>9858.4902340000008</v>
      </c>
      <c r="L3" s="246">
        <v>6.04</v>
      </c>
    </row>
    <row r="4" spans="1:13">
      <c r="A4" s="245">
        <v>36220</v>
      </c>
      <c r="B4" s="246">
        <v>55.29</v>
      </c>
      <c r="C4">
        <v>55.47</v>
      </c>
      <c r="D4">
        <v>55.79</v>
      </c>
      <c r="E4">
        <f t="shared" si="0"/>
        <v>48.395519827172365</v>
      </c>
      <c r="F4">
        <f t="shared" si="1"/>
        <v>5.8346481539917954E-3</v>
      </c>
      <c r="G4">
        <f t="shared" si="2"/>
        <v>-2.2339853280311273</v>
      </c>
      <c r="H4" s="246">
        <v>9507</v>
      </c>
      <c r="I4" s="246">
        <v>-6.6652967124820961</v>
      </c>
      <c r="J4" s="246">
        <v>74.7</v>
      </c>
      <c r="K4" s="246">
        <v>10942.200194999999</v>
      </c>
      <c r="L4" s="246">
        <v>5.6741099999999998</v>
      </c>
    </row>
    <row r="5" spans="1:13">
      <c r="A5" s="245">
        <v>36251</v>
      </c>
      <c r="B5" s="246">
        <v>56.18</v>
      </c>
      <c r="C5">
        <v>55.29</v>
      </c>
      <c r="D5">
        <v>55.47</v>
      </c>
      <c r="E5">
        <f t="shared" si="0"/>
        <v>48.388957275131368</v>
      </c>
      <c r="F5">
        <f t="shared" si="1"/>
        <v>6.1019754993930026E-3</v>
      </c>
      <c r="G5">
        <f t="shared" si="2"/>
        <v>-2.2145295404661098</v>
      </c>
      <c r="H5" s="246">
        <v>9061</v>
      </c>
      <c r="I5" s="246">
        <v>-6.4035474089967721</v>
      </c>
      <c r="J5" s="246">
        <v>74.5</v>
      </c>
      <c r="K5" s="246">
        <v>13333.200194999999</v>
      </c>
      <c r="L5" s="246">
        <v>4.7924100000000003</v>
      </c>
    </row>
    <row r="6" spans="1:13">
      <c r="A6" s="245">
        <v>36281</v>
      </c>
      <c r="B6" s="246">
        <v>57.02</v>
      </c>
      <c r="C6">
        <v>56.18</v>
      </c>
      <c r="D6">
        <v>55.29</v>
      </c>
      <c r="E6">
        <f t="shared" si="0"/>
        <v>48.482680948228221</v>
      </c>
      <c r="F6">
        <f t="shared" si="1"/>
        <v>5.1409224011713028E-3</v>
      </c>
      <c r="G6">
        <f t="shared" si="2"/>
        <v>-2.2889589514718982</v>
      </c>
      <c r="H6" s="246">
        <v>10928</v>
      </c>
      <c r="I6" s="246">
        <v>-6.0584897221179901</v>
      </c>
      <c r="J6" s="246">
        <v>74.400000000000006</v>
      </c>
      <c r="K6" s="246">
        <v>12147.120117</v>
      </c>
      <c r="L6" s="246">
        <v>5.1651800000000003</v>
      </c>
    </row>
    <row r="7" spans="1:13">
      <c r="A7" s="245">
        <v>36312</v>
      </c>
      <c r="B7" s="246">
        <v>56.72</v>
      </c>
      <c r="C7">
        <v>57.02</v>
      </c>
      <c r="D7">
        <v>56.18</v>
      </c>
      <c r="E7">
        <f t="shared" si="0"/>
        <v>49.630643585564634</v>
      </c>
      <c r="F7">
        <f t="shared" si="1"/>
        <v>7.7705096756609431E-3</v>
      </c>
      <c r="G7">
        <f t="shared" si="2"/>
        <v>-2.1095504944464878</v>
      </c>
      <c r="H7" s="246">
        <v>7338</v>
      </c>
      <c r="I7" s="246">
        <v>-5.7430343865620515</v>
      </c>
      <c r="J7" s="246">
        <v>74.2</v>
      </c>
      <c r="K7" s="246">
        <v>13532.139648</v>
      </c>
      <c r="L7" s="246">
        <v>5.8705400000000001</v>
      </c>
    </row>
    <row r="8" spans="1:13">
      <c r="A8" s="245">
        <v>36342</v>
      </c>
      <c r="B8" s="246">
        <v>56.38</v>
      </c>
      <c r="C8">
        <v>56.72</v>
      </c>
      <c r="D8">
        <v>57.02</v>
      </c>
      <c r="E8">
        <f t="shared" si="0"/>
        <v>50.828946667418187</v>
      </c>
      <c r="F8">
        <f t="shared" si="1"/>
        <v>7.5646839157108561E-3</v>
      </c>
      <c r="G8">
        <f t="shared" si="2"/>
        <v>-2.1212092139105216</v>
      </c>
      <c r="H8" s="246">
        <v>7498</v>
      </c>
      <c r="I8" s="246">
        <v>-5.4575575921913071</v>
      </c>
      <c r="J8" s="246">
        <v>73.099999999999994</v>
      </c>
      <c r="K8" s="246">
        <v>13186.860352</v>
      </c>
      <c r="L8" s="246">
        <v>6.1428599999999998</v>
      </c>
    </row>
    <row r="9" spans="1:13">
      <c r="A9" s="245">
        <v>36373</v>
      </c>
      <c r="B9" s="246">
        <v>55.42</v>
      </c>
      <c r="C9">
        <v>56.38</v>
      </c>
      <c r="D9">
        <v>56.72</v>
      </c>
      <c r="E9">
        <f t="shared" si="0"/>
        <v>50.802039195598482</v>
      </c>
      <c r="F9">
        <f t="shared" si="1"/>
        <v>9.0439525184472253E-3</v>
      </c>
      <c r="G9">
        <f t="shared" si="2"/>
        <v>-2.0436417264052373</v>
      </c>
      <c r="H9" s="246">
        <v>6234</v>
      </c>
      <c r="I9" s="246">
        <v>-5.2482802451237305</v>
      </c>
      <c r="J9" s="246">
        <v>72.400000000000006</v>
      </c>
      <c r="K9" s="246">
        <v>13482.769531</v>
      </c>
      <c r="L9" s="246">
        <v>6.40625</v>
      </c>
    </row>
    <row r="10" spans="1:13">
      <c r="A10" s="245">
        <v>36404</v>
      </c>
      <c r="B10" s="246">
        <v>53.7</v>
      </c>
      <c r="C10">
        <v>55.42</v>
      </c>
      <c r="D10">
        <v>56.38</v>
      </c>
      <c r="E10">
        <f t="shared" si="0"/>
        <v>50.658755063639468</v>
      </c>
      <c r="F10">
        <f t="shared" si="1"/>
        <v>1.1218623481781377E-2</v>
      </c>
      <c r="G10">
        <f t="shared" si="2"/>
        <v>-1.950060427477434</v>
      </c>
      <c r="H10" s="246">
        <v>4940</v>
      </c>
      <c r="I10" s="246">
        <v>-5.1617150273913168</v>
      </c>
      <c r="J10" s="246">
        <v>72.599999999999994</v>
      </c>
      <c r="K10" s="246">
        <v>12733.240234000001</v>
      </c>
      <c r="L10" s="246">
        <v>5.5357099999999999</v>
      </c>
    </row>
    <row r="11" spans="1:13">
      <c r="A11" s="245">
        <v>36434</v>
      </c>
      <c r="B11" s="246">
        <v>52.78</v>
      </c>
      <c r="C11">
        <v>53.7</v>
      </c>
      <c r="D11">
        <v>55.42</v>
      </c>
      <c r="E11">
        <f t="shared" si="0"/>
        <v>49.933513287974733</v>
      </c>
      <c r="F11">
        <f t="shared" si="1"/>
        <v>1.0435289545277886E-2</v>
      </c>
      <c r="G11">
        <f t="shared" si="2"/>
        <v>-1.9814954961747722</v>
      </c>
      <c r="H11" s="246">
        <v>5146</v>
      </c>
      <c r="I11" s="246">
        <v>-5.1084606257218539</v>
      </c>
      <c r="J11" s="246">
        <v>72.8</v>
      </c>
      <c r="K11" s="246">
        <v>13256.950194999999</v>
      </c>
      <c r="L11" s="246">
        <v>6.3281299999999998</v>
      </c>
    </row>
    <row r="12" spans="1:13">
      <c r="A12" s="245">
        <v>36465</v>
      </c>
      <c r="B12" s="246">
        <v>51.22</v>
      </c>
      <c r="C12">
        <v>52.78</v>
      </c>
      <c r="D12">
        <v>53.7</v>
      </c>
      <c r="E12">
        <f t="shared" si="0"/>
        <v>48.28164165980332</v>
      </c>
      <c r="F12">
        <f t="shared" si="1"/>
        <v>1.0212848297213622E-2</v>
      </c>
      <c r="G12">
        <f t="shared" si="2"/>
        <v>-1.9908531191029968</v>
      </c>
      <c r="H12" s="246">
        <v>5168</v>
      </c>
      <c r="I12" s="246">
        <v>-5.1329654605879895</v>
      </c>
      <c r="J12" s="246">
        <v>72.3</v>
      </c>
      <c r="K12" s="246">
        <v>15377.190430000001</v>
      </c>
      <c r="L12" s="246">
        <v>6.0714300000000003</v>
      </c>
    </row>
    <row r="13" spans="1:13">
      <c r="A13" s="245">
        <v>36495</v>
      </c>
      <c r="B13" s="246">
        <v>52.19</v>
      </c>
      <c r="C13">
        <v>51.22</v>
      </c>
      <c r="D13">
        <v>52.78</v>
      </c>
      <c r="E13">
        <f t="shared" si="0"/>
        <v>47.641312365196939</v>
      </c>
      <c r="F13">
        <f t="shared" si="1"/>
        <v>8.5881958417169686E-3</v>
      </c>
      <c r="G13">
        <f t="shared" si="2"/>
        <v>-2.066098060648546</v>
      </c>
      <c r="H13" s="246">
        <v>5964</v>
      </c>
      <c r="I13" s="246">
        <v>-5.0162901550205632</v>
      </c>
      <c r="J13" s="246">
        <v>72</v>
      </c>
      <c r="K13" s="246">
        <v>16962.099609000001</v>
      </c>
      <c r="L13" s="246">
        <v>5.62723</v>
      </c>
    </row>
    <row r="14" spans="1:13">
      <c r="A14" s="245">
        <v>36526</v>
      </c>
      <c r="B14" s="246">
        <v>53.4</v>
      </c>
      <c r="C14">
        <v>52.19</v>
      </c>
      <c r="D14">
        <v>51.22</v>
      </c>
      <c r="E14">
        <f t="shared" si="0"/>
        <v>46.239834004969715</v>
      </c>
      <c r="F14">
        <f t="shared" si="1"/>
        <v>8.7921159029649594E-3</v>
      </c>
      <c r="G14">
        <f t="shared" si="2"/>
        <v>-2.0559065954155105</v>
      </c>
      <c r="H14" s="246">
        <v>5936</v>
      </c>
      <c r="I14" s="246">
        <v>-4.771187962282319</v>
      </c>
      <c r="J14" s="246">
        <v>71.5</v>
      </c>
      <c r="K14" s="246">
        <v>15532.339844</v>
      </c>
      <c r="L14" s="246">
        <v>5.8526800000000003</v>
      </c>
    </row>
    <row r="15" spans="1:13">
      <c r="A15" s="245">
        <v>36557</v>
      </c>
      <c r="B15" s="246">
        <v>53.48</v>
      </c>
      <c r="C15">
        <v>53.4</v>
      </c>
      <c r="D15">
        <v>52.19</v>
      </c>
      <c r="E15">
        <f t="shared" si="0"/>
        <v>47.364346609507827</v>
      </c>
      <c r="F15">
        <f t="shared" si="1"/>
        <v>1.0574257425742573E-2</v>
      </c>
      <c r="G15">
        <f t="shared" si="2"/>
        <v>-1.9757501210901049</v>
      </c>
      <c r="H15" s="246">
        <v>5050</v>
      </c>
      <c r="I15" s="246">
        <v>-4.5184020510226333</v>
      </c>
      <c r="J15" s="246">
        <v>71.400000000000006</v>
      </c>
      <c r="K15" s="246">
        <v>17169.439452999999</v>
      </c>
      <c r="L15" s="246">
        <v>5.9821400000000002</v>
      </c>
    </row>
    <row r="16" spans="1:13">
      <c r="A16" s="245">
        <v>36586</v>
      </c>
      <c r="B16" s="246">
        <v>53.46</v>
      </c>
      <c r="C16">
        <v>53.48</v>
      </c>
      <c r="D16">
        <v>53.4</v>
      </c>
      <c r="E16">
        <f t="shared" si="0"/>
        <v>48.832322303756143</v>
      </c>
      <c r="F16">
        <f t="shared" si="1"/>
        <v>7.3755344090470276E-3</v>
      </c>
      <c r="G16">
        <f t="shared" si="2"/>
        <v>-2.1322065065373659</v>
      </c>
      <c r="H16" s="246">
        <v>7251</v>
      </c>
      <c r="I16" s="246">
        <v>-4.270454091477049</v>
      </c>
      <c r="J16" s="246">
        <v>71.2</v>
      </c>
      <c r="K16" s="246">
        <v>17406.539063</v>
      </c>
      <c r="L16" s="246">
        <v>5.8794599999999999</v>
      </c>
    </row>
    <row r="17" spans="1:12">
      <c r="A17" s="245">
        <v>36617</v>
      </c>
      <c r="B17" s="246">
        <v>52.39</v>
      </c>
      <c r="C17">
        <v>53.46</v>
      </c>
      <c r="D17">
        <v>53.48</v>
      </c>
      <c r="E17">
        <f t="shared" si="0"/>
        <v>49.082505655203612</v>
      </c>
      <c r="F17">
        <f t="shared" si="1"/>
        <v>6.3228858663512714E-3</v>
      </c>
      <c r="G17">
        <f t="shared" si="2"/>
        <v>-2.1990846575132421</v>
      </c>
      <c r="H17" s="246">
        <v>8455</v>
      </c>
      <c r="I17" s="246">
        <v>-4.1128828514743603</v>
      </c>
      <c r="J17" s="246">
        <v>71.2</v>
      </c>
      <c r="K17" s="246">
        <v>15519.299805000001</v>
      </c>
      <c r="L17" s="246">
        <v>6.6004500000000004</v>
      </c>
    </row>
    <row r="18" spans="1:12">
      <c r="A18" s="245">
        <v>36647</v>
      </c>
      <c r="B18" s="246">
        <v>49.82</v>
      </c>
      <c r="C18">
        <v>52.39</v>
      </c>
      <c r="D18">
        <v>53.46</v>
      </c>
      <c r="E18">
        <f t="shared" si="0"/>
        <v>49.114172606224237</v>
      </c>
      <c r="F18">
        <f t="shared" si="1"/>
        <v>9.7198515769944347E-3</v>
      </c>
      <c r="G18">
        <f t="shared" si="2"/>
        <v>-2.0123403667387922</v>
      </c>
      <c r="H18" s="246">
        <v>5390</v>
      </c>
      <c r="I18" s="246">
        <v>-4.1475733859283892</v>
      </c>
      <c r="J18" s="246">
        <v>71.099999999999994</v>
      </c>
      <c r="K18" s="246">
        <v>14713.860352</v>
      </c>
      <c r="L18" s="246">
        <v>6.7254500000000004</v>
      </c>
    </row>
    <row r="19" spans="1:12">
      <c r="A19" s="245">
        <v>36678</v>
      </c>
      <c r="B19" s="246">
        <v>46.29</v>
      </c>
      <c r="C19">
        <v>49.82</v>
      </c>
      <c r="D19">
        <v>52.39</v>
      </c>
      <c r="E19">
        <f t="shared" si="0"/>
        <v>47.996790468406857</v>
      </c>
      <c r="F19">
        <f t="shared" si="1"/>
        <v>1.1543095458758109E-2</v>
      </c>
      <c r="G19">
        <f t="shared" si="2"/>
        <v>-1.9376777128103853</v>
      </c>
      <c r="H19" s="246">
        <v>4316</v>
      </c>
      <c r="I19" s="246">
        <v>-4.4090822276125508</v>
      </c>
      <c r="J19" s="246">
        <v>70.8</v>
      </c>
      <c r="K19" s="246">
        <v>16155.780273</v>
      </c>
      <c r="L19" s="246">
        <v>6.14</v>
      </c>
    </row>
    <row r="20" spans="1:12">
      <c r="A20" s="245">
        <v>36708</v>
      </c>
      <c r="B20" s="246">
        <v>46.9</v>
      </c>
      <c r="C20">
        <v>46.29</v>
      </c>
      <c r="D20">
        <v>49.82</v>
      </c>
      <c r="E20">
        <f t="shared" si="0"/>
        <v>45.639956385233894</v>
      </c>
      <c r="F20">
        <f t="shared" si="1"/>
        <v>6.403375293954904E-3</v>
      </c>
      <c r="G20">
        <f t="shared" si="2"/>
        <v>-2.1935910439641586</v>
      </c>
      <c r="H20" s="246">
        <v>7229</v>
      </c>
      <c r="I20" s="246">
        <v>-4.5150611522641029</v>
      </c>
      <c r="J20" s="246">
        <v>70.7</v>
      </c>
      <c r="K20" s="246">
        <v>16840.980468999998</v>
      </c>
      <c r="L20" s="246">
        <v>5.85</v>
      </c>
    </row>
    <row r="21" spans="1:12">
      <c r="A21" s="245">
        <v>36739</v>
      </c>
      <c r="B21" s="246">
        <v>47.1</v>
      </c>
      <c r="C21">
        <v>46.9</v>
      </c>
      <c r="D21">
        <v>46.29</v>
      </c>
      <c r="E21">
        <f t="shared" si="0"/>
        <v>42.040217499089167</v>
      </c>
      <c r="F21">
        <f t="shared" si="1"/>
        <v>4.9384016005054225E-3</v>
      </c>
      <c r="G21">
        <f t="shared" si="2"/>
        <v>-2.3064135952887681</v>
      </c>
      <c r="H21" s="246">
        <v>9497</v>
      </c>
      <c r="I21" s="246">
        <v>-4.5306849689880906</v>
      </c>
      <c r="J21" s="246">
        <v>70.5</v>
      </c>
      <c r="K21" s="246">
        <v>17097.509765999999</v>
      </c>
      <c r="L21" s="246">
        <v>6.49</v>
      </c>
    </row>
    <row r="22" spans="1:12">
      <c r="A22" s="245">
        <v>36770</v>
      </c>
      <c r="B22" s="246">
        <v>47.49</v>
      </c>
      <c r="C22">
        <v>47.1</v>
      </c>
      <c r="D22">
        <v>46.9</v>
      </c>
      <c r="E22">
        <f t="shared" si="0"/>
        <v>42.698507611751097</v>
      </c>
      <c r="F22">
        <f t="shared" si="1"/>
        <v>6.9428066037735851E-3</v>
      </c>
      <c r="G22">
        <f t="shared" si="2"/>
        <v>-2.1584649321197613</v>
      </c>
      <c r="H22" s="246">
        <v>6784</v>
      </c>
      <c r="I22" s="246">
        <v>-4.4601830023873674</v>
      </c>
      <c r="J22" s="246">
        <v>70.599999999999994</v>
      </c>
      <c r="K22" s="246">
        <v>15648.980469</v>
      </c>
      <c r="L22" s="246">
        <v>6.31</v>
      </c>
    </row>
    <row r="23" spans="1:12">
      <c r="A23" s="245">
        <v>36800</v>
      </c>
      <c r="B23" s="246">
        <v>47.4</v>
      </c>
      <c r="C23">
        <v>47.49</v>
      </c>
      <c r="D23">
        <v>47.1</v>
      </c>
      <c r="E23">
        <f t="shared" si="0"/>
        <v>42.957639530283885</v>
      </c>
      <c r="F23">
        <f t="shared" si="1"/>
        <v>6.9613016710642047E-3</v>
      </c>
      <c r="G23">
        <f t="shared" si="2"/>
        <v>-2.15730954548936</v>
      </c>
      <c r="H23" s="246">
        <v>6822</v>
      </c>
      <c r="I23" s="246">
        <v>-4.361297609724275</v>
      </c>
      <c r="J23" s="246">
        <v>70.599999999999994</v>
      </c>
      <c r="K23" s="246">
        <v>14895.339844</v>
      </c>
      <c r="L23" s="246">
        <v>5.90402</v>
      </c>
    </row>
    <row r="24" spans="1:12">
      <c r="A24" s="245">
        <v>36831</v>
      </c>
      <c r="B24" s="246">
        <v>45.79</v>
      </c>
      <c r="C24">
        <v>47.4</v>
      </c>
      <c r="D24">
        <v>47.49</v>
      </c>
      <c r="E24">
        <f t="shared" si="0"/>
        <v>43.354297907016559</v>
      </c>
      <c r="F24">
        <f t="shared" si="1"/>
        <v>8.3274771609276182E-3</v>
      </c>
      <c r="G24">
        <f t="shared" si="2"/>
        <v>-2.0794865497381618</v>
      </c>
      <c r="H24" s="246">
        <v>5692</v>
      </c>
      <c r="I24" s="246">
        <v>-4.3625549504044727</v>
      </c>
      <c r="J24" s="246">
        <v>70.7</v>
      </c>
      <c r="K24" s="246">
        <v>13984.389648</v>
      </c>
      <c r="L24" s="246">
        <v>5.7709000000000001</v>
      </c>
    </row>
    <row r="25" spans="1:12">
      <c r="A25" s="245">
        <v>36861</v>
      </c>
      <c r="B25" s="246">
        <v>44.31</v>
      </c>
      <c r="C25">
        <v>45.79</v>
      </c>
      <c r="D25">
        <v>47.4</v>
      </c>
      <c r="E25">
        <f t="shared" si="0"/>
        <v>43.341277886763507</v>
      </c>
      <c r="F25">
        <f t="shared" si="1"/>
        <v>1.0560424354243543E-2</v>
      </c>
      <c r="G25">
        <f t="shared" si="2"/>
        <v>-1.9763186300026332</v>
      </c>
      <c r="H25" s="246">
        <v>4336</v>
      </c>
      <c r="I25" s="246">
        <v>-4.4318869985111249</v>
      </c>
      <c r="J25" s="246">
        <v>70.5</v>
      </c>
      <c r="K25" s="246">
        <v>15095.530273</v>
      </c>
      <c r="L25" s="246">
        <v>6.31</v>
      </c>
    </row>
    <row r="26" spans="1:12">
      <c r="A26" s="245">
        <v>36892</v>
      </c>
      <c r="B26" s="246">
        <v>43.8</v>
      </c>
      <c r="C26">
        <v>44.31</v>
      </c>
      <c r="D26">
        <v>45.79</v>
      </c>
      <c r="E26">
        <f t="shared" si="0"/>
        <v>41.823027697043344</v>
      </c>
      <c r="F26">
        <f t="shared" si="1"/>
        <v>1.1102480581307944E-2</v>
      </c>
      <c r="G26">
        <f t="shared" si="2"/>
        <v>-1.9545799777524113</v>
      </c>
      <c r="H26" s="246">
        <v>3991</v>
      </c>
      <c r="I26" s="246">
        <v>-4.4763849051643589</v>
      </c>
      <c r="J26" s="246">
        <v>70.400000000000006</v>
      </c>
      <c r="K26" s="246">
        <v>16102.349609000001</v>
      </c>
      <c r="L26" s="246">
        <v>5.3392900000000001</v>
      </c>
    </row>
    <row r="27" spans="1:12">
      <c r="A27" s="245">
        <v>36923</v>
      </c>
      <c r="B27" s="246">
        <v>43.37</v>
      </c>
      <c r="C27">
        <v>43.8</v>
      </c>
      <c r="D27">
        <v>44.31</v>
      </c>
      <c r="E27">
        <f t="shared" si="0"/>
        <v>40.372785589443353</v>
      </c>
      <c r="F27">
        <f t="shared" si="1"/>
        <v>1.0337502950200613E-2</v>
      </c>
      <c r="G27">
        <f t="shared" si="2"/>
        <v>-1.9855843534968902</v>
      </c>
      <c r="H27" s="246">
        <v>4237</v>
      </c>
      <c r="I27" s="246">
        <v>-4.4945369983523378</v>
      </c>
      <c r="J27" s="246">
        <v>69.7</v>
      </c>
      <c r="K27" s="246">
        <v>14787.870117</v>
      </c>
      <c r="L27" s="246">
        <v>5.0199999999999996</v>
      </c>
    </row>
    <row r="28" spans="1:12">
      <c r="A28" s="245">
        <v>36951</v>
      </c>
      <c r="B28" s="246">
        <v>44.74</v>
      </c>
      <c r="C28">
        <v>43.37</v>
      </c>
      <c r="D28">
        <v>43.8</v>
      </c>
      <c r="E28">
        <f t="shared" si="0"/>
        <v>40.028326926777012</v>
      </c>
      <c r="F28">
        <f t="shared" si="1"/>
        <v>4.1657861876861014E-3</v>
      </c>
      <c r="G28">
        <f t="shared" si="2"/>
        <v>-2.3803030243285135</v>
      </c>
      <c r="H28" s="246">
        <v>10411</v>
      </c>
      <c r="I28" s="246">
        <v>-4.3482511796437464</v>
      </c>
      <c r="J28" s="246">
        <v>69.8</v>
      </c>
      <c r="K28" s="246">
        <v>12760.639648</v>
      </c>
      <c r="L28" s="246">
        <v>5.1406299999999998</v>
      </c>
    </row>
    <row r="29" spans="1:12">
      <c r="A29" s="245">
        <v>36982</v>
      </c>
      <c r="B29" s="246">
        <v>44.11</v>
      </c>
      <c r="C29">
        <v>44.74</v>
      </c>
      <c r="D29">
        <v>43.37</v>
      </c>
      <c r="E29">
        <f t="shared" si="0"/>
        <v>39.581109459929998</v>
      </c>
      <c r="F29">
        <f t="shared" si="1"/>
        <v>6.2233968563082491E-3</v>
      </c>
      <c r="G29">
        <f t="shared" si="2"/>
        <v>-2.2059725038509241</v>
      </c>
      <c r="H29" s="246">
        <v>7189</v>
      </c>
      <c r="I29" s="246">
        <v>-4.2343434734801093</v>
      </c>
      <c r="J29" s="246">
        <v>70.2</v>
      </c>
      <c r="K29" s="246">
        <v>13386.040039</v>
      </c>
      <c r="L29" s="246">
        <v>4.29</v>
      </c>
    </row>
    <row r="30" spans="1:12">
      <c r="A30" s="245">
        <v>37012</v>
      </c>
      <c r="B30" s="246">
        <v>43.1</v>
      </c>
      <c r="C30">
        <v>44.11</v>
      </c>
      <c r="D30">
        <v>44.74</v>
      </c>
      <c r="E30">
        <f t="shared" si="0"/>
        <v>41.054684735567768</v>
      </c>
      <c r="F30">
        <f t="shared" si="1"/>
        <v>6.7726086288960536E-3</v>
      </c>
      <c r="G30">
        <f t="shared" si="2"/>
        <v>-2.1692440203956753</v>
      </c>
      <c r="H30" s="246">
        <v>6513</v>
      </c>
      <c r="I30" s="246">
        <v>-4.1774147182410246</v>
      </c>
      <c r="J30" s="246">
        <v>70</v>
      </c>
      <c r="K30" s="246">
        <v>13174.410156</v>
      </c>
      <c r="L30" s="246">
        <v>3.91</v>
      </c>
    </row>
    <row r="31" spans="1:12">
      <c r="A31" s="245">
        <v>37043</v>
      </c>
      <c r="B31" s="246">
        <v>43.05</v>
      </c>
      <c r="C31">
        <v>43.1</v>
      </c>
      <c r="D31">
        <v>44.11</v>
      </c>
      <c r="E31">
        <f t="shared" si="0"/>
        <v>40.585113776061192</v>
      </c>
      <c r="F31">
        <f t="shared" si="1"/>
        <v>6.541205038700865E-3</v>
      </c>
      <c r="G31">
        <f t="shared" si="2"/>
        <v>-2.1843422373868049</v>
      </c>
      <c r="H31" s="246">
        <v>6589</v>
      </c>
      <c r="I31" s="246">
        <v>-4.0891951553814465</v>
      </c>
      <c r="J31" s="246">
        <v>70</v>
      </c>
      <c r="K31" s="246">
        <v>13042.530273</v>
      </c>
      <c r="L31" s="246">
        <v>3.81473</v>
      </c>
    </row>
    <row r="32" spans="1:12">
      <c r="A32" s="245">
        <v>37073</v>
      </c>
      <c r="B32" s="246">
        <v>42.37</v>
      </c>
      <c r="C32">
        <v>43.05</v>
      </c>
      <c r="D32">
        <v>43.1</v>
      </c>
      <c r="E32">
        <f t="shared" si="0"/>
        <v>39.632131561277006</v>
      </c>
      <c r="F32">
        <f t="shared" si="1"/>
        <v>6.4320932317346478E-3</v>
      </c>
      <c r="G32">
        <f t="shared" si="2"/>
        <v>-2.1916476692138267</v>
      </c>
      <c r="H32" s="246">
        <v>6693</v>
      </c>
      <c r="I32" s="246">
        <v>-4.027721763905916</v>
      </c>
      <c r="J32" s="246">
        <v>70.099999999999994</v>
      </c>
      <c r="K32" s="246">
        <v>12316.690430000001</v>
      </c>
      <c r="L32" s="246">
        <v>3.68</v>
      </c>
    </row>
    <row r="33" spans="1:12">
      <c r="A33" s="245">
        <v>37104</v>
      </c>
      <c r="B33" s="246">
        <v>42</v>
      </c>
      <c r="C33">
        <v>42.37</v>
      </c>
      <c r="D33">
        <v>43.05</v>
      </c>
      <c r="E33">
        <f t="shared" si="0"/>
        <v>39.691605880609245</v>
      </c>
      <c r="F33">
        <f t="shared" si="1"/>
        <v>5.9308510638297869E-3</v>
      </c>
      <c r="G33">
        <f t="shared" si="2"/>
        <v>-2.2268829818795002</v>
      </c>
      <c r="H33" s="246">
        <v>7144</v>
      </c>
      <c r="I33" s="246">
        <v>-3.9631745567509427</v>
      </c>
      <c r="J33" s="246">
        <v>69.7</v>
      </c>
      <c r="K33" s="246">
        <v>11090.480469</v>
      </c>
      <c r="L33" s="246">
        <v>3.39</v>
      </c>
    </row>
    <row r="34" spans="1:12">
      <c r="A34" s="245">
        <v>37135</v>
      </c>
      <c r="B34" s="246">
        <v>41.08</v>
      </c>
      <c r="C34">
        <v>42</v>
      </c>
      <c r="D34">
        <v>42.37</v>
      </c>
      <c r="E34">
        <f t="shared" si="0"/>
        <v>39.059703376213761</v>
      </c>
      <c r="F34">
        <f t="shared" si="1"/>
        <v>7.1428571428571426E-3</v>
      </c>
      <c r="G34">
        <f t="shared" si="2"/>
        <v>-2.1461280356782382</v>
      </c>
      <c r="H34" s="246">
        <v>5880</v>
      </c>
      <c r="I34" s="246">
        <v>-3.9408293140312338</v>
      </c>
      <c r="J34" s="246">
        <v>69.8</v>
      </c>
      <c r="K34" s="246">
        <v>9950.7001949999994</v>
      </c>
      <c r="L34" s="246">
        <v>2.6</v>
      </c>
    </row>
    <row r="35" spans="1:12">
      <c r="A35" s="245">
        <v>37165</v>
      </c>
      <c r="B35" s="246">
        <v>39.25</v>
      </c>
      <c r="C35">
        <v>41.08</v>
      </c>
      <c r="D35">
        <v>42</v>
      </c>
      <c r="E35">
        <f t="shared" si="0"/>
        <v>38.693556634445862</v>
      </c>
      <c r="F35">
        <f t="shared" si="1"/>
        <v>8.8211294824994627E-3</v>
      </c>
      <c r="G35">
        <f t="shared" si="2"/>
        <v>-2.0544758030074908</v>
      </c>
      <c r="H35" s="246">
        <v>4657</v>
      </c>
      <c r="I35" s="246">
        <v>-4.0243955276949137</v>
      </c>
      <c r="J35" s="246">
        <v>69.7</v>
      </c>
      <c r="K35" s="246">
        <v>10073.969727</v>
      </c>
      <c r="L35" s="246">
        <v>2.1495500000000001</v>
      </c>
    </row>
    <row r="36" spans="1:12">
      <c r="A36" s="245">
        <v>37196</v>
      </c>
      <c r="B36" s="246">
        <v>39.270000000000003</v>
      </c>
      <c r="C36">
        <v>39.25</v>
      </c>
      <c r="D36">
        <v>41.08</v>
      </c>
      <c r="E36">
        <f t="shared" si="0"/>
        <v>37.906708045182043</v>
      </c>
      <c r="F36">
        <f t="shared" si="1"/>
        <v>4.7593064144537409E-3</v>
      </c>
      <c r="G36">
        <f t="shared" si="2"/>
        <v>-2.3224563334818598</v>
      </c>
      <c r="H36" s="246">
        <v>8247</v>
      </c>
      <c r="I36" s="246">
        <v>-4.0424101335260616</v>
      </c>
      <c r="J36" s="246">
        <v>69.7</v>
      </c>
      <c r="K36" s="246">
        <v>11279.25</v>
      </c>
      <c r="L36" s="246">
        <v>2.21652</v>
      </c>
    </row>
    <row r="37" spans="1:12">
      <c r="A37" s="245">
        <v>37226</v>
      </c>
      <c r="B37" s="246">
        <v>39.68</v>
      </c>
      <c r="C37">
        <v>39.270000000000003</v>
      </c>
      <c r="D37">
        <v>39.25</v>
      </c>
      <c r="E37">
        <f t="shared" si="0"/>
        <v>36.12587496441936</v>
      </c>
      <c r="F37">
        <f t="shared" si="1"/>
        <v>5.5996007414801088E-3</v>
      </c>
      <c r="G37">
        <f t="shared" si="2"/>
        <v>-2.2518429376283642</v>
      </c>
      <c r="H37" s="246">
        <v>7013</v>
      </c>
      <c r="I37" s="246">
        <v>-3.9777502362880597</v>
      </c>
      <c r="J37" s="246">
        <v>68</v>
      </c>
      <c r="K37" s="246">
        <v>11397.209961</v>
      </c>
      <c r="L37" s="246">
        <v>2.1049099999999998</v>
      </c>
    </row>
    <row r="38" spans="1:12">
      <c r="A38" s="245">
        <v>37257</v>
      </c>
      <c r="B38" s="246">
        <v>39.89</v>
      </c>
      <c r="C38">
        <v>39.68</v>
      </c>
      <c r="D38">
        <v>39.270000000000003</v>
      </c>
      <c r="E38">
        <f t="shared" si="0"/>
        <v>36.202729533060989</v>
      </c>
      <c r="F38">
        <f t="shared" si="1"/>
        <v>4.7847582298323884E-3</v>
      </c>
      <c r="G38">
        <f t="shared" si="2"/>
        <v>-2.3201400019001803</v>
      </c>
      <c r="H38" s="246">
        <v>8293</v>
      </c>
      <c r="I38" s="246">
        <v>-3.8650081488646819</v>
      </c>
      <c r="J38" s="246">
        <v>68</v>
      </c>
      <c r="K38" s="246">
        <v>10725.299805000001</v>
      </c>
      <c r="L38" s="246">
        <v>1.9799100000000001</v>
      </c>
    </row>
    <row r="39" spans="1:12">
      <c r="A39" s="245">
        <v>37288</v>
      </c>
      <c r="B39" s="246">
        <v>39.64</v>
      </c>
      <c r="C39">
        <v>39.89</v>
      </c>
      <c r="D39">
        <v>39.68</v>
      </c>
      <c r="E39">
        <f t="shared" si="0"/>
        <v>36.686195827254302</v>
      </c>
      <c r="F39">
        <f t="shared" si="1"/>
        <v>6.7541483237385713E-3</v>
      </c>
      <c r="G39">
        <f t="shared" si="2"/>
        <v>-2.17042940631922</v>
      </c>
      <c r="H39" s="246">
        <v>5906</v>
      </c>
      <c r="I39" s="246">
        <v>-3.752574796622838</v>
      </c>
      <c r="J39" s="246">
        <v>68.099999999999994</v>
      </c>
      <c r="K39" s="246">
        <v>10482.549805000001</v>
      </c>
      <c r="L39" s="246">
        <v>2.0044599999999999</v>
      </c>
    </row>
    <row r="40" spans="1:12">
      <c r="A40" s="245">
        <v>37316</v>
      </c>
      <c r="B40" s="246">
        <v>39.76</v>
      </c>
      <c r="C40">
        <v>39.64</v>
      </c>
      <c r="D40">
        <v>39.89</v>
      </c>
      <c r="E40">
        <f t="shared" si="0"/>
        <v>37.0262883099292</v>
      </c>
      <c r="F40">
        <f t="shared" si="1"/>
        <v>7.5447278264179672E-3</v>
      </c>
      <c r="G40">
        <f t="shared" si="2"/>
        <v>-2.1223564226368139</v>
      </c>
      <c r="H40" s="246">
        <v>5254</v>
      </c>
      <c r="I40" s="246">
        <v>-3.6121489531670079</v>
      </c>
      <c r="J40" s="246">
        <v>68.3</v>
      </c>
      <c r="K40" s="246">
        <v>11032.919921999999</v>
      </c>
      <c r="L40" s="246">
        <v>2.125</v>
      </c>
    </row>
    <row r="41" spans="1:12">
      <c r="A41" s="245">
        <v>37347</v>
      </c>
      <c r="B41" s="246">
        <v>39.53</v>
      </c>
      <c r="C41">
        <v>39.76</v>
      </c>
      <c r="D41">
        <v>39.64</v>
      </c>
      <c r="E41">
        <f t="shared" si="0"/>
        <v>36.873250944000439</v>
      </c>
      <c r="F41">
        <f t="shared" si="1"/>
        <v>5.1362873013822497E-3</v>
      </c>
      <c r="G41">
        <f t="shared" si="2"/>
        <v>-2.2893506917314053</v>
      </c>
      <c r="H41" s="246">
        <v>7741</v>
      </c>
      <c r="I41" s="246">
        <v>-3.4793121931583997</v>
      </c>
      <c r="J41" s="246">
        <v>68.099999999999994</v>
      </c>
      <c r="K41" s="246">
        <v>11497.580078000001</v>
      </c>
      <c r="L41" s="246">
        <v>1.89063</v>
      </c>
    </row>
    <row r="42" spans="1:12">
      <c r="A42" s="245">
        <v>37377</v>
      </c>
      <c r="B42" s="246">
        <v>39.43</v>
      </c>
      <c r="C42">
        <v>39.53</v>
      </c>
      <c r="D42">
        <v>39.76</v>
      </c>
      <c r="E42">
        <f t="shared" si="0"/>
        <v>37.116577720422065</v>
      </c>
      <c r="F42">
        <f t="shared" si="1"/>
        <v>5.0888259526261585E-3</v>
      </c>
      <c r="G42">
        <f t="shared" si="2"/>
        <v>-2.2933824025569778</v>
      </c>
      <c r="H42" s="246">
        <v>7768</v>
      </c>
      <c r="I42" s="246">
        <v>-3.3435647351099576</v>
      </c>
      <c r="J42" s="246">
        <v>67.8</v>
      </c>
      <c r="K42" s="246">
        <v>11301.940430000001</v>
      </c>
      <c r="L42" s="246">
        <v>1.73214</v>
      </c>
    </row>
    <row r="43" spans="1:12">
      <c r="A43" s="245">
        <v>37408</v>
      </c>
      <c r="B43" s="246">
        <v>39.25</v>
      </c>
      <c r="C43">
        <v>39.43</v>
      </c>
      <c r="D43">
        <v>39.53</v>
      </c>
      <c r="E43">
        <f t="shared" si="0"/>
        <v>36.995861058126209</v>
      </c>
      <c r="F43">
        <f t="shared" si="1"/>
        <v>5.2343024027611844E-3</v>
      </c>
      <c r="G43">
        <f t="shared" si="2"/>
        <v>-2.2811411903593615</v>
      </c>
      <c r="H43" s="246">
        <v>7533</v>
      </c>
      <c r="I43" s="246">
        <v>-3.2134655615949654</v>
      </c>
      <c r="J43" s="246">
        <v>67.7</v>
      </c>
      <c r="K43" s="246">
        <v>10598.549805000001</v>
      </c>
      <c r="L43" s="246">
        <v>1.7857099999999999</v>
      </c>
    </row>
    <row r="44" spans="1:12">
      <c r="A44" s="245">
        <v>37438</v>
      </c>
      <c r="B44" s="246">
        <v>38.71</v>
      </c>
      <c r="C44">
        <v>39.25</v>
      </c>
      <c r="D44">
        <v>39.43</v>
      </c>
      <c r="E44">
        <f t="shared" si="0"/>
        <v>36.982376089549525</v>
      </c>
      <c r="F44">
        <f t="shared" si="1"/>
        <v>7.3337070254110613E-3</v>
      </c>
      <c r="G44">
        <f t="shared" si="2"/>
        <v>-2.1346764436784955</v>
      </c>
      <c r="H44" s="246">
        <v>5352</v>
      </c>
      <c r="I44" s="246">
        <v>-3.1179922426120683</v>
      </c>
      <c r="J44" s="246">
        <v>67.7</v>
      </c>
      <c r="K44" s="246">
        <v>10267.360352</v>
      </c>
      <c r="L44" s="246">
        <v>1.74777</v>
      </c>
    </row>
    <row r="45" spans="1:12">
      <c r="A45" s="245">
        <v>37469</v>
      </c>
      <c r="B45" s="246">
        <v>37.92</v>
      </c>
      <c r="C45">
        <v>38.71</v>
      </c>
      <c r="D45">
        <v>39.25</v>
      </c>
      <c r="E45">
        <f t="shared" si="0"/>
        <v>36.87268072302038</v>
      </c>
      <c r="F45">
        <f t="shared" si="1"/>
        <v>7.3439575033200531E-3</v>
      </c>
      <c r="G45">
        <f t="shared" si="2"/>
        <v>-2.1340698448960023</v>
      </c>
      <c r="H45" s="246">
        <v>5271</v>
      </c>
      <c r="I45" s="246">
        <v>-3.0706784771113647</v>
      </c>
      <c r="J45" s="246">
        <v>67.5</v>
      </c>
      <c r="K45" s="246">
        <v>10043.870117</v>
      </c>
      <c r="L45" s="246">
        <v>1.7455400000000001</v>
      </c>
    </row>
    <row r="46" spans="1:12">
      <c r="A46" s="245">
        <v>37500</v>
      </c>
      <c r="B46" s="246">
        <v>36.65</v>
      </c>
      <c r="C46">
        <v>37.92</v>
      </c>
      <c r="D46">
        <v>38.71</v>
      </c>
      <c r="E46">
        <f t="shared" si="0"/>
        <v>36.359015862220829</v>
      </c>
      <c r="F46">
        <f t="shared" si="1"/>
        <v>5.8293620292083018E-3</v>
      </c>
      <c r="G46">
        <f t="shared" si="2"/>
        <v>-2.2343789722315766</v>
      </c>
      <c r="H46" s="246">
        <v>6505</v>
      </c>
      <c r="I46" s="246">
        <v>-3.099926342008402</v>
      </c>
      <c r="J46" s="246">
        <v>67.2</v>
      </c>
      <c r="K46" s="246">
        <v>9072.2099610000005</v>
      </c>
      <c r="L46" s="246">
        <v>1.9129499999999999</v>
      </c>
    </row>
    <row r="47" spans="1:12">
      <c r="A47" s="245">
        <v>37530</v>
      </c>
      <c r="B47" s="246">
        <v>35.69</v>
      </c>
      <c r="C47">
        <v>36.65</v>
      </c>
      <c r="D47">
        <v>37.92</v>
      </c>
      <c r="E47">
        <f t="shared" si="0"/>
        <v>35.600717825120228</v>
      </c>
      <c r="F47">
        <f t="shared" si="1"/>
        <v>5.9993452283516125E-3</v>
      </c>
      <c r="G47">
        <f t="shared" si="2"/>
        <v>-2.221896146154863</v>
      </c>
      <c r="H47" s="246">
        <v>6109</v>
      </c>
      <c r="I47" s="246">
        <v>-3.1640957365344775</v>
      </c>
      <c r="J47" s="246">
        <v>67.2</v>
      </c>
      <c r="K47" s="246">
        <v>9441.25</v>
      </c>
      <c r="L47" s="246">
        <v>1.90848</v>
      </c>
    </row>
    <row r="48" spans="1:12">
      <c r="A48" s="245">
        <v>37561</v>
      </c>
      <c r="B48" s="246">
        <v>34.950000000000003</v>
      </c>
      <c r="C48">
        <v>35.69</v>
      </c>
      <c r="D48">
        <v>36.65</v>
      </c>
      <c r="E48">
        <f t="shared" si="0"/>
        <v>34.339183730636215</v>
      </c>
      <c r="F48">
        <f t="shared" si="1"/>
        <v>6.9166666666666664E-3</v>
      </c>
      <c r="G48">
        <f t="shared" si="2"/>
        <v>-2.1601031536715509</v>
      </c>
      <c r="H48" s="246">
        <v>5160</v>
      </c>
      <c r="I48" s="246">
        <v>-3.2373441711456792</v>
      </c>
      <c r="J48" s="246">
        <v>67.099999999999994</v>
      </c>
      <c r="K48" s="246">
        <v>10069.870117</v>
      </c>
      <c r="L48" s="246">
        <v>1.5066999999999999</v>
      </c>
    </row>
    <row r="49" spans="1:12">
      <c r="A49" s="245">
        <v>37591</v>
      </c>
      <c r="B49" s="246">
        <v>34.83</v>
      </c>
      <c r="C49">
        <v>34.950000000000003</v>
      </c>
      <c r="D49">
        <v>35.69</v>
      </c>
      <c r="E49">
        <f t="shared" si="0"/>
        <v>33.406078743341773</v>
      </c>
      <c r="F49">
        <f t="shared" si="1"/>
        <v>6.4376496592374296E-3</v>
      </c>
      <c r="G49">
        <f t="shared" si="2"/>
        <v>-2.1912726615739797</v>
      </c>
      <c r="H49" s="246">
        <v>5429</v>
      </c>
      <c r="I49" s="246">
        <v>-3.2674123843465281</v>
      </c>
      <c r="J49" s="246">
        <v>66.900000000000006</v>
      </c>
      <c r="K49" s="246">
        <v>9321.2900389999995</v>
      </c>
      <c r="L49" s="246">
        <v>1.49</v>
      </c>
    </row>
    <row r="50" spans="1:12">
      <c r="A50" s="245">
        <v>37622</v>
      </c>
      <c r="B50" s="246">
        <v>34.74</v>
      </c>
      <c r="C50">
        <v>34.83</v>
      </c>
      <c r="D50">
        <v>34.950000000000003</v>
      </c>
      <c r="E50">
        <f t="shared" si="0"/>
        <v>32.678447224249176</v>
      </c>
      <c r="F50">
        <f t="shared" si="1"/>
        <v>5.3436637005216323E-3</v>
      </c>
      <c r="G50">
        <f t="shared" si="2"/>
        <v>-2.2721608816708891</v>
      </c>
      <c r="H50" s="246">
        <v>6518</v>
      </c>
      <c r="I50" s="246">
        <v>-3.2609141196537834</v>
      </c>
      <c r="J50" s="246">
        <v>66.900000000000006</v>
      </c>
      <c r="K50" s="246">
        <v>9258.9501949999994</v>
      </c>
      <c r="L50" s="246">
        <v>1.43973</v>
      </c>
    </row>
    <row r="51" spans="1:12">
      <c r="A51" s="245">
        <v>37653</v>
      </c>
      <c r="B51" s="246">
        <v>34.43</v>
      </c>
      <c r="C51">
        <v>34.74</v>
      </c>
      <c r="D51">
        <v>34.83</v>
      </c>
      <c r="E51">
        <f t="shared" si="0"/>
        <v>32.576492060422915</v>
      </c>
      <c r="F51">
        <f t="shared" si="1"/>
        <v>8.8667687595712103E-3</v>
      </c>
      <c r="G51">
        <f t="shared" si="2"/>
        <v>-2.0522346175476378</v>
      </c>
      <c r="H51" s="246">
        <v>3918</v>
      </c>
      <c r="I51" s="246">
        <v>-3.2433908168927488</v>
      </c>
      <c r="J51" s="246">
        <v>66.7</v>
      </c>
      <c r="K51" s="246">
        <v>9122.6601559999999</v>
      </c>
      <c r="L51" s="246">
        <v>1.4174100000000001</v>
      </c>
    </row>
    <row r="52" spans="1:12">
      <c r="A52" s="245">
        <v>37681</v>
      </c>
      <c r="B52" s="246">
        <v>33.450000000000003</v>
      </c>
      <c r="C52">
        <v>34.43</v>
      </c>
      <c r="D52">
        <v>34.74</v>
      </c>
      <c r="E52">
        <f t="shared" si="0"/>
        <v>32.487674336745172</v>
      </c>
      <c r="F52">
        <f t="shared" si="1"/>
        <v>7.0524375256042606E-3</v>
      </c>
      <c r="G52">
        <f t="shared" si="2"/>
        <v>-2.1516607523764963</v>
      </c>
      <c r="H52" s="246">
        <v>4882</v>
      </c>
      <c r="I52" s="246">
        <v>-3.270876652998588</v>
      </c>
      <c r="J52" s="246">
        <v>66.8</v>
      </c>
      <c r="K52" s="246">
        <v>8634.4501949999994</v>
      </c>
      <c r="L52" s="246">
        <v>1.375</v>
      </c>
    </row>
    <row r="53" spans="1:12">
      <c r="A53" s="245">
        <v>37712</v>
      </c>
      <c r="B53" s="246">
        <v>32.18</v>
      </c>
      <c r="C53">
        <v>33.450000000000003</v>
      </c>
      <c r="D53">
        <v>34.43</v>
      </c>
      <c r="E53">
        <f t="shared" si="0"/>
        <v>32.184537135172022</v>
      </c>
      <c r="F53">
        <f t="shared" si="1"/>
        <v>5.8194154488517748E-3</v>
      </c>
      <c r="G53">
        <f t="shared" si="2"/>
        <v>-2.2351206373583463</v>
      </c>
      <c r="H53" s="246">
        <v>5748</v>
      </c>
      <c r="I53" s="246">
        <v>-3.3564467336741117</v>
      </c>
      <c r="J53" s="246">
        <v>66.900000000000006</v>
      </c>
      <c r="K53" s="246">
        <v>8717.2197269999997</v>
      </c>
      <c r="L53" s="246">
        <v>1.56027</v>
      </c>
    </row>
    <row r="54" spans="1:12">
      <c r="A54" s="245">
        <v>37742</v>
      </c>
      <c r="B54" s="246">
        <v>31.34</v>
      </c>
      <c r="C54">
        <v>32.18</v>
      </c>
      <c r="D54">
        <v>33.450000000000003</v>
      </c>
      <c r="E54">
        <f t="shared" si="0"/>
        <v>31.228133662527597</v>
      </c>
      <c r="F54">
        <f t="shared" si="1"/>
        <v>7.2444844664565512E-3</v>
      </c>
      <c r="G54">
        <f t="shared" si="2"/>
        <v>-2.1399925144494443</v>
      </c>
      <c r="H54" s="246">
        <v>4442</v>
      </c>
      <c r="I54" s="246">
        <v>-3.45224726145495</v>
      </c>
      <c r="J54" s="246">
        <v>66.2</v>
      </c>
      <c r="K54" s="246">
        <v>9487.3798829999996</v>
      </c>
      <c r="L54" s="246">
        <v>1.32813</v>
      </c>
    </row>
    <row r="55" spans="1:12">
      <c r="A55" s="245">
        <v>37773</v>
      </c>
      <c r="B55" s="246">
        <v>31.37</v>
      </c>
      <c r="C55">
        <v>31.34</v>
      </c>
      <c r="D55">
        <v>32.18</v>
      </c>
      <c r="E55">
        <f t="shared" si="0"/>
        <v>29.99524494746117</v>
      </c>
      <c r="F55">
        <f t="shared" si="1"/>
        <v>6.1044020257109465E-3</v>
      </c>
      <c r="G55">
        <f t="shared" si="2"/>
        <v>-2.214356872202853</v>
      </c>
      <c r="H55" s="246">
        <v>5134</v>
      </c>
      <c r="I55" s="246">
        <v>-3.4855696434888799</v>
      </c>
      <c r="J55" s="246">
        <v>65.599999999999994</v>
      </c>
      <c r="K55" s="246">
        <v>9577.1201170000004</v>
      </c>
      <c r="L55" s="246">
        <v>1.10714</v>
      </c>
    </row>
    <row r="56" spans="1:12">
      <c r="A56" s="245">
        <v>37803</v>
      </c>
      <c r="B56" s="246">
        <v>31.74</v>
      </c>
      <c r="C56">
        <v>31.37</v>
      </c>
      <c r="D56">
        <v>31.34</v>
      </c>
      <c r="E56">
        <f t="shared" si="0"/>
        <v>29.180213356082696</v>
      </c>
      <c r="F56">
        <f t="shared" si="1"/>
        <v>4.5556200987510896E-3</v>
      </c>
      <c r="G56">
        <f t="shared" si="2"/>
        <v>-2.3414524996709098</v>
      </c>
      <c r="H56" s="246">
        <v>6886</v>
      </c>
      <c r="I56" s="246">
        <v>-3.4424396619657358</v>
      </c>
      <c r="J56" s="246">
        <v>65</v>
      </c>
      <c r="K56" s="246">
        <v>10134.830078000001</v>
      </c>
      <c r="L56" s="246">
        <v>1.17188</v>
      </c>
    </row>
    <row r="57" spans="1:12">
      <c r="A57" s="245">
        <v>37834</v>
      </c>
      <c r="B57" s="246">
        <v>31.73</v>
      </c>
      <c r="C57">
        <v>31.74</v>
      </c>
      <c r="D57">
        <v>31.37</v>
      </c>
      <c r="E57">
        <f t="shared" si="0"/>
        <v>29.230586879974918</v>
      </c>
      <c r="F57">
        <f t="shared" si="1"/>
        <v>4.520079749359157E-3</v>
      </c>
      <c r="G57">
        <f t="shared" si="2"/>
        <v>-2.3448539027105029</v>
      </c>
      <c r="H57" s="246">
        <v>7022</v>
      </c>
      <c r="I57" s="246">
        <v>-3.3702160050804721</v>
      </c>
      <c r="J57" s="246">
        <v>64.900000000000006</v>
      </c>
      <c r="K57" s="246">
        <v>10908.990234000001</v>
      </c>
      <c r="L57" s="246">
        <v>1.125</v>
      </c>
    </row>
    <row r="58" spans="1:12">
      <c r="A58" s="245">
        <v>37865</v>
      </c>
      <c r="B58" s="246">
        <v>32.880000000000003</v>
      </c>
      <c r="C58">
        <v>31.73</v>
      </c>
      <c r="D58">
        <v>31.74</v>
      </c>
      <c r="E58">
        <f t="shared" si="0"/>
        <v>29.719760033684842</v>
      </c>
      <c r="F58">
        <f t="shared" si="1"/>
        <v>5.1610279765777487E-3</v>
      </c>
      <c r="G58">
        <f t="shared" si="2"/>
        <v>-2.2872637867272951</v>
      </c>
      <c r="H58" s="246">
        <v>6148</v>
      </c>
      <c r="I58" s="246">
        <v>-3.1834856071779924</v>
      </c>
      <c r="J58" s="246">
        <v>65</v>
      </c>
      <c r="K58" s="246">
        <v>11229.870117</v>
      </c>
      <c r="L58" s="246">
        <v>0.66295000000000004</v>
      </c>
    </row>
    <row r="59" spans="1:12">
      <c r="A59" s="245">
        <v>37895</v>
      </c>
      <c r="B59" s="246">
        <v>34.9</v>
      </c>
      <c r="C59">
        <v>32.880000000000003</v>
      </c>
      <c r="D59">
        <v>31.73</v>
      </c>
      <c r="E59">
        <f t="shared" si="0"/>
        <v>29.862568416565352</v>
      </c>
      <c r="F59">
        <f t="shared" si="1"/>
        <v>3.3021994576679725E-3</v>
      </c>
      <c r="G59">
        <f t="shared" si="2"/>
        <v>-2.4811966982602534</v>
      </c>
      <c r="H59" s="246">
        <v>9957</v>
      </c>
      <c r="I59" s="246">
        <v>-2.83976822298456</v>
      </c>
      <c r="J59" s="246">
        <v>65.400000000000006</v>
      </c>
      <c r="K59" s="246">
        <v>12190.099609000001</v>
      </c>
      <c r="L59" s="246">
        <v>0.21875</v>
      </c>
    </row>
    <row r="60" spans="1:12">
      <c r="A60" s="245">
        <v>37926</v>
      </c>
      <c r="B60" s="246">
        <v>36.26</v>
      </c>
      <c r="C60">
        <v>34.9</v>
      </c>
      <c r="D60">
        <v>32.880000000000003</v>
      </c>
      <c r="E60">
        <f t="shared" si="0"/>
        <v>31.184123902221458</v>
      </c>
      <c r="F60">
        <f t="shared" si="1"/>
        <v>4.1616980682089195E-3</v>
      </c>
      <c r="G60">
        <f t="shared" si="2"/>
        <v>-2.3807294311083695</v>
      </c>
      <c r="H60" s="246">
        <v>8386</v>
      </c>
      <c r="I60" s="246">
        <v>-2.4296219165881752</v>
      </c>
      <c r="J60" s="246">
        <v>65.5</v>
      </c>
      <c r="K60" s="246">
        <v>12317.469727</v>
      </c>
      <c r="L60" s="246">
        <v>0.13392999999999999</v>
      </c>
    </row>
    <row r="61" spans="1:12">
      <c r="A61" s="245">
        <v>37956</v>
      </c>
      <c r="B61" s="246">
        <v>37.35</v>
      </c>
      <c r="C61">
        <v>36.26</v>
      </c>
      <c r="D61">
        <v>34.9</v>
      </c>
      <c r="E61">
        <f t="shared" si="0"/>
        <v>33.454210348883038</v>
      </c>
      <c r="F61">
        <f t="shared" si="1"/>
        <v>4.7367733507511431E-3</v>
      </c>
      <c r="G61">
        <f t="shared" si="2"/>
        <v>-2.32451739527479</v>
      </c>
      <c r="H61" s="246">
        <v>7655</v>
      </c>
      <c r="I61" s="246">
        <v>-1.9936426518435724</v>
      </c>
      <c r="J61" s="246">
        <v>65.7</v>
      </c>
      <c r="K61" s="246">
        <v>12575.940430000001</v>
      </c>
      <c r="L61" s="246">
        <v>9.1520000000000004E-2</v>
      </c>
    </row>
    <row r="62" spans="1:12">
      <c r="A62" s="245">
        <v>37987</v>
      </c>
      <c r="B62" s="246">
        <v>39.01</v>
      </c>
      <c r="C62">
        <v>37.35</v>
      </c>
      <c r="D62">
        <v>36.26</v>
      </c>
      <c r="E62">
        <f t="shared" si="0"/>
        <v>35.141799094924338</v>
      </c>
      <c r="F62">
        <f t="shared" si="1"/>
        <v>4.4081199103033165E-3</v>
      </c>
      <c r="G62">
        <f t="shared" si="2"/>
        <v>-2.3557466002554652</v>
      </c>
      <c r="H62" s="246">
        <v>8473</v>
      </c>
      <c r="I62" s="246">
        <v>-1.4969222290169526</v>
      </c>
      <c r="J62" s="246">
        <v>65.900000000000006</v>
      </c>
      <c r="K62" s="246">
        <v>13289.370117</v>
      </c>
      <c r="L62" s="246">
        <v>7.5889999999999999E-2</v>
      </c>
    </row>
    <row r="63" spans="1:12">
      <c r="A63" s="245">
        <v>38018</v>
      </c>
      <c r="B63" s="246">
        <v>41.93</v>
      </c>
      <c r="C63">
        <v>39.01</v>
      </c>
      <c r="D63">
        <v>37.35</v>
      </c>
      <c r="E63">
        <f t="shared" si="0"/>
        <v>36.680775343051685</v>
      </c>
      <c r="F63">
        <f t="shared" si="1"/>
        <v>3.8639064976228208E-3</v>
      </c>
      <c r="G63">
        <f t="shared" si="2"/>
        <v>-2.4129733915882676</v>
      </c>
      <c r="H63" s="246">
        <v>10096</v>
      </c>
      <c r="I63" s="246">
        <v>-0.85776039085915556</v>
      </c>
      <c r="J63" s="246">
        <v>65.400000000000006</v>
      </c>
      <c r="K63" s="246">
        <v>13907.030273</v>
      </c>
      <c r="L63" s="246">
        <v>9.7100000000000006E-2</v>
      </c>
    </row>
    <row r="64" spans="1:12">
      <c r="A64" s="245">
        <v>38047</v>
      </c>
      <c r="B64" s="246">
        <v>44.85</v>
      </c>
      <c r="C64">
        <v>41.93</v>
      </c>
      <c r="D64">
        <v>39.01</v>
      </c>
      <c r="E64">
        <f t="shared" si="0"/>
        <v>38.914162235262147</v>
      </c>
      <c r="F64">
        <f t="shared" si="1"/>
        <v>3.3277777777777776E-3</v>
      </c>
      <c r="G64">
        <f t="shared" si="2"/>
        <v>-2.4778456827139945</v>
      </c>
      <c r="H64" s="246">
        <v>12600</v>
      </c>
      <c r="I64" s="246">
        <v>-0.1142830488169011</v>
      </c>
      <c r="J64" s="246">
        <v>65.5</v>
      </c>
      <c r="K64" s="246">
        <v>12681.669921999999</v>
      </c>
      <c r="L64" s="246">
        <v>7.9240000000000005E-2</v>
      </c>
    </row>
    <row r="65" spans="1:12">
      <c r="A65" s="245">
        <v>38078</v>
      </c>
      <c r="B65" s="246">
        <v>46.51</v>
      </c>
      <c r="C65">
        <v>44.85</v>
      </c>
      <c r="D65">
        <v>41.93</v>
      </c>
      <c r="E65">
        <f t="shared" si="0"/>
        <v>42.46993790842329</v>
      </c>
      <c r="F65">
        <f t="shared" si="1"/>
        <v>4.5039164490861617E-3</v>
      </c>
      <c r="G65">
        <f t="shared" si="2"/>
        <v>-2.3464096745593297</v>
      </c>
      <c r="H65" s="246">
        <v>9958</v>
      </c>
      <c r="I65" s="246">
        <v>0.60193746758449151</v>
      </c>
      <c r="J65" s="246">
        <v>65.8</v>
      </c>
      <c r="K65" s="246">
        <v>11942.959961</v>
      </c>
      <c r="L65" s="246">
        <v>0.16406000000000001</v>
      </c>
    </row>
    <row r="66" spans="1:12">
      <c r="A66" s="245">
        <v>38108</v>
      </c>
      <c r="B66" s="246">
        <v>46.65</v>
      </c>
      <c r="C66">
        <v>46.51</v>
      </c>
      <c r="D66">
        <v>44.85</v>
      </c>
      <c r="E66">
        <f t="shared" si="0"/>
        <v>45.935903669009974</v>
      </c>
      <c r="F66">
        <f t="shared" si="1"/>
        <v>5.6609055501460562E-3</v>
      </c>
      <c r="G66">
        <f t="shared" si="2"/>
        <v>-2.2471140910777052</v>
      </c>
      <c r="H66" s="246">
        <v>8216</v>
      </c>
      <c r="I66" s="246">
        <v>1.167387302741318</v>
      </c>
      <c r="J66" s="246">
        <v>65.599999999999994</v>
      </c>
      <c r="K66" s="246">
        <v>12198.240234000001</v>
      </c>
      <c r="L66" s="246">
        <v>0.15401999999999999</v>
      </c>
    </row>
    <row r="67" spans="1:12">
      <c r="A67" s="245">
        <v>38139</v>
      </c>
      <c r="B67" s="246">
        <v>45.78</v>
      </c>
      <c r="C67">
        <v>46.65</v>
      </c>
      <c r="D67">
        <v>46.51</v>
      </c>
      <c r="E67">
        <f t="shared" ref="E67:E130" si="3">D67+C67*I67/50</f>
        <v>47.935342501724115</v>
      </c>
      <c r="F67">
        <f t="shared" ref="F67:F130" si="4">C67/H67</f>
        <v>5.7585483273669916E-3</v>
      </c>
      <c r="G67">
        <f t="shared" ref="G67:G130" si="5">LOG(F67)</f>
        <v>-2.2396869840894404</v>
      </c>
      <c r="H67" s="246">
        <v>8101</v>
      </c>
      <c r="I67" s="246">
        <v>1.5276982869497502</v>
      </c>
      <c r="J67" s="246">
        <v>65.5</v>
      </c>
      <c r="K67" s="246">
        <v>12285.75</v>
      </c>
      <c r="L67" s="246">
        <v>0.14732000000000001</v>
      </c>
    </row>
    <row r="68" spans="1:12">
      <c r="A68" s="245">
        <v>38169</v>
      </c>
      <c r="B68" s="246">
        <v>45.83</v>
      </c>
      <c r="C68">
        <v>45.78</v>
      </c>
      <c r="D68">
        <v>46.65</v>
      </c>
      <c r="E68">
        <f t="shared" si="3"/>
        <v>48.294941464658592</v>
      </c>
      <c r="F68">
        <f t="shared" si="4"/>
        <v>6.0165593376264948E-3</v>
      </c>
      <c r="G68">
        <f t="shared" si="5"/>
        <v>-2.2206517957620271</v>
      </c>
      <c r="H68" s="246">
        <v>7609</v>
      </c>
      <c r="I68" s="246">
        <v>1.7965721544982429</v>
      </c>
      <c r="J68" s="246">
        <v>65.5</v>
      </c>
      <c r="K68" s="246">
        <v>12238.030273</v>
      </c>
      <c r="L68" s="246">
        <v>0.40959999999999996</v>
      </c>
    </row>
    <row r="69" spans="1:12">
      <c r="A69" s="245">
        <v>38200</v>
      </c>
      <c r="B69" s="246">
        <v>45.63</v>
      </c>
      <c r="C69">
        <v>45.83</v>
      </c>
      <c r="D69">
        <v>45.78</v>
      </c>
      <c r="E69">
        <f t="shared" si="3"/>
        <v>47.586435413668809</v>
      </c>
      <c r="F69">
        <f t="shared" si="4"/>
        <v>7.2734486589430243E-3</v>
      </c>
      <c r="G69">
        <f t="shared" si="5"/>
        <v>-2.1382596223703403</v>
      </c>
      <c r="H69" s="246">
        <v>6301</v>
      </c>
      <c r="I69" s="246">
        <v>1.9708001458311273</v>
      </c>
      <c r="J69" s="246">
        <v>65.400000000000006</v>
      </c>
      <c r="K69" s="246">
        <v>12850.280273</v>
      </c>
      <c r="L69" s="246">
        <v>0.44307999999999997</v>
      </c>
    </row>
    <row r="70" spans="1:12">
      <c r="A70" s="245">
        <v>38231</v>
      </c>
      <c r="B70" s="246">
        <v>45.87</v>
      </c>
      <c r="C70">
        <v>45.63</v>
      </c>
      <c r="D70">
        <v>45.83</v>
      </c>
      <c r="E70">
        <f t="shared" si="3"/>
        <v>47.750100905371852</v>
      </c>
      <c r="F70">
        <f t="shared" si="4"/>
        <v>5.557856272838003E-3</v>
      </c>
      <c r="G70">
        <f t="shared" si="5"/>
        <v>-2.2550926883467799</v>
      </c>
      <c r="H70" s="246">
        <v>8210</v>
      </c>
      <c r="I70" s="246">
        <v>2.1039895960682173</v>
      </c>
      <c r="J70" s="246">
        <v>65.5</v>
      </c>
      <c r="K70" s="246">
        <v>13120.030273</v>
      </c>
      <c r="L70" s="246">
        <v>1.0024999999999999</v>
      </c>
    </row>
    <row r="71" spans="1:12">
      <c r="A71" s="245">
        <v>38261</v>
      </c>
      <c r="B71" s="246">
        <v>47.6</v>
      </c>
      <c r="C71">
        <v>45.87</v>
      </c>
      <c r="D71">
        <v>45.63</v>
      </c>
      <c r="E71">
        <f t="shared" si="3"/>
        <v>47.760541241277238</v>
      </c>
      <c r="F71">
        <f t="shared" si="4"/>
        <v>4.5897538523113866E-3</v>
      </c>
      <c r="G71">
        <f t="shared" si="5"/>
        <v>-2.3382106049745857</v>
      </c>
      <c r="H71" s="246">
        <v>9994</v>
      </c>
      <c r="I71" s="246">
        <v>2.322368913535243</v>
      </c>
      <c r="J71" s="246">
        <v>65.8</v>
      </c>
      <c r="K71" s="246">
        <v>13054.660156</v>
      </c>
      <c r="L71" s="246">
        <v>0.15562999999999999</v>
      </c>
    </row>
    <row r="72" spans="1:12">
      <c r="A72" s="245">
        <v>38292</v>
      </c>
      <c r="B72" s="246">
        <v>48.58</v>
      </c>
      <c r="C72">
        <v>47.6</v>
      </c>
      <c r="D72">
        <v>45.87</v>
      </c>
      <c r="E72">
        <f t="shared" si="3"/>
        <v>48.293006329589041</v>
      </c>
      <c r="F72">
        <f t="shared" si="4"/>
        <v>3.8007026509102523E-3</v>
      </c>
      <c r="G72">
        <f t="shared" si="5"/>
        <v>-2.4201361062243847</v>
      </c>
      <c r="H72" s="246">
        <v>12524</v>
      </c>
      <c r="I72" s="246">
        <v>2.5451747159548788</v>
      </c>
      <c r="J72" s="246">
        <v>65.900000000000006</v>
      </c>
      <c r="K72" s="246">
        <v>14060.049805000001</v>
      </c>
      <c r="L72" s="246">
        <v>0.755</v>
      </c>
    </row>
    <row r="73" spans="1:12">
      <c r="A73" s="245">
        <v>38322</v>
      </c>
      <c r="B73" s="246">
        <v>49.13</v>
      </c>
      <c r="C73">
        <v>48.58</v>
      </c>
      <c r="D73">
        <v>47.6</v>
      </c>
      <c r="E73">
        <f t="shared" si="3"/>
        <v>50.256944618216679</v>
      </c>
      <c r="F73">
        <f t="shared" si="4"/>
        <v>5.0635814050448199E-3</v>
      </c>
      <c r="G73">
        <f t="shared" si="5"/>
        <v>-2.2955422036607667</v>
      </c>
      <c r="H73" s="246">
        <v>9594</v>
      </c>
      <c r="I73" s="246">
        <v>2.7346074703753374</v>
      </c>
      <c r="J73" s="246">
        <v>65.900000000000006</v>
      </c>
      <c r="K73" s="246">
        <v>14230.139648</v>
      </c>
      <c r="L73" s="246">
        <v>0.27557999999999999</v>
      </c>
    </row>
    <row r="74" spans="1:12">
      <c r="A74" s="245">
        <v>38353</v>
      </c>
      <c r="B74" s="246">
        <v>49.42</v>
      </c>
      <c r="C74">
        <v>49.13</v>
      </c>
      <c r="D74">
        <v>48.58</v>
      </c>
      <c r="E74">
        <f t="shared" si="3"/>
        <v>51.404968840374174</v>
      </c>
      <c r="F74">
        <f t="shared" si="4"/>
        <v>5.408410391897843E-3</v>
      </c>
      <c r="G74">
        <f t="shared" si="5"/>
        <v>-2.266930361412876</v>
      </c>
      <c r="H74" s="246">
        <v>9084</v>
      </c>
      <c r="I74" s="246">
        <v>2.8749937312987726</v>
      </c>
      <c r="J74" s="246">
        <v>65.7</v>
      </c>
      <c r="K74" s="246">
        <v>13721.690430000001</v>
      </c>
      <c r="L74" s="246">
        <v>0.56303999999999998</v>
      </c>
    </row>
    <row r="75" spans="1:12">
      <c r="A75" s="245">
        <v>38384</v>
      </c>
      <c r="B75" s="246">
        <v>50.17</v>
      </c>
      <c r="C75">
        <v>49.42</v>
      </c>
      <c r="D75">
        <v>49.13</v>
      </c>
      <c r="E75">
        <f t="shared" si="3"/>
        <v>52.107108802208117</v>
      </c>
      <c r="F75">
        <f t="shared" si="4"/>
        <v>5.4349499615088531E-3</v>
      </c>
      <c r="G75">
        <f t="shared" si="5"/>
        <v>-2.2648044500212241</v>
      </c>
      <c r="H75" s="246">
        <v>9093</v>
      </c>
      <c r="I75" s="246">
        <v>3.0120485655687119</v>
      </c>
      <c r="J75" s="246">
        <v>65.900000000000006</v>
      </c>
      <c r="K75" s="246">
        <v>14195.349609000001</v>
      </c>
      <c r="L75" s="246">
        <v>1.7210700000000001</v>
      </c>
    </row>
    <row r="76" spans="1:12">
      <c r="A76" s="245">
        <v>38412</v>
      </c>
      <c r="B76" s="246">
        <v>52.39</v>
      </c>
      <c r="C76">
        <v>50.17</v>
      </c>
      <c r="D76">
        <v>49.42</v>
      </c>
      <c r="E76">
        <f t="shared" si="3"/>
        <v>52.693287854257193</v>
      </c>
      <c r="F76">
        <f t="shared" si="4"/>
        <v>5.1769683211226915E-3</v>
      </c>
      <c r="G76">
        <f t="shared" si="5"/>
        <v>-2.2859244925425215</v>
      </c>
      <c r="H76" s="246">
        <v>9691</v>
      </c>
      <c r="I76" s="246">
        <v>3.2621963865429464</v>
      </c>
      <c r="J76" s="246">
        <v>65.900000000000006</v>
      </c>
      <c r="K76" s="246">
        <v>13516.879883</v>
      </c>
      <c r="L76" s="246">
        <v>2.5299999999999998</v>
      </c>
    </row>
    <row r="77" spans="1:12">
      <c r="A77" s="245">
        <v>38443</v>
      </c>
      <c r="B77" s="246">
        <v>54.64</v>
      </c>
      <c r="C77">
        <v>52.39</v>
      </c>
      <c r="D77">
        <v>50.17</v>
      </c>
      <c r="E77">
        <f t="shared" si="3"/>
        <v>53.942595830740913</v>
      </c>
      <c r="F77">
        <f t="shared" si="4"/>
        <v>3.3697819515018973E-3</v>
      </c>
      <c r="G77">
        <f t="shared" si="5"/>
        <v>-2.4723982001147844</v>
      </c>
      <c r="H77" s="246">
        <v>15547</v>
      </c>
      <c r="I77" s="246">
        <v>3.6004922988556132</v>
      </c>
      <c r="J77" s="246">
        <v>66.099999999999994</v>
      </c>
      <c r="K77" s="246">
        <v>13908.969727</v>
      </c>
      <c r="L77" s="246">
        <v>1.95719</v>
      </c>
    </row>
    <row r="78" spans="1:12">
      <c r="A78" s="245">
        <v>38473</v>
      </c>
      <c r="B78" s="246">
        <v>55.11</v>
      </c>
      <c r="C78">
        <v>54.64</v>
      </c>
      <c r="D78">
        <v>52.39</v>
      </c>
      <c r="E78">
        <f t="shared" si="3"/>
        <v>56.610394233851643</v>
      </c>
      <c r="F78">
        <f t="shared" si="4"/>
        <v>3.9997071956664959E-3</v>
      </c>
      <c r="G78">
        <f t="shared" si="5"/>
        <v>-2.3979718006622353</v>
      </c>
      <c r="H78" s="246">
        <v>13661</v>
      </c>
      <c r="I78" s="246">
        <v>3.8620005800252954</v>
      </c>
      <c r="J78" s="246">
        <v>66</v>
      </c>
      <c r="K78" s="246">
        <v>13867.070313</v>
      </c>
      <c r="L78" s="246">
        <v>3.47</v>
      </c>
    </row>
    <row r="79" spans="1:12">
      <c r="A79" s="245">
        <v>38504</v>
      </c>
      <c r="B79" s="246">
        <v>54.77</v>
      </c>
      <c r="C79">
        <v>55.11</v>
      </c>
      <c r="D79">
        <v>54.64</v>
      </c>
      <c r="E79">
        <f t="shared" si="3"/>
        <v>59.044117937898527</v>
      </c>
      <c r="F79">
        <f t="shared" si="4"/>
        <v>4.6467116357504215E-3</v>
      </c>
      <c r="G79">
        <f t="shared" si="5"/>
        <v>-2.332854278002773</v>
      </c>
      <c r="H79" s="246">
        <v>11860</v>
      </c>
      <c r="I79" s="246">
        <v>3.9957520757562364</v>
      </c>
      <c r="J79" s="246">
        <v>66.2</v>
      </c>
      <c r="K79" s="246">
        <v>14201.059569999999</v>
      </c>
      <c r="L79" s="246">
        <v>3.3991099999999999</v>
      </c>
    </row>
    <row r="80" spans="1:12">
      <c r="A80" s="245">
        <v>38534</v>
      </c>
      <c r="B80" s="246">
        <v>54.45</v>
      </c>
      <c r="C80">
        <v>54.77</v>
      </c>
      <c r="D80">
        <v>55.11</v>
      </c>
      <c r="E80">
        <f t="shared" si="3"/>
        <v>59.523892865154821</v>
      </c>
      <c r="F80">
        <f t="shared" si="4"/>
        <v>6.5702975047984653E-3</v>
      </c>
      <c r="G80">
        <f t="shared" si="5"/>
        <v>-2.182414965026664</v>
      </c>
      <c r="H80" s="246">
        <v>8336</v>
      </c>
      <c r="I80" s="246">
        <v>4.0294804319470714</v>
      </c>
      <c r="J80" s="246">
        <v>66.3</v>
      </c>
      <c r="K80" s="246">
        <v>14880.980469</v>
      </c>
      <c r="L80" s="246">
        <v>3.4045100000000001</v>
      </c>
    </row>
    <row r="81" spans="1:12">
      <c r="A81" s="245">
        <v>38565</v>
      </c>
      <c r="B81" s="246">
        <v>54.72</v>
      </c>
      <c r="C81">
        <v>54.45</v>
      </c>
      <c r="D81">
        <v>54.77</v>
      </c>
      <c r="E81">
        <f t="shared" si="3"/>
        <v>59.160329896113126</v>
      </c>
      <c r="F81">
        <f t="shared" si="4"/>
        <v>6.5904139433551204E-3</v>
      </c>
      <c r="G81">
        <f t="shared" si="5"/>
        <v>-2.1810873065487737</v>
      </c>
      <c r="H81" s="246">
        <v>8262</v>
      </c>
      <c r="I81" s="246">
        <v>4.0315242388550274</v>
      </c>
      <c r="J81" s="246">
        <v>66.2</v>
      </c>
      <c r="K81" s="246">
        <v>14903.549805000001</v>
      </c>
      <c r="L81" s="246">
        <v>3.63</v>
      </c>
    </row>
    <row r="82" spans="1:12">
      <c r="A82" s="245">
        <v>38596</v>
      </c>
      <c r="B82" s="246">
        <v>54.91</v>
      </c>
      <c r="C82">
        <v>54.72</v>
      </c>
      <c r="D82">
        <v>54.45</v>
      </c>
      <c r="E82">
        <f t="shared" si="3"/>
        <v>58.830159704265085</v>
      </c>
      <c r="F82">
        <f t="shared" si="4"/>
        <v>6.7697637015959418E-3</v>
      </c>
      <c r="G82">
        <f t="shared" si="5"/>
        <v>-2.169426490086491</v>
      </c>
      <c r="H82" s="246">
        <v>8083</v>
      </c>
      <c r="I82" s="246">
        <v>4.0023389110609315</v>
      </c>
      <c r="J82" s="246">
        <v>66.5</v>
      </c>
      <c r="K82" s="246">
        <v>15428.519531</v>
      </c>
      <c r="L82" s="246">
        <v>4.1775500000000001</v>
      </c>
    </row>
    <row r="83" spans="1:12">
      <c r="A83" s="245">
        <v>38626</v>
      </c>
      <c r="B83" s="246">
        <v>54.69</v>
      </c>
      <c r="C83">
        <v>54.91</v>
      </c>
      <c r="D83">
        <v>54.72</v>
      </c>
      <c r="E83">
        <f t="shared" si="3"/>
        <v>59.020894229480483</v>
      </c>
      <c r="F83">
        <f t="shared" si="4"/>
        <v>5.9151136486049766E-3</v>
      </c>
      <c r="G83">
        <f t="shared" si="5"/>
        <v>-2.2280369067439358</v>
      </c>
      <c r="H83" s="246">
        <v>9283</v>
      </c>
      <c r="I83" s="246">
        <v>3.9163123561104385</v>
      </c>
      <c r="J83" s="246">
        <v>66.599999999999994</v>
      </c>
      <c r="K83" s="246">
        <v>14386.370117</v>
      </c>
      <c r="L83" s="246">
        <v>4.2068300000000001</v>
      </c>
    </row>
    <row r="84" spans="1:12">
      <c r="A84" s="245">
        <v>38657</v>
      </c>
      <c r="B84" s="246">
        <v>53.06</v>
      </c>
      <c r="C84">
        <v>54.69</v>
      </c>
      <c r="D84">
        <v>54.91</v>
      </c>
      <c r="E84">
        <f t="shared" si="3"/>
        <v>58.928898810051521</v>
      </c>
      <c r="F84">
        <f t="shared" si="4"/>
        <v>7.873596314425569E-3</v>
      </c>
      <c r="G84">
        <f t="shared" si="5"/>
        <v>-2.1038268556001047</v>
      </c>
      <c r="H84" s="246">
        <v>6946</v>
      </c>
      <c r="I84" s="246">
        <v>3.6742538033018164</v>
      </c>
      <c r="J84" s="246">
        <v>66.7</v>
      </c>
      <c r="K84" s="246">
        <v>14937.139648</v>
      </c>
      <c r="L84" s="246">
        <v>4.0599999999999996</v>
      </c>
    </row>
    <row r="85" spans="1:12">
      <c r="A85" s="245">
        <v>38687</v>
      </c>
      <c r="B85" s="246">
        <v>51.81</v>
      </c>
      <c r="C85">
        <v>53.06</v>
      </c>
      <c r="D85">
        <v>54.69</v>
      </c>
      <c r="E85">
        <f t="shared" si="3"/>
        <v>58.237612665948795</v>
      </c>
      <c r="F85">
        <f t="shared" si="4"/>
        <v>1.0917695473251028E-2</v>
      </c>
      <c r="G85">
        <f t="shared" si="5"/>
        <v>-1.961869023615983</v>
      </c>
      <c r="H85" s="246">
        <v>4860</v>
      </c>
      <c r="I85" s="246">
        <v>3.3430198510637013</v>
      </c>
      <c r="J85" s="246">
        <v>66.8</v>
      </c>
      <c r="K85" s="246">
        <v>14876.429688</v>
      </c>
      <c r="L85" s="246">
        <v>4.09598</v>
      </c>
    </row>
    <row r="86" spans="1:12">
      <c r="A86" s="245">
        <v>38718</v>
      </c>
      <c r="B86" s="246">
        <v>52.42</v>
      </c>
      <c r="C86">
        <v>51.81</v>
      </c>
      <c r="D86">
        <v>53.06</v>
      </c>
      <c r="E86">
        <f t="shared" si="3"/>
        <v>56.266075279248568</v>
      </c>
      <c r="F86">
        <f t="shared" si="4"/>
        <v>9.6624393882879522E-3</v>
      </c>
      <c r="G86">
        <f t="shared" si="5"/>
        <v>-2.0149132173597395</v>
      </c>
      <c r="H86" s="246">
        <v>5362</v>
      </c>
      <c r="I86" s="246">
        <v>3.0940699471613229</v>
      </c>
      <c r="J86" s="246">
        <v>66.900000000000006</v>
      </c>
      <c r="K86" s="246">
        <v>15753.139648</v>
      </c>
      <c r="L86" s="246">
        <v>3.7261600000000001</v>
      </c>
    </row>
    <row r="87" spans="1:12">
      <c r="A87" s="245">
        <v>38749</v>
      </c>
      <c r="B87" s="246">
        <v>52.94</v>
      </c>
      <c r="C87">
        <v>52.42</v>
      </c>
      <c r="D87">
        <v>51.81</v>
      </c>
      <c r="E87">
        <f t="shared" si="3"/>
        <v>54.855859016579686</v>
      </c>
      <c r="F87">
        <f t="shared" si="4"/>
        <v>8.8204610466094575E-3</v>
      </c>
      <c r="G87">
        <f t="shared" si="5"/>
        <v>-2.0545087136476279</v>
      </c>
      <c r="H87" s="246">
        <v>5943</v>
      </c>
      <c r="I87" s="246">
        <v>2.9052451512587609</v>
      </c>
      <c r="J87" s="246">
        <v>66.7</v>
      </c>
      <c r="K87" s="246">
        <v>15918.480469</v>
      </c>
      <c r="L87" s="246">
        <v>4.0677199999999996</v>
      </c>
    </row>
    <row r="88" spans="1:12">
      <c r="A88" s="245">
        <v>38777</v>
      </c>
      <c r="B88" s="246">
        <v>53.07</v>
      </c>
      <c r="C88">
        <v>52.94</v>
      </c>
      <c r="D88">
        <v>52.42</v>
      </c>
      <c r="E88">
        <f t="shared" si="3"/>
        <v>55.315360238267971</v>
      </c>
      <c r="F88">
        <f t="shared" si="4"/>
        <v>6.2933903946742744E-3</v>
      </c>
      <c r="G88">
        <f t="shared" si="5"/>
        <v>-2.2011153270489543</v>
      </c>
      <c r="H88" s="246">
        <v>8412</v>
      </c>
      <c r="I88" s="246">
        <v>2.7345676598677429</v>
      </c>
      <c r="J88" s="246">
        <v>67</v>
      </c>
      <c r="K88" s="246">
        <v>15805.040039</v>
      </c>
      <c r="L88" s="246">
        <v>4.1450899999999997</v>
      </c>
    </row>
    <row r="89" spans="1:12">
      <c r="A89" s="245">
        <v>38808</v>
      </c>
      <c r="B89" s="246">
        <v>53.34</v>
      </c>
      <c r="C89">
        <v>53.07</v>
      </c>
      <c r="D89">
        <v>52.94</v>
      </c>
      <c r="E89">
        <f t="shared" si="3"/>
        <v>55.690322262242312</v>
      </c>
      <c r="F89">
        <f t="shared" si="4"/>
        <v>6.7699961729812477E-3</v>
      </c>
      <c r="G89">
        <f t="shared" si="5"/>
        <v>-2.1694115768176023</v>
      </c>
      <c r="H89" s="246">
        <v>7839</v>
      </c>
      <c r="I89" s="246">
        <v>2.5912212759019368</v>
      </c>
      <c r="J89" s="246">
        <v>67.3</v>
      </c>
      <c r="K89" s="246">
        <v>16661.300781000002</v>
      </c>
      <c r="L89" s="246">
        <v>4.6048200000000001</v>
      </c>
    </row>
    <row r="90" spans="1:12">
      <c r="A90" s="245">
        <v>38838</v>
      </c>
      <c r="B90" s="246">
        <v>53.26</v>
      </c>
      <c r="C90">
        <v>53.34</v>
      </c>
      <c r="D90">
        <v>53.07</v>
      </c>
      <c r="E90">
        <f t="shared" si="3"/>
        <v>55.676194002167591</v>
      </c>
      <c r="F90">
        <f t="shared" si="4"/>
        <v>6.1444534039857166E-3</v>
      </c>
      <c r="G90">
        <f t="shared" si="5"/>
        <v>-2.211516744867204</v>
      </c>
      <c r="H90" s="246">
        <v>8681</v>
      </c>
      <c r="I90" s="246">
        <v>2.4430015018443854</v>
      </c>
      <c r="J90" s="246">
        <v>67.400000000000006</v>
      </c>
      <c r="K90" s="246">
        <v>15857.889648</v>
      </c>
      <c r="L90" s="246">
        <v>4.5042899999999992</v>
      </c>
    </row>
    <row r="91" spans="1:12">
      <c r="A91" s="245">
        <v>38869</v>
      </c>
      <c r="B91" s="246">
        <v>52.71</v>
      </c>
      <c r="C91">
        <v>53.26</v>
      </c>
      <c r="D91">
        <v>53.34</v>
      </c>
      <c r="E91">
        <f t="shared" si="3"/>
        <v>55.742196199155686</v>
      </c>
      <c r="F91">
        <f t="shared" si="4"/>
        <v>6.7069638584561133E-3</v>
      </c>
      <c r="G91">
        <f t="shared" si="5"/>
        <v>-2.1734740339180885</v>
      </c>
      <c r="H91" s="246">
        <v>7941</v>
      </c>
      <c r="I91" s="246">
        <v>2.2551597814078903</v>
      </c>
      <c r="J91" s="246">
        <v>67.599999999999994</v>
      </c>
      <c r="K91" s="246">
        <v>16267.620117</v>
      </c>
      <c r="L91" s="246">
        <v>4.1871400000000003</v>
      </c>
    </row>
    <row r="92" spans="1:12">
      <c r="A92" s="245">
        <v>38899</v>
      </c>
      <c r="B92" s="246">
        <v>52.37</v>
      </c>
      <c r="C92">
        <v>52.71</v>
      </c>
      <c r="D92">
        <v>53.26</v>
      </c>
      <c r="E92">
        <f t="shared" si="3"/>
        <v>55.426558114695865</v>
      </c>
      <c r="F92">
        <f t="shared" si="4"/>
        <v>8.7500000000000008E-3</v>
      </c>
      <c r="G92">
        <f t="shared" si="5"/>
        <v>-2.0579919469776868</v>
      </c>
      <c r="H92" s="246">
        <v>6024</v>
      </c>
      <c r="I92" s="246">
        <v>2.0551680086282147</v>
      </c>
      <c r="J92" s="246">
        <v>67.8</v>
      </c>
      <c r="K92" s="246">
        <v>16971.339843999998</v>
      </c>
      <c r="L92" s="246">
        <v>3.8968799999999999</v>
      </c>
    </row>
    <row r="93" spans="1:12">
      <c r="A93" s="245">
        <v>38930</v>
      </c>
      <c r="B93" s="246">
        <v>52.35</v>
      </c>
      <c r="C93">
        <v>52.37</v>
      </c>
      <c r="D93">
        <v>52.71</v>
      </c>
      <c r="E93">
        <f t="shared" si="3"/>
        <v>54.672265290865283</v>
      </c>
      <c r="F93">
        <f t="shared" si="4"/>
        <v>6.8332463465553229E-3</v>
      </c>
      <c r="G93">
        <f t="shared" si="5"/>
        <v>-2.1653729221690021</v>
      </c>
      <c r="H93" s="246">
        <v>7664</v>
      </c>
      <c r="I93" s="246">
        <v>1.873463138118467</v>
      </c>
      <c r="J93" s="246">
        <v>67.8</v>
      </c>
      <c r="K93" s="246">
        <v>17392.269531000002</v>
      </c>
      <c r="L93" s="246">
        <v>4.1174999999999997</v>
      </c>
    </row>
    <row r="94" spans="1:12">
      <c r="A94" s="245">
        <v>38961</v>
      </c>
      <c r="B94" s="246">
        <v>52.21</v>
      </c>
      <c r="C94">
        <v>52.35</v>
      </c>
      <c r="D94">
        <v>52.37</v>
      </c>
      <c r="E94">
        <f t="shared" si="3"/>
        <v>54.1484171065674</v>
      </c>
      <c r="F94">
        <f t="shared" si="4"/>
        <v>4.964438122332859E-3</v>
      </c>
      <c r="G94">
        <f t="shared" si="5"/>
        <v>-2.3041298980606442</v>
      </c>
      <c r="H94" s="246">
        <v>10545</v>
      </c>
      <c r="I94" s="246">
        <v>1.6985836738943689</v>
      </c>
      <c r="J94" s="246">
        <v>67.900000000000006</v>
      </c>
      <c r="K94" s="246">
        <v>17543.050781000002</v>
      </c>
      <c r="L94" s="246">
        <v>4.2542900000000001</v>
      </c>
    </row>
    <row r="95" spans="1:12">
      <c r="A95" s="245">
        <v>38991</v>
      </c>
      <c r="B95" s="246">
        <v>52.29</v>
      </c>
      <c r="C95">
        <v>52.21</v>
      </c>
      <c r="D95">
        <v>52.35</v>
      </c>
      <c r="E95">
        <f t="shared" si="3"/>
        <v>53.967042414621275</v>
      </c>
      <c r="F95">
        <f t="shared" si="4"/>
        <v>7.4109297374024136E-3</v>
      </c>
      <c r="G95">
        <f t="shared" si="5"/>
        <v>-2.1301273042346596</v>
      </c>
      <c r="H95" s="246">
        <v>7045</v>
      </c>
      <c r="I95" s="246">
        <v>1.5485945361245683</v>
      </c>
      <c r="J95" s="246">
        <v>68</v>
      </c>
      <c r="K95" s="246">
        <v>18324.349609000001</v>
      </c>
      <c r="L95" s="246">
        <v>3.9685699999999997</v>
      </c>
    </row>
    <row r="96" spans="1:12">
      <c r="A96" s="245">
        <v>39022</v>
      </c>
      <c r="B96" s="246">
        <v>52.34</v>
      </c>
      <c r="C96">
        <v>52.29</v>
      </c>
      <c r="D96">
        <v>52.21</v>
      </c>
      <c r="E96">
        <f t="shared" si="3"/>
        <v>53.692340431575879</v>
      </c>
      <c r="F96">
        <f t="shared" si="4"/>
        <v>6.5740507920543124E-3</v>
      </c>
      <c r="G96">
        <f t="shared" si="5"/>
        <v>-2.182166944820306</v>
      </c>
      <c r="H96" s="246">
        <v>7954</v>
      </c>
      <c r="I96" s="246">
        <v>1.4174224819046444</v>
      </c>
      <c r="J96" s="246">
        <v>68.099999999999994</v>
      </c>
      <c r="K96" s="246">
        <v>18960.480468999998</v>
      </c>
      <c r="L96" s="246">
        <v>4.2521399999999998</v>
      </c>
    </row>
    <row r="97" spans="1:12">
      <c r="A97" s="245">
        <v>39052</v>
      </c>
      <c r="B97" s="246">
        <v>52.43</v>
      </c>
      <c r="C97">
        <v>52.34</v>
      </c>
      <c r="D97">
        <v>52.29</v>
      </c>
      <c r="E97">
        <f t="shared" si="3"/>
        <v>53.656784649885353</v>
      </c>
      <c r="F97">
        <f t="shared" si="4"/>
        <v>6.5886203423967775E-3</v>
      </c>
      <c r="G97">
        <f t="shared" si="5"/>
        <v>-2.1812055171834626</v>
      </c>
      <c r="H97" s="246">
        <v>7944</v>
      </c>
      <c r="I97" s="246">
        <v>1.305678878377293</v>
      </c>
      <c r="J97" s="246">
        <v>68.3</v>
      </c>
      <c r="K97" s="246">
        <v>19964.720702999999</v>
      </c>
      <c r="L97" s="246">
        <v>3.9061600000000003</v>
      </c>
    </row>
    <row r="98" spans="1:12">
      <c r="A98" s="245">
        <v>39083</v>
      </c>
      <c r="B98" s="246">
        <v>52.77</v>
      </c>
      <c r="C98">
        <v>52.43</v>
      </c>
      <c r="D98">
        <v>52.34</v>
      </c>
      <c r="E98">
        <f t="shared" si="3"/>
        <v>53.630169596314786</v>
      </c>
      <c r="F98">
        <f t="shared" si="4"/>
        <v>6.4576918339697004E-3</v>
      </c>
      <c r="G98">
        <f t="shared" si="5"/>
        <v>-2.1899226836916923</v>
      </c>
      <c r="H98" s="246">
        <v>8119</v>
      </c>
      <c r="I98" s="246">
        <v>1.2303734468002858</v>
      </c>
      <c r="J98" s="246">
        <v>68.2</v>
      </c>
      <c r="K98" s="246">
        <v>20106.419922000001</v>
      </c>
      <c r="L98" s="246">
        <v>3.9992899999999998</v>
      </c>
    </row>
    <row r="99" spans="1:12">
      <c r="A99" s="245">
        <v>39114</v>
      </c>
      <c r="B99" s="246">
        <v>53.31</v>
      </c>
      <c r="C99">
        <v>52.77</v>
      </c>
      <c r="D99">
        <v>52.43</v>
      </c>
      <c r="E99">
        <f t="shared" si="3"/>
        <v>53.696932806759406</v>
      </c>
      <c r="F99">
        <f t="shared" si="4"/>
        <v>6.1972988843217855E-3</v>
      </c>
      <c r="G99">
        <f t="shared" si="5"/>
        <v>-2.2077975581214959</v>
      </c>
      <c r="H99" s="246">
        <v>8515</v>
      </c>
      <c r="I99" s="246">
        <v>1.2004290380513609</v>
      </c>
      <c r="J99" s="246">
        <v>67.3</v>
      </c>
      <c r="K99" s="246">
        <v>19651.509765999999</v>
      </c>
      <c r="L99" s="246">
        <v>4.15259</v>
      </c>
    </row>
    <row r="100" spans="1:12">
      <c r="A100" s="245">
        <v>39142</v>
      </c>
      <c r="B100" s="246">
        <v>53.82</v>
      </c>
      <c r="C100">
        <v>53.31</v>
      </c>
      <c r="D100">
        <v>52.77</v>
      </c>
      <c r="E100">
        <f t="shared" si="3"/>
        <v>54.05367492148514</v>
      </c>
      <c r="F100">
        <f t="shared" si="4"/>
        <v>6.1044314668498804E-3</v>
      </c>
      <c r="G100">
        <f t="shared" si="5"/>
        <v>-2.2143547776335093</v>
      </c>
      <c r="H100" s="246">
        <v>8733</v>
      </c>
      <c r="I100" s="246">
        <v>1.20397197663209</v>
      </c>
      <c r="J100" s="246">
        <v>68.599999999999994</v>
      </c>
      <c r="K100" s="246">
        <v>19800.929688</v>
      </c>
      <c r="L100" s="246">
        <v>4.2249999999999996</v>
      </c>
    </row>
    <row r="101" spans="1:12">
      <c r="A101" s="245">
        <v>39173</v>
      </c>
      <c r="B101" s="246">
        <v>54.27</v>
      </c>
      <c r="C101">
        <v>53.82</v>
      </c>
      <c r="D101">
        <v>53.31</v>
      </c>
      <c r="E101">
        <f t="shared" si="3"/>
        <v>54.632814590936505</v>
      </c>
      <c r="F101">
        <f t="shared" si="4"/>
        <v>5.2105721754284054E-3</v>
      </c>
      <c r="G101">
        <f t="shared" si="5"/>
        <v>-2.2831145839966003</v>
      </c>
      <c r="H101" s="246">
        <v>10329</v>
      </c>
      <c r="I101" s="246">
        <v>1.2289247407436861</v>
      </c>
      <c r="J101" s="246">
        <v>68.2</v>
      </c>
      <c r="K101" s="246">
        <v>20318.980468999998</v>
      </c>
      <c r="L101" s="246">
        <v>4.2521399999999998</v>
      </c>
    </row>
    <row r="102" spans="1:12">
      <c r="A102" s="245">
        <v>39203</v>
      </c>
      <c r="B102" s="246">
        <v>54.81</v>
      </c>
      <c r="C102">
        <v>54.27</v>
      </c>
      <c r="D102">
        <v>53.82</v>
      </c>
      <c r="E102">
        <f t="shared" si="3"/>
        <v>55.20664919890644</v>
      </c>
      <c r="F102">
        <f t="shared" si="4"/>
        <v>4.4104022754977651E-3</v>
      </c>
      <c r="G102">
        <f t="shared" si="5"/>
        <v>-2.3555217964593451</v>
      </c>
      <c r="H102" s="246">
        <v>12305</v>
      </c>
      <c r="I102" s="246">
        <v>1.2775467098824791</v>
      </c>
      <c r="J102" s="246">
        <v>68.2</v>
      </c>
      <c r="K102" s="246">
        <v>20634.470702999999</v>
      </c>
      <c r="L102" s="246">
        <v>4.6128599999999995</v>
      </c>
    </row>
    <row r="103" spans="1:12">
      <c r="A103" s="245">
        <v>39234</v>
      </c>
      <c r="B103" s="246">
        <v>55.66</v>
      </c>
      <c r="C103">
        <v>54.81</v>
      </c>
      <c r="D103">
        <v>54.27</v>
      </c>
      <c r="E103">
        <f t="shared" si="3"/>
        <v>55.770575218738536</v>
      </c>
      <c r="F103">
        <f t="shared" si="4"/>
        <v>4.9886229179939932E-3</v>
      </c>
      <c r="G103">
        <f t="shared" si="5"/>
        <v>-2.3020193224435865</v>
      </c>
      <c r="H103" s="246">
        <v>10987</v>
      </c>
      <c r="I103" s="246">
        <v>1.3688881761891381</v>
      </c>
      <c r="J103" s="246">
        <v>68.5</v>
      </c>
      <c r="K103" s="246">
        <v>21772.730468999998</v>
      </c>
      <c r="L103" s="246">
        <v>4.4807100000000002</v>
      </c>
    </row>
    <row r="104" spans="1:12">
      <c r="A104" s="245">
        <v>39264</v>
      </c>
      <c r="B104" s="246">
        <v>55.9</v>
      </c>
      <c r="C104">
        <v>55.66</v>
      </c>
      <c r="D104">
        <v>54.81</v>
      </c>
      <c r="E104">
        <f t="shared" si="3"/>
        <v>56.417457946820697</v>
      </c>
      <c r="F104">
        <f t="shared" si="4"/>
        <v>5.3514085184116905E-3</v>
      </c>
      <c r="G104">
        <f t="shared" si="5"/>
        <v>-2.2715318943780352</v>
      </c>
      <c r="H104" s="246">
        <v>10401</v>
      </c>
      <c r="I104" s="246">
        <v>1.4439974369571473</v>
      </c>
      <c r="J104" s="246">
        <v>68.900000000000006</v>
      </c>
      <c r="K104" s="246">
        <v>23184.939452999999</v>
      </c>
      <c r="L104" s="246">
        <v>4.24071</v>
      </c>
    </row>
    <row r="105" spans="1:12">
      <c r="A105" s="245">
        <v>39295</v>
      </c>
      <c r="B105" s="246">
        <v>56.64</v>
      </c>
      <c r="C105">
        <v>55.9</v>
      </c>
      <c r="D105">
        <v>55.66</v>
      </c>
      <c r="E105">
        <f t="shared" si="3"/>
        <v>57.387778723364406</v>
      </c>
      <c r="F105">
        <f t="shared" si="4"/>
        <v>4.352565599937709E-3</v>
      </c>
      <c r="G105">
        <f t="shared" si="5"/>
        <v>-2.3612546746675487</v>
      </c>
      <c r="H105" s="246">
        <v>12843</v>
      </c>
      <c r="I105" s="246">
        <v>1.5454192516676315</v>
      </c>
      <c r="J105" s="246">
        <v>68.900000000000006</v>
      </c>
      <c r="K105" s="246">
        <v>23984.140625</v>
      </c>
      <c r="L105" s="246">
        <v>4.8971400000000003</v>
      </c>
    </row>
    <row r="106" spans="1:12">
      <c r="A106" s="245">
        <v>39326</v>
      </c>
      <c r="B106" s="246">
        <v>57.32</v>
      </c>
      <c r="C106">
        <v>56.64</v>
      </c>
      <c r="D106">
        <v>55.9</v>
      </c>
      <c r="E106">
        <f t="shared" si="3"/>
        <v>57.782163270184952</v>
      </c>
      <c r="F106">
        <f t="shared" si="4"/>
        <v>5.8128078817733988E-3</v>
      </c>
      <c r="G106">
        <f t="shared" si="5"/>
        <v>-2.2356140306070875</v>
      </c>
      <c r="H106" s="246">
        <v>9744</v>
      </c>
      <c r="I106" s="246">
        <v>1.6615141862508409</v>
      </c>
      <c r="J106" s="246">
        <v>69</v>
      </c>
      <c r="K106" s="246">
        <v>27142.470702999999</v>
      </c>
      <c r="L106" s="246">
        <v>5.4664299999999999</v>
      </c>
    </row>
    <row r="107" spans="1:12">
      <c r="A107" s="245">
        <v>39356</v>
      </c>
      <c r="B107" s="246">
        <v>58.42</v>
      </c>
      <c r="C107">
        <v>57.32</v>
      </c>
      <c r="D107">
        <v>56.64</v>
      </c>
      <c r="E107">
        <f t="shared" si="3"/>
        <v>58.727922739540283</v>
      </c>
      <c r="F107">
        <f t="shared" si="4"/>
        <v>4.643551523007129E-3</v>
      </c>
      <c r="G107">
        <f t="shared" si="5"/>
        <v>-2.3331497313297849</v>
      </c>
      <c r="H107" s="246">
        <v>12344</v>
      </c>
      <c r="I107" s="246">
        <v>1.8212864092291383</v>
      </c>
      <c r="J107" s="246">
        <v>70.099999999999994</v>
      </c>
      <c r="K107" s="246">
        <v>31352.580077999999</v>
      </c>
      <c r="L107" s="246">
        <v>4.6900000000000004</v>
      </c>
    </row>
    <row r="108" spans="1:12">
      <c r="A108" s="245">
        <v>39387</v>
      </c>
      <c r="B108" s="246">
        <v>61.59</v>
      </c>
      <c r="C108">
        <v>58.42</v>
      </c>
      <c r="D108">
        <v>57.32</v>
      </c>
      <c r="E108">
        <f t="shared" si="3"/>
        <v>59.865460079868058</v>
      </c>
      <c r="F108">
        <f t="shared" si="4"/>
        <v>3.4068112899463495E-3</v>
      </c>
      <c r="G108">
        <f t="shared" si="5"/>
        <v>-2.467651922201064</v>
      </c>
      <c r="H108" s="246">
        <v>17148</v>
      </c>
      <c r="I108" s="246">
        <v>2.1785861690072394</v>
      </c>
      <c r="J108" s="246">
        <v>70.5</v>
      </c>
      <c r="K108" s="246">
        <v>28643.609375</v>
      </c>
      <c r="L108" s="246">
        <v>3.7507100000000002</v>
      </c>
    </row>
    <row r="109" spans="1:12">
      <c r="A109" s="245">
        <v>39417</v>
      </c>
      <c r="B109" s="246">
        <v>65.34</v>
      </c>
      <c r="C109">
        <v>61.59</v>
      </c>
      <c r="D109">
        <v>58.42</v>
      </c>
      <c r="E109">
        <f t="shared" si="3"/>
        <v>61.786312292994815</v>
      </c>
      <c r="F109">
        <f t="shared" si="4"/>
        <v>4.1277394276523025E-3</v>
      </c>
      <c r="G109">
        <f t="shared" si="5"/>
        <v>-2.3842877262802058</v>
      </c>
      <c r="H109" s="246">
        <v>14921</v>
      </c>
      <c r="I109" s="246">
        <v>2.732839984571207</v>
      </c>
      <c r="J109" s="246">
        <v>70.900000000000006</v>
      </c>
      <c r="K109" s="246">
        <v>27812.650390999999</v>
      </c>
      <c r="L109" s="246">
        <v>3.2528599999999996</v>
      </c>
    </row>
    <row r="110" spans="1:12">
      <c r="A110" s="245">
        <v>39448</v>
      </c>
      <c r="B110" s="246">
        <v>68.87</v>
      </c>
      <c r="C110">
        <v>65.34</v>
      </c>
      <c r="D110">
        <v>61.59</v>
      </c>
      <c r="E110">
        <f t="shared" si="3"/>
        <v>66.056036558310225</v>
      </c>
      <c r="F110">
        <f t="shared" si="4"/>
        <v>4.0345785736338379E-3</v>
      </c>
      <c r="G110">
        <f t="shared" si="5"/>
        <v>-2.3942018222067771</v>
      </c>
      <c r="H110" s="246">
        <v>16195</v>
      </c>
      <c r="I110" s="246">
        <v>3.417536392952421</v>
      </c>
      <c r="J110" s="246">
        <v>70.400000000000006</v>
      </c>
      <c r="K110" s="246">
        <v>23455.740234000001</v>
      </c>
      <c r="L110" s="246">
        <v>2.20357</v>
      </c>
    </row>
    <row r="111" spans="1:12">
      <c r="A111" s="245">
        <v>39479</v>
      </c>
      <c r="B111" s="246">
        <v>71.78</v>
      </c>
      <c r="C111">
        <v>68.87</v>
      </c>
      <c r="D111">
        <v>65.34</v>
      </c>
      <c r="E111">
        <f t="shared" si="3"/>
        <v>71.052311842860831</v>
      </c>
      <c r="F111">
        <f t="shared" si="4"/>
        <v>5.0517127558131012E-3</v>
      </c>
      <c r="G111">
        <f t="shared" si="5"/>
        <v>-2.2965613517255568</v>
      </c>
      <c r="H111" s="246">
        <v>13633</v>
      </c>
      <c r="I111" s="246">
        <v>4.1471699164083304</v>
      </c>
      <c r="J111" s="246">
        <v>71.5</v>
      </c>
      <c r="K111" s="246">
        <v>24331.669922000001</v>
      </c>
      <c r="L111" s="246">
        <v>2.6949999999999998</v>
      </c>
    </row>
    <row r="112" spans="1:12">
      <c r="A112" s="245">
        <v>39508</v>
      </c>
      <c r="B112" s="246">
        <v>72.78</v>
      </c>
      <c r="C112">
        <v>71.78</v>
      </c>
      <c r="D112">
        <v>68.87</v>
      </c>
      <c r="E112">
        <f t="shared" si="3"/>
        <v>75.6910107792812</v>
      </c>
      <c r="F112">
        <f t="shared" si="4"/>
        <v>6.9446594427244584E-3</v>
      </c>
      <c r="G112">
        <f t="shared" si="5"/>
        <v>-2.1583490466537878</v>
      </c>
      <c r="H112" s="246">
        <v>10336</v>
      </c>
      <c r="I112" s="246">
        <v>4.7513309969916335</v>
      </c>
      <c r="J112" s="246">
        <v>71.5</v>
      </c>
      <c r="K112" s="246">
        <v>22849.199218999998</v>
      </c>
      <c r="L112" s="246">
        <v>1.6842900000000001</v>
      </c>
    </row>
    <row r="113" spans="1:12">
      <c r="A113" s="245">
        <v>39539</v>
      </c>
      <c r="B113" s="246">
        <v>71.3</v>
      </c>
      <c r="C113">
        <v>72.78</v>
      </c>
      <c r="D113">
        <v>71.78</v>
      </c>
      <c r="E113">
        <f t="shared" si="3"/>
        <v>79.134371944377179</v>
      </c>
      <c r="F113">
        <f t="shared" si="4"/>
        <v>7.2410705402447522E-3</v>
      </c>
      <c r="G113">
        <f t="shared" si="5"/>
        <v>-2.140197221737798</v>
      </c>
      <c r="H113" s="246">
        <v>10051</v>
      </c>
      <c r="I113" s="246">
        <v>5.0524676726966078</v>
      </c>
      <c r="J113" s="246">
        <v>71.900000000000006</v>
      </c>
      <c r="K113" s="246">
        <v>25755.349609000001</v>
      </c>
      <c r="L113" s="246">
        <v>1.66357</v>
      </c>
    </row>
    <row r="114" spans="1:12">
      <c r="A114" s="245">
        <v>39569</v>
      </c>
      <c r="B114" s="246">
        <v>71.28</v>
      </c>
      <c r="C114">
        <v>71.3</v>
      </c>
      <c r="D114">
        <v>72.78</v>
      </c>
      <c r="E114">
        <f t="shared" si="3"/>
        <v>80.236878478965195</v>
      </c>
      <c r="F114">
        <f t="shared" si="4"/>
        <v>7.7340275517952051E-3</v>
      </c>
      <c r="G114">
        <f t="shared" si="5"/>
        <v>-2.1115942851241751</v>
      </c>
      <c r="H114" s="246">
        <v>9219</v>
      </c>
      <c r="I114" s="246">
        <v>5.2292275448563785</v>
      </c>
      <c r="J114" s="246">
        <v>72.099999999999994</v>
      </c>
      <c r="K114" s="246">
        <v>24533.119140999999</v>
      </c>
      <c r="L114" s="246">
        <v>1.6664300000000001</v>
      </c>
    </row>
    <row r="115" spans="1:12">
      <c r="A115" s="245">
        <v>39600</v>
      </c>
      <c r="B115" s="246">
        <v>71.989999999999995</v>
      </c>
      <c r="C115">
        <v>71.28</v>
      </c>
      <c r="D115">
        <v>71.3</v>
      </c>
      <c r="E115">
        <f t="shared" si="3"/>
        <v>78.948002517661564</v>
      </c>
      <c r="F115">
        <f t="shared" si="4"/>
        <v>6.4227788790773115E-3</v>
      </c>
      <c r="G115">
        <f t="shared" si="5"/>
        <v>-2.1922770294493286</v>
      </c>
      <c r="H115" s="246">
        <v>11098</v>
      </c>
      <c r="I115" s="246">
        <v>5.3647604641284872</v>
      </c>
      <c r="J115" s="246">
        <v>72.7</v>
      </c>
      <c r="K115" s="246">
        <v>22102.009765999999</v>
      </c>
      <c r="L115" s="246">
        <v>1.9014300000000002</v>
      </c>
    </row>
    <row r="116" spans="1:12">
      <c r="A116" s="245">
        <v>39630</v>
      </c>
      <c r="B116" s="246">
        <v>71.08</v>
      </c>
      <c r="C116">
        <v>71.989999999999995</v>
      </c>
      <c r="D116">
        <v>71.28</v>
      </c>
      <c r="E116">
        <f t="shared" si="3"/>
        <v>78.964526131227089</v>
      </c>
      <c r="F116">
        <f t="shared" si="4"/>
        <v>8.7070633768746974E-3</v>
      </c>
      <c r="G116">
        <f t="shared" si="5"/>
        <v>-2.0601282943912094</v>
      </c>
      <c r="H116" s="246">
        <v>8268</v>
      </c>
      <c r="I116" s="246">
        <v>5.3372177602632931</v>
      </c>
      <c r="J116" s="246">
        <v>73.2</v>
      </c>
      <c r="K116" s="246">
        <v>22731.099609000001</v>
      </c>
      <c r="L116" s="246">
        <v>1.94</v>
      </c>
    </row>
    <row r="117" spans="1:12">
      <c r="A117" s="245">
        <v>39661</v>
      </c>
      <c r="B117" s="246">
        <v>68.650000000000006</v>
      </c>
      <c r="C117">
        <v>71.08</v>
      </c>
      <c r="D117">
        <v>71.989999999999995</v>
      </c>
      <c r="E117">
        <f t="shared" si="3"/>
        <v>79.184674341434672</v>
      </c>
      <c r="F117">
        <f t="shared" si="4"/>
        <v>1.2255172413793104E-2</v>
      </c>
      <c r="G117">
        <f t="shared" si="5"/>
        <v>-1.9116805744296734</v>
      </c>
      <c r="H117" s="246">
        <v>5800</v>
      </c>
      <c r="I117" s="246">
        <v>5.0609695705083553</v>
      </c>
      <c r="J117" s="246">
        <v>72.099999999999994</v>
      </c>
      <c r="K117" s="246">
        <v>21261.890625</v>
      </c>
      <c r="L117" s="246">
        <v>1.8785699999999999</v>
      </c>
    </row>
    <row r="118" spans="1:12">
      <c r="A118" s="245">
        <v>39692</v>
      </c>
      <c r="B118" s="246">
        <v>67.239999999999995</v>
      </c>
      <c r="C118">
        <v>68.650000000000006</v>
      </c>
      <c r="D118">
        <v>71.08</v>
      </c>
      <c r="E118">
        <f t="shared" si="3"/>
        <v>77.497926903704126</v>
      </c>
      <c r="F118">
        <f t="shared" si="4"/>
        <v>1.0569668976135489E-2</v>
      </c>
      <c r="G118">
        <f t="shared" si="5"/>
        <v>-1.9759386138362727</v>
      </c>
      <c r="H118" s="246">
        <v>6495</v>
      </c>
      <c r="I118" s="246">
        <v>4.6743823042273291</v>
      </c>
      <c r="J118" s="246">
        <v>71.099999999999994</v>
      </c>
      <c r="K118" s="246">
        <v>18016.210938</v>
      </c>
      <c r="L118" s="246">
        <v>4.3571400000000002</v>
      </c>
    </row>
    <row r="119" spans="1:12">
      <c r="A119" s="245">
        <v>39722</v>
      </c>
      <c r="B119" s="246">
        <v>62.09</v>
      </c>
      <c r="C119">
        <v>67.239999999999995</v>
      </c>
      <c r="D119">
        <v>68.650000000000006</v>
      </c>
      <c r="E119">
        <f t="shared" si="3"/>
        <v>73.90467826828916</v>
      </c>
      <c r="F119">
        <f t="shared" si="4"/>
        <v>1.3421157684630737E-2</v>
      </c>
      <c r="G119">
        <f t="shared" si="5"/>
        <v>-1.8722100210998125</v>
      </c>
      <c r="H119" s="246">
        <v>5010</v>
      </c>
      <c r="I119" s="246">
        <v>3.9074050180615316</v>
      </c>
      <c r="J119" s="246">
        <v>71.400000000000006</v>
      </c>
      <c r="K119" s="246">
        <v>13968.669921999999</v>
      </c>
      <c r="L119" s="246">
        <v>2.105</v>
      </c>
    </row>
    <row r="120" spans="1:12">
      <c r="A120" s="245">
        <v>39753</v>
      </c>
      <c r="B120" s="246">
        <v>55.51</v>
      </c>
      <c r="C120">
        <v>62.09</v>
      </c>
      <c r="D120">
        <v>67.239999999999995</v>
      </c>
      <c r="E120">
        <f t="shared" si="3"/>
        <v>70.638890757853588</v>
      </c>
      <c r="F120">
        <f t="shared" si="4"/>
        <v>1.8479166666666668E-2</v>
      </c>
      <c r="G120">
        <f t="shared" si="5"/>
        <v>-1.7333176175438607</v>
      </c>
      <c r="H120" s="246">
        <v>3360</v>
      </c>
      <c r="I120" s="246">
        <v>2.73706777085971</v>
      </c>
      <c r="J120" s="246">
        <v>72.599999999999994</v>
      </c>
      <c r="K120" s="246">
        <v>13888.240234000001</v>
      </c>
      <c r="L120" s="246">
        <v>1.1007100000000001</v>
      </c>
    </row>
    <row r="121" spans="1:12">
      <c r="A121" s="245">
        <v>39783</v>
      </c>
      <c r="B121" s="246">
        <v>55.46</v>
      </c>
      <c r="C121">
        <v>55.51</v>
      </c>
      <c r="D121">
        <v>62.09</v>
      </c>
      <c r="E121">
        <f t="shared" si="3"/>
        <v>64.071658839169174</v>
      </c>
      <c r="F121">
        <f t="shared" si="4"/>
        <v>1.146900826446281E-2</v>
      </c>
      <c r="G121">
        <f t="shared" si="5"/>
        <v>-1.9404741343125518</v>
      </c>
      <c r="H121" s="246">
        <v>4840</v>
      </c>
      <c r="I121" s="246">
        <v>1.7849566196803863</v>
      </c>
      <c r="J121" s="246">
        <v>72.400000000000006</v>
      </c>
      <c r="K121" s="246">
        <v>14387.480469</v>
      </c>
      <c r="L121" s="246">
        <v>0.29929</v>
      </c>
    </row>
    <row r="122" spans="1:12">
      <c r="A122" s="245">
        <v>39814</v>
      </c>
      <c r="B122" s="246">
        <v>56.81</v>
      </c>
      <c r="C122">
        <v>55.46</v>
      </c>
      <c r="D122">
        <v>55.51</v>
      </c>
      <c r="E122">
        <f t="shared" si="3"/>
        <v>56.759349096297562</v>
      </c>
      <c r="F122">
        <f t="shared" si="4"/>
        <v>1.0925925925925926E-2</v>
      </c>
      <c r="G122">
        <f t="shared" si="5"/>
        <v>-1.9615417481808244</v>
      </c>
      <c r="H122" s="246">
        <v>5076</v>
      </c>
      <c r="I122" s="246">
        <v>1.1263515112671882</v>
      </c>
      <c r="J122" s="246">
        <v>72.599999999999994</v>
      </c>
      <c r="K122" s="246">
        <v>13278.209961</v>
      </c>
      <c r="L122" s="246">
        <v>0.39143</v>
      </c>
    </row>
    <row r="123" spans="1:12">
      <c r="A123" s="245">
        <v>39845</v>
      </c>
      <c r="B123" s="246">
        <v>57.46</v>
      </c>
      <c r="C123">
        <v>56.81</v>
      </c>
      <c r="D123">
        <v>55.46</v>
      </c>
      <c r="E123">
        <f t="shared" si="3"/>
        <v>56.197809984544357</v>
      </c>
      <c r="F123">
        <f t="shared" si="4"/>
        <v>1.2136295663319804E-2</v>
      </c>
      <c r="G123">
        <f t="shared" si="5"/>
        <v>-1.9159138518501835</v>
      </c>
      <c r="H123" s="246">
        <v>4681</v>
      </c>
      <c r="I123" s="246">
        <v>0.64936629514553346</v>
      </c>
      <c r="J123" s="246">
        <v>72.099999999999994</v>
      </c>
      <c r="K123" s="246">
        <v>12811.570313</v>
      </c>
      <c r="L123" s="246">
        <v>0.24856999999999999</v>
      </c>
    </row>
    <row r="124" spans="1:12">
      <c r="A124" s="245">
        <v>39873</v>
      </c>
      <c r="B124" s="246">
        <v>58.43</v>
      </c>
      <c r="C124">
        <v>57.46</v>
      </c>
      <c r="D124">
        <v>56.81</v>
      </c>
      <c r="E124">
        <f t="shared" si="3"/>
        <v>57.20720794912642</v>
      </c>
      <c r="F124">
        <f t="shared" si="4"/>
        <v>7.7418485583400703E-3</v>
      </c>
      <c r="G124">
        <f t="shared" si="5"/>
        <v>-2.1111553283568356</v>
      </c>
      <c r="H124" s="246">
        <v>7422</v>
      </c>
      <c r="I124" s="246">
        <v>0.3456386609175226</v>
      </c>
      <c r="J124" s="246">
        <v>72.3</v>
      </c>
      <c r="K124" s="246">
        <v>13576.019531</v>
      </c>
      <c r="L124" s="246">
        <v>0.31642999999999999</v>
      </c>
    </row>
    <row r="125" spans="1:12">
      <c r="A125" s="245">
        <v>39904</v>
      </c>
      <c r="B125" s="246">
        <v>60.92</v>
      </c>
      <c r="C125">
        <v>58.43</v>
      </c>
      <c r="D125">
        <v>57.46</v>
      </c>
      <c r="E125">
        <f t="shared" si="3"/>
        <v>57.813348403164518</v>
      </c>
      <c r="F125">
        <f t="shared" si="4"/>
        <v>5.6432296696928719E-3</v>
      </c>
      <c r="G125">
        <f t="shared" si="5"/>
        <v>-2.2484722743355698</v>
      </c>
      <c r="H125" s="246">
        <v>10354</v>
      </c>
      <c r="I125" s="246">
        <v>0.30236899124124506</v>
      </c>
      <c r="J125" s="246">
        <v>72.3</v>
      </c>
      <c r="K125" s="246">
        <v>15520.990234000001</v>
      </c>
      <c r="L125" s="246">
        <v>0.16356999999999999</v>
      </c>
    </row>
    <row r="126" spans="1:12">
      <c r="A126" s="245">
        <v>39934</v>
      </c>
      <c r="B126" s="246">
        <v>63.29</v>
      </c>
      <c r="C126">
        <v>60.92</v>
      </c>
      <c r="D126">
        <v>58.43</v>
      </c>
      <c r="E126">
        <f t="shared" si="3"/>
        <v>58.98325385175611</v>
      </c>
      <c r="F126">
        <f t="shared" si="4"/>
        <v>4.892779696409927E-3</v>
      </c>
      <c r="G126">
        <f t="shared" si="5"/>
        <v>-2.3104443384578137</v>
      </c>
      <c r="H126" s="246">
        <v>12451</v>
      </c>
      <c r="I126" s="246">
        <v>0.45408228148072283</v>
      </c>
      <c r="J126" s="246">
        <v>72.2</v>
      </c>
      <c r="K126" s="246">
        <v>18171</v>
      </c>
      <c r="L126" s="246">
        <v>9.9289999999999989E-2</v>
      </c>
    </row>
    <row r="127" spans="1:12">
      <c r="A127" s="245">
        <v>39965</v>
      </c>
      <c r="B127" s="246">
        <v>66.13</v>
      </c>
      <c r="C127">
        <v>63.29</v>
      </c>
      <c r="D127">
        <v>60.92</v>
      </c>
      <c r="E127">
        <f t="shared" si="3"/>
        <v>61.925455256053063</v>
      </c>
      <c r="F127">
        <f t="shared" si="4"/>
        <v>4.262814036505691E-3</v>
      </c>
      <c r="G127">
        <f t="shared" si="5"/>
        <v>-2.3703036128562722</v>
      </c>
      <c r="H127" s="246">
        <v>14847</v>
      </c>
      <c r="I127" s="246">
        <v>0.79432395011301793</v>
      </c>
      <c r="J127" s="246">
        <v>72.099999999999994</v>
      </c>
      <c r="K127" s="246">
        <v>18378.730468999998</v>
      </c>
      <c r="L127" s="246">
        <v>0.10143000000000001</v>
      </c>
    </row>
    <row r="128" spans="1:12">
      <c r="A128" s="245">
        <v>39995</v>
      </c>
      <c r="B128" s="246">
        <v>68.13</v>
      </c>
      <c r="C128">
        <v>66.13</v>
      </c>
      <c r="D128">
        <v>63.29</v>
      </c>
      <c r="E128">
        <f t="shared" si="3"/>
        <v>64.892180568900727</v>
      </c>
      <c r="F128">
        <f t="shared" si="4"/>
        <v>5.0113670809336158E-3</v>
      </c>
      <c r="G128">
        <f t="shared" si="5"/>
        <v>-2.3000437841693246</v>
      </c>
      <c r="H128" s="246">
        <v>13196</v>
      </c>
      <c r="I128" s="246">
        <v>1.2113870927723625</v>
      </c>
      <c r="J128" s="246">
        <v>72.099999999999994</v>
      </c>
      <c r="K128" s="246">
        <v>20573.330077999999</v>
      </c>
      <c r="L128" s="246">
        <v>7.0709999999999995E-2</v>
      </c>
    </row>
    <row r="129" spans="1:12">
      <c r="A129" s="245">
        <v>40026</v>
      </c>
      <c r="B129" s="246">
        <v>70.05</v>
      </c>
      <c r="C129">
        <v>68.13</v>
      </c>
      <c r="D129">
        <v>66.13</v>
      </c>
      <c r="E129">
        <f t="shared" si="3"/>
        <v>68.415766101874169</v>
      </c>
      <c r="F129">
        <f t="shared" si="4"/>
        <v>5.4556374119154386E-3</v>
      </c>
      <c r="G129">
        <f t="shared" si="5"/>
        <v>-2.2631545011149634</v>
      </c>
      <c r="H129" s="246">
        <v>12488</v>
      </c>
      <c r="I129" s="246">
        <v>1.677503377274455</v>
      </c>
      <c r="J129" s="246">
        <v>70.900000000000006</v>
      </c>
      <c r="K129" s="246">
        <v>19724.189452999999</v>
      </c>
      <c r="L129" s="246">
        <v>7.9289999999999999E-2</v>
      </c>
    </row>
    <row r="130" spans="1:12">
      <c r="A130" s="245">
        <v>40057</v>
      </c>
      <c r="B130" s="246">
        <v>71.989999999999995</v>
      </c>
      <c r="C130">
        <v>70.05</v>
      </c>
      <c r="D130">
        <v>68.13</v>
      </c>
      <c r="E130">
        <f t="shared" si="3"/>
        <v>71.181847595052361</v>
      </c>
      <c r="F130">
        <f t="shared" si="4"/>
        <v>5.1969730692187849E-3</v>
      </c>
      <c r="G130">
        <f t="shared" si="5"/>
        <v>-2.2842495336908946</v>
      </c>
      <c r="H130" s="246">
        <v>13479</v>
      </c>
      <c r="I130" s="246">
        <v>2.1783351856191047</v>
      </c>
      <c r="J130" s="246">
        <v>71.400000000000006</v>
      </c>
      <c r="K130" s="246">
        <v>20955.25</v>
      </c>
      <c r="L130" s="246">
        <v>0.13893</v>
      </c>
    </row>
    <row r="131" spans="1:12">
      <c r="A131" s="245">
        <v>40087</v>
      </c>
      <c r="B131" s="246">
        <v>72.91</v>
      </c>
      <c r="C131">
        <v>71.989999999999995</v>
      </c>
      <c r="D131">
        <v>70.05</v>
      </c>
      <c r="E131">
        <f t="shared" ref="E131:E194" si="6">D131+C131*I131/50</f>
        <v>73.821254836020771</v>
      </c>
      <c r="F131">
        <f t="shared" ref="F131:F194" si="7">C131/H131</f>
        <v>6.9542117465224108E-3</v>
      </c>
      <c r="G131">
        <f t="shared" ref="G131:G194" si="8">LOG(F131)</f>
        <v>-2.1577520897605837</v>
      </c>
      <c r="H131" s="246">
        <v>10352</v>
      </c>
      <c r="I131" s="246">
        <v>2.6192907598421868</v>
      </c>
      <c r="J131" s="246">
        <v>73.2</v>
      </c>
      <c r="K131" s="246">
        <v>21752.869140999999</v>
      </c>
      <c r="L131" s="246">
        <v>7.9639999999999989E-2</v>
      </c>
    </row>
    <row r="132" spans="1:12">
      <c r="A132" s="245">
        <v>40118</v>
      </c>
      <c r="B132" s="246">
        <v>72.67</v>
      </c>
      <c r="C132">
        <v>72.91</v>
      </c>
      <c r="D132">
        <v>71.989999999999995</v>
      </c>
      <c r="E132">
        <f t="shared" si="6"/>
        <v>76.241781657504205</v>
      </c>
      <c r="F132">
        <f t="shared" si="7"/>
        <v>6.986393254120352E-3</v>
      </c>
      <c r="G132">
        <f t="shared" si="8"/>
        <v>-2.1557469721928388</v>
      </c>
      <c r="H132" s="246">
        <v>10436</v>
      </c>
      <c r="I132" s="246">
        <v>2.9157740073407012</v>
      </c>
      <c r="J132" s="246">
        <v>73.2</v>
      </c>
      <c r="K132" s="246">
        <v>21821.5</v>
      </c>
      <c r="L132" s="246">
        <v>5.0710000000000005E-2</v>
      </c>
    </row>
    <row r="133" spans="1:12">
      <c r="A133" s="245">
        <v>40148</v>
      </c>
      <c r="B133" s="246">
        <v>73.34</v>
      </c>
      <c r="C133">
        <v>72.67</v>
      </c>
      <c r="D133">
        <v>72.91</v>
      </c>
      <c r="E133">
        <f t="shared" si="6"/>
        <v>77.51477895368599</v>
      </c>
      <c r="F133">
        <f t="shared" si="7"/>
        <v>7.2366062537343161E-3</v>
      </c>
      <c r="G133">
        <f t="shared" si="8"/>
        <v>-2.140465056845068</v>
      </c>
      <c r="H133" s="246">
        <v>10042</v>
      </c>
      <c r="I133" s="246">
        <v>3.1682805515934973</v>
      </c>
      <c r="J133" s="246">
        <v>73.5</v>
      </c>
      <c r="K133" s="246">
        <v>21872.5</v>
      </c>
      <c r="L133" s="246">
        <v>0.08</v>
      </c>
    </row>
    <row r="134" spans="1:12">
      <c r="A134" s="245">
        <v>40179</v>
      </c>
      <c r="B134" s="246">
        <v>75.27</v>
      </c>
      <c r="C134">
        <v>73.34</v>
      </c>
      <c r="D134">
        <v>72.67</v>
      </c>
      <c r="E134">
        <f t="shared" si="6"/>
        <v>77.780283773769483</v>
      </c>
      <c r="F134">
        <f t="shared" si="7"/>
        <v>6.3061049011177992E-3</v>
      </c>
      <c r="G134">
        <f t="shared" si="8"/>
        <v>-2.2002388091038645</v>
      </c>
      <c r="H134" s="246">
        <v>11630</v>
      </c>
      <c r="I134" s="246">
        <v>3.483967666873113</v>
      </c>
      <c r="J134" s="246">
        <v>73.5</v>
      </c>
      <c r="K134" s="246">
        <v>20121.990234000001</v>
      </c>
      <c r="L134" s="246">
        <v>7.9640000000000002E-2</v>
      </c>
    </row>
    <row r="135" spans="1:12">
      <c r="A135" s="245">
        <v>40210</v>
      </c>
      <c r="B135" s="246">
        <v>76.760000000000005</v>
      </c>
      <c r="C135">
        <v>75.27</v>
      </c>
      <c r="D135">
        <v>73.34</v>
      </c>
      <c r="E135">
        <f t="shared" si="6"/>
        <v>79.076263383591652</v>
      </c>
      <c r="F135">
        <f t="shared" si="7"/>
        <v>5.9286389413988651E-3</v>
      </c>
      <c r="G135">
        <f t="shared" si="8"/>
        <v>-2.2270449977125191</v>
      </c>
      <c r="H135" s="246">
        <v>12696</v>
      </c>
      <c r="I135" s="246">
        <v>3.8104579404753878</v>
      </c>
      <c r="J135" s="246">
        <v>74.2</v>
      </c>
      <c r="K135" s="246">
        <v>20608.699218999998</v>
      </c>
      <c r="L135" s="246">
        <v>7.0359999999999992E-2</v>
      </c>
    </row>
    <row r="136" spans="1:12">
      <c r="A136" s="245">
        <v>40238</v>
      </c>
      <c r="B136" s="246">
        <v>77.7</v>
      </c>
      <c r="C136">
        <v>76.760000000000005</v>
      </c>
      <c r="D136">
        <v>75.27</v>
      </c>
      <c r="E136">
        <f t="shared" si="6"/>
        <v>81.560968499131022</v>
      </c>
      <c r="F136">
        <f t="shared" si="7"/>
        <v>6.4466280339296215E-3</v>
      </c>
      <c r="G136">
        <f t="shared" si="8"/>
        <v>-2.190667387563392</v>
      </c>
      <c r="H136" s="246">
        <v>11907</v>
      </c>
      <c r="I136" s="246">
        <v>4.0978168962552246</v>
      </c>
      <c r="J136" s="246">
        <v>73.900000000000006</v>
      </c>
      <c r="K136" s="246">
        <v>21239.349609000001</v>
      </c>
      <c r="L136" s="246">
        <v>9.8569999999999991E-2</v>
      </c>
    </row>
    <row r="137" spans="1:12">
      <c r="A137" s="245">
        <v>40269</v>
      </c>
      <c r="B137" s="246">
        <v>78.819999999999993</v>
      </c>
      <c r="C137">
        <v>77.7</v>
      </c>
      <c r="D137">
        <v>76.760000000000005</v>
      </c>
      <c r="E137">
        <f t="shared" si="6"/>
        <v>83.544144949445581</v>
      </c>
      <c r="F137">
        <f t="shared" si="7"/>
        <v>5.7132352941176474E-3</v>
      </c>
      <c r="G137">
        <f t="shared" si="8"/>
        <v>-2.2431178895693034</v>
      </c>
      <c r="H137" s="246">
        <v>13600</v>
      </c>
      <c r="I137" s="246">
        <v>4.3656016405698637</v>
      </c>
      <c r="J137" s="246">
        <v>74.2</v>
      </c>
      <c r="K137" s="246">
        <v>21108.589843999998</v>
      </c>
      <c r="L137" s="246">
        <v>8.1070000000000003E-2</v>
      </c>
    </row>
    <row r="138" spans="1:12">
      <c r="A138" s="245">
        <v>40299</v>
      </c>
      <c r="B138" s="246">
        <v>79.05</v>
      </c>
      <c r="C138">
        <v>78.819999999999993</v>
      </c>
      <c r="D138">
        <v>77.7</v>
      </c>
      <c r="E138">
        <f t="shared" si="6"/>
        <v>84.863164177770017</v>
      </c>
      <c r="F138">
        <f t="shared" si="7"/>
        <v>6.2684905360267211E-3</v>
      </c>
      <c r="G138">
        <f t="shared" si="8"/>
        <v>-2.2028370254845844</v>
      </c>
      <c r="H138" s="246">
        <v>12574</v>
      </c>
      <c r="I138" s="246">
        <v>4.5440016352258397</v>
      </c>
      <c r="J138" s="246">
        <v>74.099999999999994</v>
      </c>
      <c r="K138" s="246">
        <v>19765.189452999999</v>
      </c>
      <c r="L138" s="246">
        <v>0.19928999999999999</v>
      </c>
    </row>
    <row r="139" spans="1:12">
      <c r="A139" s="245">
        <v>40330</v>
      </c>
      <c r="B139" s="246">
        <v>79.010000000000005</v>
      </c>
      <c r="C139">
        <v>79.05</v>
      </c>
      <c r="D139">
        <v>78.819999999999993</v>
      </c>
      <c r="E139">
        <f t="shared" si="6"/>
        <v>86.138131745791682</v>
      </c>
      <c r="F139">
        <f t="shared" si="7"/>
        <v>7.6244212962962958E-3</v>
      </c>
      <c r="G139">
        <f t="shared" si="8"/>
        <v>-2.1177931142582902</v>
      </c>
      <c r="H139" s="246">
        <v>10368</v>
      </c>
      <c r="I139" s="246">
        <v>4.6287993332015702</v>
      </c>
      <c r="J139" s="246">
        <v>74.2</v>
      </c>
      <c r="K139" s="246">
        <v>20128.990234000001</v>
      </c>
      <c r="L139" s="246">
        <v>0.52393000000000001</v>
      </c>
    </row>
    <row r="140" spans="1:12">
      <c r="A140" s="245">
        <v>40360</v>
      </c>
      <c r="B140" s="246">
        <v>81.02</v>
      </c>
      <c r="C140">
        <v>79.010000000000005</v>
      </c>
      <c r="D140">
        <v>79.05</v>
      </c>
      <c r="E140">
        <f t="shared" si="6"/>
        <v>86.639429289853766</v>
      </c>
      <c r="F140">
        <f t="shared" si="7"/>
        <v>5.5251748251748259E-3</v>
      </c>
      <c r="G140">
        <f t="shared" si="8"/>
        <v>-2.2576539756686418</v>
      </c>
      <c r="H140" s="246">
        <v>14300</v>
      </c>
      <c r="I140" s="246">
        <v>4.8028283064509338</v>
      </c>
      <c r="J140" s="246">
        <v>72.5</v>
      </c>
      <c r="K140" s="246">
        <v>21029.810547000001</v>
      </c>
      <c r="L140" s="246">
        <v>0.26107000000000002</v>
      </c>
    </row>
    <row r="141" spans="1:12">
      <c r="A141" s="245">
        <v>40391</v>
      </c>
      <c r="B141" s="246">
        <v>82.73</v>
      </c>
      <c r="C141">
        <v>81.02</v>
      </c>
      <c r="D141">
        <v>79.010000000000005</v>
      </c>
      <c r="E141">
        <f t="shared" si="6"/>
        <v>87.14579014110231</v>
      </c>
      <c r="F141">
        <f t="shared" si="7"/>
        <v>4.9550486208794564E-3</v>
      </c>
      <c r="G141">
        <f t="shared" si="8"/>
        <v>-2.3049520796900973</v>
      </c>
      <c r="H141" s="246">
        <v>16351</v>
      </c>
      <c r="I141" s="246">
        <v>5.0208529629118175</v>
      </c>
      <c r="J141" s="246">
        <v>72.5</v>
      </c>
      <c r="K141" s="246">
        <v>20536.490234000001</v>
      </c>
      <c r="L141" s="246">
        <v>0.15107000000000001</v>
      </c>
    </row>
    <row r="142" spans="1:12">
      <c r="A142" s="245">
        <v>40422</v>
      </c>
      <c r="B142" s="246">
        <v>83.77</v>
      </c>
      <c r="C142">
        <v>82.73</v>
      </c>
      <c r="D142">
        <v>81.02</v>
      </c>
      <c r="E142">
        <f t="shared" si="6"/>
        <v>89.652735300496047</v>
      </c>
      <c r="F142">
        <f t="shared" si="7"/>
        <v>6.7928401346580179E-3</v>
      </c>
      <c r="G142">
        <f t="shared" si="8"/>
        <v>-2.1679486061442717</v>
      </c>
      <c r="H142" s="246">
        <v>12179</v>
      </c>
      <c r="I142" s="246">
        <v>5.2174152668294766</v>
      </c>
      <c r="J142" s="246">
        <v>72.8</v>
      </c>
      <c r="K142" s="246">
        <v>22358.169922000001</v>
      </c>
      <c r="L142" s="246">
        <v>0.23963999999999999</v>
      </c>
    </row>
    <row r="143" spans="1:12">
      <c r="A143" s="245">
        <v>40452</v>
      </c>
      <c r="B143" s="246">
        <v>85.17</v>
      </c>
      <c r="C143">
        <v>83.77</v>
      </c>
      <c r="D143">
        <v>82.73</v>
      </c>
      <c r="E143">
        <f t="shared" si="6"/>
        <v>91.816766891160938</v>
      </c>
      <c r="F143">
        <f t="shared" si="7"/>
        <v>7.5373402915242032E-3</v>
      </c>
      <c r="G143">
        <f t="shared" si="8"/>
        <v>-2.1227818770069611</v>
      </c>
      <c r="H143" s="246">
        <v>11114</v>
      </c>
      <c r="I143" s="246">
        <v>5.4236402597355493</v>
      </c>
      <c r="J143" s="246">
        <v>75</v>
      </c>
      <c r="K143" s="246">
        <v>23096.320313</v>
      </c>
      <c r="L143" s="246">
        <v>0.21178999999999998</v>
      </c>
    </row>
    <row r="144" spans="1:12">
      <c r="A144" s="245">
        <v>40483</v>
      </c>
      <c r="B144" s="246">
        <v>87.27</v>
      </c>
      <c r="C144">
        <v>85.17</v>
      </c>
      <c r="D144">
        <v>83.77</v>
      </c>
      <c r="E144">
        <f t="shared" si="6"/>
        <v>93.463923431761799</v>
      </c>
      <c r="F144">
        <f t="shared" si="7"/>
        <v>5.6106719367588938E-3</v>
      </c>
      <c r="G144">
        <f t="shared" si="8"/>
        <v>-2.2509851243139418</v>
      </c>
      <c r="H144" s="246">
        <v>15180</v>
      </c>
      <c r="I144" s="246">
        <v>5.6909260489384792</v>
      </c>
      <c r="J144" s="246">
        <v>75.2</v>
      </c>
      <c r="K144" s="246">
        <v>23007.990234000001</v>
      </c>
      <c r="L144" s="246">
        <v>0.17179</v>
      </c>
    </row>
    <row r="145" spans="1:12">
      <c r="A145" s="245">
        <v>40513</v>
      </c>
      <c r="B145" s="246">
        <v>87.52</v>
      </c>
      <c r="C145">
        <v>87.27</v>
      </c>
      <c r="D145">
        <v>85.17</v>
      </c>
      <c r="E145">
        <f t="shared" si="6"/>
        <v>95.390062554385025</v>
      </c>
      <c r="F145">
        <f t="shared" si="7"/>
        <v>7.8416749034055169E-3</v>
      </c>
      <c r="G145">
        <f t="shared" si="8"/>
        <v>-2.1055911664458704</v>
      </c>
      <c r="H145" s="246">
        <v>11129</v>
      </c>
      <c r="I145" s="246">
        <v>5.8554271538816494</v>
      </c>
      <c r="J145" s="246">
        <v>75.7</v>
      </c>
      <c r="K145" s="246">
        <v>23035.449218999998</v>
      </c>
      <c r="L145" s="246">
        <v>0.23</v>
      </c>
    </row>
    <row r="146" spans="1:12">
      <c r="A146" s="245">
        <v>40544</v>
      </c>
      <c r="B146" s="246">
        <v>89.8</v>
      </c>
      <c r="C146">
        <v>87.52</v>
      </c>
      <c r="D146">
        <v>87.27</v>
      </c>
      <c r="E146">
        <f t="shared" si="6"/>
        <v>97.946497607860508</v>
      </c>
      <c r="F146">
        <f t="shared" si="7"/>
        <v>9.3764731090636381E-3</v>
      </c>
      <c r="G146">
        <f t="shared" si="8"/>
        <v>-2.0279604875597816</v>
      </c>
      <c r="H146" s="246">
        <v>9334</v>
      </c>
      <c r="I146" s="246">
        <v>6.0994616132658308</v>
      </c>
      <c r="J146" s="246">
        <v>76.099999999999994</v>
      </c>
      <c r="K146" s="246">
        <v>23447.339843999998</v>
      </c>
      <c r="L146" s="246">
        <v>0.11393</v>
      </c>
    </row>
    <row r="147" spans="1:12">
      <c r="A147" s="245">
        <v>40575</v>
      </c>
      <c r="B147" s="246">
        <v>93.37</v>
      </c>
      <c r="C147">
        <v>89.8</v>
      </c>
      <c r="D147">
        <v>87.52</v>
      </c>
      <c r="E147">
        <f t="shared" si="6"/>
        <v>99.204656553893045</v>
      </c>
      <c r="F147">
        <f t="shared" si="7"/>
        <v>7.5870226427847244E-3</v>
      </c>
      <c r="G147">
        <f t="shared" si="8"/>
        <v>-2.119928619821291</v>
      </c>
      <c r="H147" s="246">
        <v>11836</v>
      </c>
      <c r="I147" s="246">
        <v>6.5059334932589366</v>
      </c>
      <c r="J147" s="246">
        <v>76.900000000000006</v>
      </c>
      <c r="K147" s="246">
        <v>23338.019531000002</v>
      </c>
      <c r="L147" s="246">
        <v>0.15035999999999999</v>
      </c>
    </row>
    <row r="148" spans="1:12">
      <c r="A148" s="245">
        <v>40603</v>
      </c>
      <c r="B148" s="246">
        <v>95.65</v>
      </c>
      <c r="C148">
        <v>93.37</v>
      </c>
      <c r="D148">
        <v>89.8</v>
      </c>
      <c r="E148">
        <f t="shared" si="6"/>
        <v>102.74506519696706</v>
      </c>
      <c r="F148">
        <f t="shared" si="7"/>
        <v>7.5177133655394525E-3</v>
      </c>
      <c r="G148">
        <f t="shared" si="8"/>
        <v>-2.123914237033707</v>
      </c>
      <c r="H148" s="246">
        <v>12420</v>
      </c>
      <c r="I148" s="246">
        <v>6.9321330175468887</v>
      </c>
      <c r="J148" s="246">
        <v>77.099999999999994</v>
      </c>
      <c r="K148" s="246">
        <v>23527.519531000002</v>
      </c>
      <c r="L148" s="246">
        <v>0.21036000000000002</v>
      </c>
    </row>
    <row r="149" spans="1:12">
      <c r="A149" s="245">
        <v>40634</v>
      </c>
      <c r="B149" s="246">
        <v>96.43</v>
      </c>
      <c r="C149">
        <v>95.65</v>
      </c>
      <c r="D149">
        <v>93.37</v>
      </c>
      <c r="E149">
        <f t="shared" si="6"/>
        <v>107.23786035683936</v>
      </c>
      <c r="F149">
        <f t="shared" si="7"/>
        <v>1.0272795618086136E-2</v>
      </c>
      <c r="G149">
        <f t="shared" si="8"/>
        <v>-1.9883113522849976</v>
      </c>
      <c r="H149" s="246">
        <v>9311</v>
      </c>
      <c r="I149" s="246">
        <v>7.249273579111005</v>
      </c>
      <c r="J149" s="246">
        <v>77.599999999999994</v>
      </c>
      <c r="K149" s="246">
        <v>23720.810547000001</v>
      </c>
      <c r="L149" s="246">
        <v>0.19036</v>
      </c>
    </row>
    <row r="150" spans="1:12">
      <c r="A150" s="245">
        <v>40664</v>
      </c>
      <c r="B150" s="246">
        <v>98.42</v>
      </c>
      <c r="C150">
        <v>96.43</v>
      </c>
      <c r="D150">
        <v>95.65</v>
      </c>
      <c r="E150">
        <f t="shared" si="6"/>
        <v>110.25698335468844</v>
      </c>
      <c r="F150">
        <f t="shared" si="7"/>
        <v>8.410815525512429E-3</v>
      </c>
      <c r="G150">
        <f t="shared" si="8"/>
        <v>-2.0751618923045236</v>
      </c>
      <c r="H150" s="246">
        <v>11465</v>
      </c>
      <c r="I150" s="246">
        <v>7.5738791634804699</v>
      </c>
      <c r="J150" s="246">
        <v>78</v>
      </c>
      <c r="K150" s="246">
        <v>23684.130859000001</v>
      </c>
      <c r="L150" s="246">
        <v>0.19571</v>
      </c>
    </row>
    <row r="151" spans="1:12">
      <c r="A151" s="245">
        <v>40695</v>
      </c>
      <c r="B151" s="246">
        <v>99.36</v>
      </c>
      <c r="C151">
        <v>98.42</v>
      </c>
      <c r="D151">
        <v>96.43</v>
      </c>
      <c r="E151">
        <f t="shared" si="6"/>
        <v>111.81673383625952</v>
      </c>
      <c r="F151">
        <f t="shared" si="7"/>
        <v>9.0045745654162863E-3</v>
      </c>
      <c r="G151">
        <f t="shared" si="8"/>
        <v>-2.0455368012516408</v>
      </c>
      <c r="H151" s="246">
        <v>10930</v>
      </c>
      <c r="I151" s="246">
        <v>7.8168735197416765</v>
      </c>
      <c r="J151" s="246">
        <v>78.400000000000006</v>
      </c>
      <c r="K151" s="246">
        <v>22398.099609000001</v>
      </c>
      <c r="L151" s="246">
        <v>0.19571</v>
      </c>
    </row>
    <row r="152" spans="1:12">
      <c r="A152" s="245">
        <v>40725</v>
      </c>
      <c r="B152" s="246">
        <v>97.94</v>
      </c>
      <c r="C152">
        <v>99.36</v>
      </c>
      <c r="D152">
        <v>98.42</v>
      </c>
      <c r="E152">
        <f t="shared" si="6"/>
        <v>113.929889689701</v>
      </c>
      <c r="F152">
        <f t="shared" si="7"/>
        <v>1.4984165284270849E-2</v>
      </c>
      <c r="G152">
        <f t="shared" si="8"/>
        <v>-1.824367445079504</v>
      </c>
      <c r="H152" s="246">
        <v>6631</v>
      </c>
      <c r="I152" s="246">
        <v>7.8048961804050947</v>
      </c>
      <c r="J152" s="246">
        <v>78.3</v>
      </c>
      <c r="K152" s="246">
        <v>22440.25</v>
      </c>
      <c r="L152" s="246">
        <v>0.19571</v>
      </c>
    </row>
    <row r="153" spans="1:12">
      <c r="A153" s="245">
        <v>40756</v>
      </c>
      <c r="B153" s="246">
        <v>97.82</v>
      </c>
      <c r="C153">
        <v>97.94</v>
      </c>
      <c r="D153">
        <v>99.36</v>
      </c>
      <c r="E153">
        <f t="shared" si="6"/>
        <v>114.43687358993496</v>
      </c>
      <c r="F153">
        <f t="shared" si="7"/>
        <v>1.4796797099259707E-2</v>
      </c>
      <c r="G153">
        <f t="shared" si="8"/>
        <v>-1.8298322814060044</v>
      </c>
      <c r="H153" s="246">
        <v>6619</v>
      </c>
      <c r="I153" s="246">
        <v>7.6969948896952047</v>
      </c>
      <c r="J153" s="246">
        <v>76.7</v>
      </c>
      <c r="K153" s="246">
        <v>20534.849609000001</v>
      </c>
      <c r="L153" s="246">
        <v>0.21</v>
      </c>
    </row>
    <row r="154" spans="1:12">
      <c r="A154" s="245">
        <v>40787</v>
      </c>
      <c r="B154" s="246">
        <v>97.73</v>
      </c>
      <c r="C154">
        <v>97.82</v>
      </c>
      <c r="D154">
        <v>97.94</v>
      </c>
      <c r="E154">
        <f t="shared" si="6"/>
        <v>112.64735890868504</v>
      </c>
      <c r="F154">
        <f t="shared" si="7"/>
        <v>1.6959084604715673E-2</v>
      </c>
      <c r="G154">
        <f t="shared" si="8"/>
        <v>-1.7705975932261091</v>
      </c>
      <c r="H154" s="246">
        <v>5768</v>
      </c>
      <c r="I154" s="246">
        <v>7.5175623127607025</v>
      </c>
      <c r="J154" s="246">
        <v>77</v>
      </c>
      <c r="K154" s="246">
        <v>17592.410156000002</v>
      </c>
      <c r="L154" s="246">
        <v>0.21</v>
      </c>
    </row>
    <row r="155" spans="1:12">
      <c r="A155" s="245">
        <v>40817</v>
      </c>
      <c r="B155" s="246">
        <v>95.86</v>
      </c>
      <c r="C155">
        <v>97.73</v>
      </c>
      <c r="D155">
        <v>97.82</v>
      </c>
      <c r="E155">
        <f t="shared" si="6"/>
        <v>111.78002140826845</v>
      </c>
      <c r="F155">
        <f t="shared" si="7"/>
        <v>1.834271771771772E-2</v>
      </c>
      <c r="G155">
        <f t="shared" si="8"/>
        <v>-1.7365363173919499</v>
      </c>
      <c r="H155" s="246">
        <v>5328</v>
      </c>
      <c r="I155" s="246">
        <v>7.1421372190056616</v>
      </c>
      <c r="J155" s="246">
        <v>79.3</v>
      </c>
      <c r="K155" s="246">
        <v>19864.869140999999</v>
      </c>
      <c r="L155" s="246">
        <v>0.21</v>
      </c>
    </row>
    <row r="156" spans="1:12">
      <c r="A156" s="245">
        <v>40848</v>
      </c>
      <c r="B156" s="246">
        <v>95.3</v>
      </c>
      <c r="C156">
        <v>95.86</v>
      </c>
      <c r="D156">
        <v>97.73</v>
      </c>
      <c r="E156">
        <f t="shared" si="6"/>
        <v>110.61729667261498</v>
      </c>
      <c r="F156">
        <f t="shared" si="7"/>
        <v>1.7142346208869813E-2</v>
      </c>
      <c r="G156">
        <f t="shared" si="8"/>
        <v>-1.7659297380818559</v>
      </c>
      <c r="H156" s="246">
        <v>5592</v>
      </c>
      <c r="I156" s="246">
        <v>6.7219365077274063</v>
      </c>
      <c r="J156" s="246">
        <v>79.5</v>
      </c>
      <c r="K156" s="246">
        <v>17989.349609000001</v>
      </c>
      <c r="L156" s="246">
        <v>0.23071</v>
      </c>
    </row>
    <row r="157" spans="1:12">
      <c r="A157" s="245">
        <v>40878</v>
      </c>
      <c r="B157" s="246">
        <v>94.13</v>
      </c>
      <c r="C157">
        <v>95.3</v>
      </c>
      <c r="D157">
        <v>95.86</v>
      </c>
      <c r="E157">
        <f t="shared" si="6"/>
        <v>107.72062406990676</v>
      </c>
      <c r="F157">
        <f t="shared" si="7"/>
        <v>1.8591494342567304E-2</v>
      </c>
      <c r="G157">
        <f t="shared" si="8"/>
        <v>-1.7306857012098988</v>
      </c>
      <c r="H157" s="246">
        <v>5126</v>
      </c>
      <c r="I157" s="246">
        <v>6.2227828278629431</v>
      </c>
      <c r="J157" s="246">
        <v>80</v>
      </c>
      <c r="K157" s="246">
        <v>18434.390625</v>
      </c>
      <c r="L157" s="246">
        <v>0.34071000000000001</v>
      </c>
    </row>
    <row r="158" spans="1:12">
      <c r="A158" s="245">
        <v>40909</v>
      </c>
      <c r="B158" s="246">
        <v>92.67</v>
      </c>
      <c r="C158">
        <v>94.13</v>
      </c>
      <c r="D158">
        <v>95.3</v>
      </c>
      <c r="E158">
        <f t="shared" si="6"/>
        <v>105.92600787715364</v>
      </c>
      <c r="F158">
        <f t="shared" si="7"/>
        <v>2.3003421309872922E-2</v>
      </c>
      <c r="G158">
        <f t="shared" si="8"/>
        <v>-1.6382075663520952</v>
      </c>
      <c r="H158" s="246">
        <v>4092</v>
      </c>
      <c r="I158" s="246">
        <v>5.6443258669678329</v>
      </c>
      <c r="J158" s="246">
        <v>80.7</v>
      </c>
      <c r="K158" s="246">
        <v>20390.490234000001</v>
      </c>
      <c r="L158" s="246">
        <v>0.36070999999999998</v>
      </c>
    </row>
    <row r="159" spans="1:12">
      <c r="A159" s="245">
        <v>40940</v>
      </c>
      <c r="B159" s="246">
        <v>94.02</v>
      </c>
      <c r="C159">
        <v>92.67</v>
      </c>
      <c r="D159">
        <v>94.13</v>
      </c>
      <c r="E159">
        <f t="shared" si="6"/>
        <v>103.83160071180637</v>
      </c>
      <c r="F159">
        <f t="shared" si="7"/>
        <v>2.0349143610013175E-2</v>
      </c>
      <c r="G159">
        <f t="shared" si="8"/>
        <v>-1.6914538632580109</v>
      </c>
      <c r="H159" s="246">
        <v>4554</v>
      </c>
      <c r="I159" s="246">
        <v>5.2344883521130754</v>
      </c>
      <c r="J159" s="246">
        <v>80.5</v>
      </c>
      <c r="K159" s="246">
        <v>21680.080077999999</v>
      </c>
      <c r="L159" s="246">
        <v>0.30357000000000001</v>
      </c>
    </row>
    <row r="160" spans="1:12">
      <c r="A160" s="245">
        <v>40969</v>
      </c>
      <c r="B160" s="246">
        <v>98.11</v>
      </c>
      <c r="C160">
        <v>94.02</v>
      </c>
      <c r="D160">
        <v>92.67</v>
      </c>
      <c r="E160">
        <f t="shared" si="6"/>
        <v>102.41048347310887</v>
      </c>
      <c r="F160">
        <f t="shared" si="7"/>
        <v>7.0638617580766339E-3</v>
      </c>
      <c r="G160">
        <f t="shared" si="8"/>
        <v>-2.1509578086224415</v>
      </c>
      <c r="H160" s="246">
        <v>13310</v>
      </c>
      <c r="I160" s="246">
        <v>5.1800061014193091</v>
      </c>
      <c r="J160" s="246">
        <v>80.900000000000006</v>
      </c>
      <c r="K160" s="246">
        <v>20555.580077999999</v>
      </c>
      <c r="L160" s="246">
        <v>0.30142999999999998</v>
      </c>
    </row>
    <row r="161" spans="1:12">
      <c r="A161" s="245">
        <v>41000</v>
      </c>
      <c r="B161" s="246">
        <v>100.74</v>
      </c>
      <c r="C161">
        <v>98.11</v>
      </c>
      <c r="D161">
        <v>94.02</v>
      </c>
      <c r="E161">
        <f t="shared" si="6"/>
        <v>104.39628968509832</v>
      </c>
      <c r="F161">
        <f t="shared" si="7"/>
        <v>9.8041371040271802E-3</v>
      </c>
      <c r="G161">
        <f t="shared" si="8"/>
        <v>-2.0085906240717231</v>
      </c>
      <c r="H161" s="246">
        <v>10007</v>
      </c>
      <c r="I161" s="246">
        <v>5.2880897386088748</v>
      </c>
      <c r="J161" s="246">
        <v>81.3</v>
      </c>
      <c r="K161" s="246">
        <v>21094.210938</v>
      </c>
      <c r="L161" s="246">
        <v>0.30250944444444444</v>
      </c>
    </row>
    <row r="162" spans="1:12">
      <c r="A162" s="245">
        <v>41030</v>
      </c>
      <c r="B162" s="246">
        <v>102.28</v>
      </c>
      <c r="C162">
        <v>100.74</v>
      </c>
      <c r="D162">
        <v>98.11</v>
      </c>
      <c r="E162">
        <f t="shared" si="6"/>
        <v>109.06115632226148</v>
      </c>
      <c r="F162">
        <f t="shared" si="7"/>
        <v>9.8330893118594425E-3</v>
      </c>
      <c r="G162">
        <f t="shared" si="8"/>
        <v>-2.0073100162155213</v>
      </c>
      <c r="H162" s="246">
        <v>10245</v>
      </c>
      <c r="I162" s="246">
        <v>5.4353565228615679</v>
      </c>
      <c r="J162" s="246">
        <v>81.3</v>
      </c>
      <c r="K162" s="246">
        <v>18629.519531000002</v>
      </c>
      <c r="L162" s="246">
        <v>0.30286000000000002</v>
      </c>
    </row>
    <row r="163" spans="1:12">
      <c r="A163" s="245">
        <v>41061</v>
      </c>
      <c r="B163" s="246">
        <v>102.44</v>
      </c>
      <c r="C163">
        <v>102.28</v>
      </c>
      <c r="D163">
        <v>100.74</v>
      </c>
      <c r="E163">
        <f t="shared" si="6"/>
        <v>111.99398833336748</v>
      </c>
      <c r="F163">
        <f t="shared" si="7"/>
        <v>1.3373430962343096E-2</v>
      </c>
      <c r="G163">
        <f t="shared" si="8"/>
        <v>-1.8737571599137459</v>
      </c>
      <c r="H163" s="246">
        <v>7648</v>
      </c>
      <c r="I163" s="246">
        <v>5.5015586299215329</v>
      </c>
      <c r="J163" s="246">
        <v>81.3</v>
      </c>
      <c r="K163" s="246">
        <v>19441.460938</v>
      </c>
      <c r="L163" s="246">
        <v>0.30286000000000002</v>
      </c>
    </row>
    <row r="164" spans="1:12">
      <c r="A164" s="245">
        <v>41091</v>
      </c>
      <c r="B164" s="246">
        <v>103.64</v>
      </c>
      <c r="C164">
        <v>102.44</v>
      </c>
      <c r="D164">
        <v>102.28</v>
      </c>
      <c r="E164">
        <f t="shared" si="6"/>
        <v>113.72553320097121</v>
      </c>
      <c r="F164">
        <f t="shared" si="7"/>
        <v>1.4522256875531613E-2</v>
      </c>
      <c r="G164">
        <f t="shared" si="8"/>
        <v>-1.8379658855350787</v>
      </c>
      <c r="H164" s="246">
        <v>7054</v>
      </c>
      <c r="I164" s="246">
        <v>5.5864570485021545</v>
      </c>
      <c r="J164" s="246">
        <v>79.599999999999994</v>
      </c>
      <c r="K164" s="246">
        <v>19796.810547000001</v>
      </c>
      <c r="L164" s="246">
        <v>0.30107</v>
      </c>
    </row>
    <row r="165" spans="1:12">
      <c r="A165" s="245">
        <v>41122</v>
      </c>
      <c r="B165" s="246">
        <v>105.55</v>
      </c>
      <c r="C165">
        <v>103.64</v>
      </c>
      <c r="D165">
        <v>102.44</v>
      </c>
      <c r="E165">
        <f t="shared" si="6"/>
        <v>114.3413423806161</v>
      </c>
      <c r="F165">
        <f t="shared" si="7"/>
        <v>1.083533716675379E-2</v>
      </c>
      <c r="G165">
        <f t="shared" si="8"/>
        <v>-1.9651575700495274</v>
      </c>
      <c r="H165" s="246">
        <v>9565</v>
      </c>
      <c r="I165" s="246">
        <v>5.7416742476920604</v>
      </c>
      <c r="J165" s="246">
        <v>79.599999999999994</v>
      </c>
      <c r="K165" s="246">
        <v>19482.570313</v>
      </c>
      <c r="L165" s="246">
        <v>0.3</v>
      </c>
    </row>
    <row r="166" spans="1:12">
      <c r="A166" s="245">
        <v>41153</v>
      </c>
      <c r="B166" s="246">
        <v>108.4</v>
      </c>
      <c r="C166">
        <v>105.55</v>
      </c>
      <c r="D166">
        <v>103.64</v>
      </c>
      <c r="E166">
        <f t="shared" si="6"/>
        <v>116.35920016939141</v>
      </c>
      <c r="F166">
        <f t="shared" si="7"/>
        <v>1.1830307106030037E-2</v>
      </c>
      <c r="G166">
        <f t="shared" si="8"/>
        <v>-1.9270039812619226</v>
      </c>
      <c r="H166" s="246">
        <v>8922</v>
      </c>
      <c r="I166" s="246">
        <v>6.0252014066278576</v>
      </c>
      <c r="J166" s="246">
        <v>79.900000000000006</v>
      </c>
      <c r="K166" s="246">
        <v>20840.380859000001</v>
      </c>
      <c r="L166" s="246">
        <v>0.3</v>
      </c>
    </row>
    <row r="167" spans="1:12">
      <c r="A167" s="245">
        <v>41183</v>
      </c>
      <c r="B167" s="246">
        <v>111.89</v>
      </c>
      <c r="C167">
        <v>108.4</v>
      </c>
      <c r="D167">
        <v>105.55</v>
      </c>
      <c r="E167">
        <f t="shared" si="6"/>
        <v>119.54894806141883</v>
      </c>
      <c r="F167">
        <f t="shared" si="7"/>
        <v>9.8411257376305045E-3</v>
      </c>
      <c r="G167">
        <f t="shared" si="8"/>
        <v>-2.0069552192844182</v>
      </c>
      <c r="H167" s="246">
        <v>11015</v>
      </c>
      <c r="I167" s="246">
        <v>6.457079364123075</v>
      </c>
      <c r="J167" s="246">
        <v>82.3</v>
      </c>
      <c r="K167" s="246">
        <v>21641.820313</v>
      </c>
      <c r="L167" s="246">
        <v>0.28071000000000002</v>
      </c>
    </row>
    <row r="168" spans="1:12">
      <c r="A168" s="245">
        <v>41214</v>
      </c>
      <c r="B168" s="246">
        <v>113.39</v>
      </c>
      <c r="C168">
        <v>111.89</v>
      </c>
      <c r="D168">
        <v>108.4</v>
      </c>
      <c r="E168">
        <f t="shared" si="6"/>
        <v>123.70994999832425</v>
      </c>
      <c r="F168">
        <f t="shared" si="7"/>
        <v>1.1616486710963455E-2</v>
      </c>
      <c r="G168">
        <f t="shared" si="8"/>
        <v>-1.9349252000653396</v>
      </c>
      <c r="H168" s="246">
        <v>9632</v>
      </c>
      <c r="I168" s="246">
        <v>6.8415184548772174</v>
      </c>
      <c r="J168" s="246">
        <v>82.5</v>
      </c>
      <c r="K168" s="246">
        <v>22030.390625</v>
      </c>
      <c r="L168" s="246">
        <v>0.27821000000000001</v>
      </c>
    </row>
    <row r="169" spans="1:12">
      <c r="A169" s="245">
        <v>41244</v>
      </c>
      <c r="B169" s="246">
        <v>113.48</v>
      </c>
      <c r="C169">
        <v>113.39</v>
      </c>
      <c r="D169">
        <v>111.89</v>
      </c>
      <c r="E169">
        <f t="shared" si="6"/>
        <v>127.92772429996342</v>
      </c>
      <c r="F169">
        <f t="shared" si="7"/>
        <v>2.1265941485371344E-2</v>
      </c>
      <c r="G169">
        <f t="shared" si="8"/>
        <v>-1.6723153854469988</v>
      </c>
      <c r="H169" s="246">
        <v>5332</v>
      </c>
      <c r="I169" s="246">
        <v>7.0719306376062292</v>
      </c>
      <c r="J169" s="246">
        <v>82.9</v>
      </c>
      <c r="K169" s="246">
        <v>22656.919922000001</v>
      </c>
      <c r="L169" s="246">
        <v>0.27750000000000002</v>
      </c>
    </row>
    <row r="170" spans="1:12">
      <c r="A170" s="245">
        <v>41275</v>
      </c>
      <c r="B170" s="246">
        <v>116.48</v>
      </c>
      <c r="C170">
        <v>113.48</v>
      </c>
      <c r="D170">
        <v>113.39</v>
      </c>
      <c r="E170">
        <f t="shared" si="6"/>
        <v>130.21040831821091</v>
      </c>
      <c r="F170">
        <f t="shared" si="7"/>
        <v>1.5289679331716519E-2</v>
      </c>
      <c r="G170">
        <f t="shared" si="8"/>
        <v>-1.8156016228889496</v>
      </c>
      <c r="H170" s="246">
        <v>7422</v>
      </c>
      <c r="I170" s="246">
        <v>7.4111774401704764</v>
      </c>
      <c r="J170" s="246">
        <v>83.1</v>
      </c>
      <c r="K170" s="246">
        <v>23729.529297000001</v>
      </c>
      <c r="L170" s="246">
        <v>0.22786000000000001</v>
      </c>
    </row>
    <row r="171" spans="1:12">
      <c r="A171" s="245">
        <v>41306</v>
      </c>
      <c r="B171" s="246">
        <v>120.12</v>
      </c>
      <c r="C171">
        <v>116.48</v>
      </c>
      <c r="D171">
        <v>113.48</v>
      </c>
      <c r="E171">
        <f t="shared" si="6"/>
        <v>131.84396098096374</v>
      </c>
      <c r="F171">
        <f t="shared" si="7"/>
        <v>1.3396204715353651E-2</v>
      </c>
      <c r="G171">
        <f t="shared" si="8"/>
        <v>-1.8730182243697693</v>
      </c>
      <c r="H171" s="246">
        <v>8695</v>
      </c>
      <c r="I171" s="246">
        <v>7.8828816024054476</v>
      </c>
      <c r="J171" s="246">
        <v>84</v>
      </c>
      <c r="K171" s="246">
        <v>23020.269531000002</v>
      </c>
      <c r="L171" s="246">
        <v>0.22500000000000001</v>
      </c>
    </row>
    <row r="172" spans="1:12">
      <c r="A172" s="245">
        <v>41334</v>
      </c>
      <c r="B172" s="246">
        <v>121.53</v>
      </c>
      <c r="C172">
        <v>120.12</v>
      </c>
      <c r="D172">
        <v>116.48</v>
      </c>
      <c r="E172">
        <f t="shared" si="6"/>
        <v>136.36008970399979</v>
      </c>
      <c r="F172">
        <f t="shared" si="7"/>
        <v>1.8640595903165736E-2</v>
      </c>
      <c r="G172">
        <f t="shared" si="8"/>
        <v>-1.7295402082202369</v>
      </c>
      <c r="H172" s="246">
        <v>6444</v>
      </c>
      <c r="I172" s="246">
        <v>8.2750956143855205</v>
      </c>
      <c r="J172" s="246">
        <v>83.8</v>
      </c>
      <c r="K172" s="246">
        <v>22299.630859000001</v>
      </c>
      <c r="L172" s="246">
        <v>0.20785999999999999</v>
      </c>
    </row>
    <row r="173" spans="1:12">
      <c r="A173" s="245">
        <v>41365</v>
      </c>
      <c r="B173" s="246">
        <v>116.83</v>
      </c>
      <c r="C173">
        <v>121.53</v>
      </c>
      <c r="D173">
        <v>120.12</v>
      </c>
      <c r="E173">
        <f t="shared" si="6"/>
        <v>139.83983195649745</v>
      </c>
      <c r="F173">
        <f t="shared" si="7"/>
        <v>2.9648694803610636E-2</v>
      </c>
      <c r="G173">
        <f t="shared" si="8"/>
        <v>-1.5279944204132512</v>
      </c>
      <c r="H173" s="246">
        <v>4099</v>
      </c>
      <c r="I173" s="246">
        <v>8.1131539358584064</v>
      </c>
      <c r="J173" s="246">
        <v>84.6</v>
      </c>
      <c r="K173" s="246">
        <v>22737.009765999999</v>
      </c>
      <c r="L173" s="246">
        <v>0.20713999999999999</v>
      </c>
    </row>
    <row r="174" spans="1:12">
      <c r="A174" s="245">
        <v>41395</v>
      </c>
      <c r="B174" s="246">
        <v>116.74</v>
      </c>
      <c r="C174">
        <v>116.83</v>
      </c>
      <c r="D174">
        <v>121.53</v>
      </c>
      <c r="E174">
        <f t="shared" si="6"/>
        <v>139.9579217867863</v>
      </c>
      <c r="F174">
        <f t="shared" si="7"/>
        <v>2.3692962887852363E-2</v>
      </c>
      <c r="G174">
        <f t="shared" si="8"/>
        <v>-1.6253806258376342</v>
      </c>
      <c r="H174" s="246">
        <v>4931</v>
      </c>
      <c r="I174" s="246">
        <v>7.8866394705068501</v>
      </c>
      <c r="J174" s="246">
        <v>84.5</v>
      </c>
      <c r="K174" s="246">
        <v>22392.160156000002</v>
      </c>
      <c r="L174" s="246">
        <v>0.20713999999999999</v>
      </c>
    </row>
    <row r="175" spans="1:12">
      <c r="A175" s="245">
        <v>41426</v>
      </c>
      <c r="B175" s="246">
        <v>118.39</v>
      </c>
      <c r="C175">
        <v>116.74</v>
      </c>
      <c r="D175">
        <v>116.83</v>
      </c>
      <c r="E175">
        <f t="shared" si="6"/>
        <v>134.92684467872732</v>
      </c>
      <c r="F175">
        <f t="shared" si="7"/>
        <v>2.6842952402851228E-2</v>
      </c>
      <c r="G175">
        <f t="shared" si="8"/>
        <v>-1.5711697186911948</v>
      </c>
      <c r="H175" s="246">
        <v>4349</v>
      </c>
      <c r="I175" s="246">
        <v>7.7509185706387314</v>
      </c>
      <c r="J175" s="246">
        <v>84.6</v>
      </c>
      <c r="K175" s="246">
        <v>20803.289063</v>
      </c>
      <c r="L175" s="246">
        <v>0.20713999999999999</v>
      </c>
    </row>
    <row r="176" spans="1:12">
      <c r="A176" s="245">
        <v>41456</v>
      </c>
      <c r="B176" s="246">
        <v>118.77</v>
      </c>
      <c r="C176">
        <v>118.39</v>
      </c>
      <c r="D176">
        <v>116.74</v>
      </c>
      <c r="E176">
        <f t="shared" si="6"/>
        <v>134.70347657756733</v>
      </c>
      <c r="F176">
        <f t="shared" si="7"/>
        <v>2.3466798810703668E-2</v>
      </c>
      <c r="G176">
        <f t="shared" si="8"/>
        <v>-1.6295461500123016</v>
      </c>
      <c r="H176" s="246">
        <v>5045</v>
      </c>
      <c r="I176" s="246">
        <v>7.586568366233351</v>
      </c>
      <c r="J176" s="246">
        <v>85.1</v>
      </c>
      <c r="K176" s="246">
        <v>21883.660156000002</v>
      </c>
      <c r="L176" s="246">
        <v>0.20642999999999997</v>
      </c>
    </row>
    <row r="177" spans="1:12">
      <c r="A177" s="245">
        <v>41487</v>
      </c>
      <c r="B177" s="246">
        <v>118.17</v>
      </c>
      <c r="C177">
        <v>118.77</v>
      </c>
      <c r="D177">
        <v>118.39</v>
      </c>
      <c r="E177">
        <f t="shared" si="6"/>
        <v>135.78620411605857</v>
      </c>
      <c r="F177">
        <f t="shared" si="7"/>
        <v>2.6253315649867374E-2</v>
      </c>
      <c r="G177">
        <f t="shared" si="8"/>
        <v>-1.5808158397815506</v>
      </c>
      <c r="H177" s="246">
        <v>4524</v>
      </c>
      <c r="I177" s="246">
        <v>7.3234840936509897</v>
      </c>
      <c r="J177" s="246">
        <v>83.2</v>
      </c>
      <c r="K177" s="246">
        <v>21731.369140999999</v>
      </c>
      <c r="L177" s="246">
        <v>0.20642999999999997</v>
      </c>
    </row>
    <row r="178" spans="1:12">
      <c r="A178" s="245">
        <v>41518</v>
      </c>
      <c r="B178" s="246">
        <v>117.94</v>
      </c>
      <c r="C178">
        <v>118.17</v>
      </c>
      <c r="D178">
        <v>118.77</v>
      </c>
      <c r="E178">
        <f t="shared" si="6"/>
        <v>135.35056942394735</v>
      </c>
      <c r="F178">
        <f t="shared" si="7"/>
        <v>2.7532618825722274E-2</v>
      </c>
      <c r="G178">
        <f t="shared" si="8"/>
        <v>-1.5601524777651092</v>
      </c>
      <c r="H178" s="246">
        <v>4292</v>
      </c>
      <c r="I178" s="246">
        <v>7.0155578505320051</v>
      </c>
      <c r="J178" s="246">
        <v>83.6</v>
      </c>
      <c r="K178" s="246">
        <v>22859.859375</v>
      </c>
      <c r="L178" s="246">
        <v>0.21571000000000004</v>
      </c>
    </row>
    <row r="179" spans="1:12">
      <c r="A179" s="245">
        <v>41548</v>
      </c>
      <c r="B179" s="246">
        <v>117.24</v>
      </c>
      <c r="C179">
        <v>117.94</v>
      </c>
      <c r="D179">
        <v>118.17</v>
      </c>
      <c r="E179">
        <f t="shared" si="6"/>
        <v>133.82892980212179</v>
      </c>
      <c r="F179">
        <f t="shared" si="7"/>
        <v>2.961828227021597E-2</v>
      </c>
      <c r="G179">
        <f t="shared" si="8"/>
        <v>-1.5284401322496031</v>
      </c>
      <c r="H179" s="246">
        <v>3982</v>
      </c>
      <c r="I179" s="246">
        <v>6.638515262897144</v>
      </c>
      <c r="J179" s="246">
        <v>85.9</v>
      </c>
      <c r="K179" s="246">
        <v>23206.369140999999</v>
      </c>
      <c r="L179" s="246">
        <v>0.21571000000000001</v>
      </c>
    </row>
    <row r="180" spans="1:12">
      <c r="A180" s="245">
        <v>41579</v>
      </c>
      <c r="B180" s="246">
        <v>117.14</v>
      </c>
      <c r="C180">
        <v>117.24</v>
      </c>
      <c r="D180">
        <v>117.94</v>
      </c>
      <c r="E180">
        <f t="shared" si="6"/>
        <v>132.61723274310651</v>
      </c>
      <c r="F180">
        <f t="shared" si="7"/>
        <v>2.6914600550964188E-2</v>
      </c>
      <c r="G180">
        <f t="shared" si="8"/>
        <v>-1.5700120613173394</v>
      </c>
      <c r="H180" s="246">
        <v>4356</v>
      </c>
      <c r="I180" s="246">
        <v>6.2594817225804036</v>
      </c>
      <c r="J180" s="246">
        <v>86.1</v>
      </c>
      <c r="K180" s="246">
        <v>23881.289063</v>
      </c>
      <c r="L180" s="246">
        <v>0.21143000000000001</v>
      </c>
    </row>
    <row r="181" spans="1:12">
      <c r="A181" s="245">
        <v>41609</v>
      </c>
      <c r="B181" s="246">
        <v>116.52</v>
      </c>
      <c r="C181">
        <v>117.14</v>
      </c>
      <c r="D181">
        <v>117.24</v>
      </c>
      <c r="E181">
        <f t="shared" si="6"/>
        <v>130.92599639465135</v>
      </c>
      <c r="F181">
        <f t="shared" si="7"/>
        <v>2.2185606060606062E-2</v>
      </c>
      <c r="G181">
        <f t="shared" si="8"/>
        <v>-1.653928702841871</v>
      </c>
      <c r="H181" s="246">
        <v>5280</v>
      </c>
      <c r="I181" s="246">
        <v>5.8417263081148008</v>
      </c>
      <c r="J181" s="246">
        <v>86.5</v>
      </c>
      <c r="K181" s="246">
        <v>23306.390625</v>
      </c>
      <c r="L181" s="246">
        <v>0.21</v>
      </c>
    </row>
    <row r="182" spans="1:12">
      <c r="A182" s="245">
        <v>41640</v>
      </c>
      <c r="B182" s="246">
        <v>115.91</v>
      </c>
      <c r="C182">
        <v>116.52</v>
      </c>
      <c r="D182">
        <v>117.14</v>
      </c>
      <c r="E182">
        <f t="shared" si="6"/>
        <v>129.72227635917673</v>
      </c>
      <c r="F182">
        <f t="shared" si="7"/>
        <v>2.3032219806285826E-2</v>
      </c>
      <c r="G182">
        <f t="shared" si="8"/>
        <v>-1.6376642034529376</v>
      </c>
      <c r="H182" s="246">
        <v>5059</v>
      </c>
      <c r="I182" s="246">
        <v>5.3991917092244819</v>
      </c>
      <c r="J182" s="246">
        <v>86.9</v>
      </c>
      <c r="K182" s="246">
        <v>22035.419922000001</v>
      </c>
      <c r="L182" s="246">
        <v>0.21163999999999999</v>
      </c>
    </row>
    <row r="183" spans="1:12">
      <c r="A183" s="245">
        <v>41671</v>
      </c>
      <c r="B183" s="246">
        <v>115.77</v>
      </c>
      <c r="C183">
        <v>115.91</v>
      </c>
      <c r="D183">
        <v>116.52</v>
      </c>
      <c r="E183">
        <f t="shared" si="6"/>
        <v>128.06412420224194</v>
      </c>
      <c r="F183">
        <f t="shared" si="7"/>
        <v>3.1394907908992416E-2</v>
      </c>
      <c r="G183">
        <f t="shared" si="8"/>
        <v>-1.5031407865242525</v>
      </c>
      <c r="H183" s="246">
        <v>3692</v>
      </c>
      <c r="I183" s="246">
        <v>4.9797792262280893</v>
      </c>
      <c r="J183" s="246">
        <v>87.3</v>
      </c>
      <c r="K183" s="246">
        <v>22836.960938</v>
      </c>
      <c r="L183" s="246">
        <v>0.21636</v>
      </c>
    </row>
    <row r="184" spans="1:12">
      <c r="A184" s="245">
        <v>41699</v>
      </c>
      <c r="B184" s="246">
        <v>115.91</v>
      </c>
      <c r="C184">
        <v>115.77</v>
      </c>
      <c r="D184">
        <v>115.91</v>
      </c>
      <c r="E184">
        <f t="shared" si="6"/>
        <v>126.57380200946166</v>
      </c>
      <c r="F184">
        <f t="shared" si="7"/>
        <v>3.073267852402442E-2</v>
      </c>
      <c r="G184">
        <f t="shared" si="8"/>
        <v>-1.5123995869122087</v>
      </c>
      <c r="H184" s="246">
        <v>3767</v>
      </c>
      <c r="I184" s="246">
        <v>4.6055981728693354</v>
      </c>
      <c r="J184" s="246">
        <v>87.1</v>
      </c>
      <c r="K184" s="246">
        <v>22151.060547000001</v>
      </c>
      <c r="L184" s="246">
        <v>0.21</v>
      </c>
    </row>
    <row r="185" spans="1:12">
      <c r="A185" s="245">
        <v>41730</v>
      </c>
      <c r="B185" s="246">
        <v>116.49</v>
      </c>
      <c r="C185">
        <v>115.91</v>
      </c>
      <c r="D185">
        <v>115.77</v>
      </c>
      <c r="E185">
        <f t="shared" si="6"/>
        <v>125.75267627363675</v>
      </c>
      <c r="F185">
        <f t="shared" si="7"/>
        <v>2.0547775217160079E-2</v>
      </c>
      <c r="G185">
        <f t="shared" si="8"/>
        <v>-1.6872351938957717</v>
      </c>
      <c r="H185" s="246">
        <v>5641</v>
      </c>
      <c r="I185" s="246">
        <v>4.3062187359316511</v>
      </c>
      <c r="J185" s="246">
        <v>87.7</v>
      </c>
      <c r="K185" s="246">
        <v>22133.970702999999</v>
      </c>
      <c r="L185" s="246">
        <v>0.20713999999999999</v>
      </c>
    </row>
    <row r="186" spans="1:12">
      <c r="A186" s="245">
        <v>41760</v>
      </c>
      <c r="B186" s="246">
        <v>117.52</v>
      </c>
      <c r="C186">
        <v>116.49</v>
      </c>
      <c r="D186">
        <v>115.91</v>
      </c>
      <c r="E186">
        <f t="shared" si="6"/>
        <v>125.47325522011113</v>
      </c>
      <c r="F186">
        <f t="shared" si="7"/>
        <v>1.8770544634224944E-2</v>
      </c>
      <c r="G186">
        <f t="shared" si="8"/>
        <v>-1.726523125982437</v>
      </c>
      <c r="H186" s="246">
        <v>6206</v>
      </c>
      <c r="I186" s="246">
        <v>4.1047537213971736</v>
      </c>
      <c r="J186" s="246">
        <v>87.6</v>
      </c>
      <c r="K186" s="246">
        <v>23081.650390999999</v>
      </c>
      <c r="L186" s="246">
        <v>0.20932999999999999</v>
      </c>
    </row>
    <row r="187" spans="1:12">
      <c r="A187" s="245">
        <v>41791</v>
      </c>
      <c r="B187" s="246">
        <v>118.75</v>
      </c>
      <c r="C187">
        <v>117.52</v>
      </c>
      <c r="D187">
        <v>116.49</v>
      </c>
      <c r="E187">
        <f t="shared" si="6"/>
        <v>125.88749290921756</v>
      </c>
      <c r="F187">
        <f t="shared" si="7"/>
        <v>1.7571770334928228E-2</v>
      </c>
      <c r="G187">
        <f t="shared" si="8"/>
        <v>-1.7551844816487598</v>
      </c>
      <c r="H187" s="246">
        <v>6688</v>
      </c>
      <c r="I187" s="246">
        <v>3.9982525992246281</v>
      </c>
      <c r="J187" s="246">
        <v>87.7</v>
      </c>
      <c r="K187" s="246">
        <v>23190.720702999999</v>
      </c>
      <c r="L187" s="246">
        <v>0.22714000000000004</v>
      </c>
    </row>
    <row r="188" spans="1:12">
      <c r="A188" s="245">
        <v>41821</v>
      </c>
      <c r="B188" s="246">
        <v>121.13</v>
      </c>
      <c r="C188">
        <v>118.75</v>
      </c>
      <c r="D188">
        <v>117.52</v>
      </c>
      <c r="E188">
        <f t="shared" si="6"/>
        <v>127.16037429605997</v>
      </c>
      <c r="F188">
        <f t="shared" si="7"/>
        <v>1.3733086619636868E-2</v>
      </c>
      <c r="G188">
        <f t="shared" si="8"/>
        <v>-1.8622318406787184</v>
      </c>
      <c r="H188" s="246">
        <v>8647</v>
      </c>
      <c r="I188" s="246">
        <v>4.0591049667620922</v>
      </c>
      <c r="J188" s="246">
        <v>88.5</v>
      </c>
      <c r="K188" s="246">
        <v>24756.849609000001</v>
      </c>
      <c r="L188" s="246">
        <v>0.21786000000000003</v>
      </c>
    </row>
    <row r="189" spans="1:12">
      <c r="A189" s="245">
        <v>41852</v>
      </c>
      <c r="B189" s="246">
        <v>123.67</v>
      </c>
      <c r="C189">
        <v>121.13</v>
      </c>
      <c r="D189">
        <v>118.75</v>
      </c>
      <c r="E189">
        <f t="shared" si="6"/>
        <v>129.07789459068027</v>
      </c>
      <c r="F189">
        <f t="shared" si="7"/>
        <v>1.7484122401847574E-2</v>
      </c>
      <c r="G189">
        <f t="shared" si="8"/>
        <v>-1.7573561617876869</v>
      </c>
      <c r="H189" s="246">
        <v>6928</v>
      </c>
      <c r="I189" s="246">
        <v>4.2631447992571054</v>
      </c>
      <c r="J189" s="246">
        <v>86.5</v>
      </c>
      <c r="K189" s="246">
        <v>24742.060547000001</v>
      </c>
      <c r="L189" s="246">
        <v>0.21503</v>
      </c>
    </row>
    <row r="190" spans="1:12">
      <c r="A190" s="245">
        <v>41883</v>
      </c>
      <c r="B190" s="246">
        <v>124.87</v>
      </c>
      <c r="C190">
        <v>123.67</v>
      </c>
      <c r="D190">
        <v>121.13</v>
      </c>
      <c r="E190">
        <f t="shared" si="6"/>
        <v>132.18646583388909</v>
      </c>
      <c r="F190">
        <f t="shared" si="7"/>
        <v>1.7925786345847225E-2</v>
      </c>
      <c r="G190">
        <f t="shared" si="8"/>
        <v>-1.7465217841582465</v>
      </c>
      <c r="H190" s="246">
        <v>6899</v>
      </c>
      <c r="I190" s="246">
        <v>4.4701487158927335</v>
      </c>
      <c r="J190" s="246">
        <v>89.1</v>
      </c>
      <c r="K190" s="246">
        <v>22932.980468999998</v>
      </c>
      <c r="L190" s="246">
        <v>0.25285999999999997</v>
      </c>
    </row>
    <row r="191" spans="1:12">
      <c r="A191" s="245">
        <v>41913</v>
      </c>
      <c r="B191" s="246">
        <v>126.54</v>
      </c>
      <c r="C191">
        <v>124.87</v>
      </c>
      <c r="D191">
        <v>123.67</v>
      </c>
      <c r="E191">
        <f t="shared" si="6"/>
        <v>135.44426396510556</v>
      </c>
      <c r="F191">
        <f t="shared" si="7"/>
        <v>1.7225824251620912E-2</v>
      </c>
      <c r="G191">
        <f t="shared" si="8"/>
        <v>-1.7638199880347816</v>
      </c>
      <c r="H191" s="246">
        <v>7249</v>
      </c>
      <c r="I191" s="246">
        <v>4.7146087791725648</v>
      </c>
      <c r="J191" s="246">
        <v>90.3</v>
      </c>
      <c r="K191" s="246">
        <v>23998.060547000001</v>
      </c>
      <c r="L191" s="246">
        <v>0.23071</v>
      </c>
    </row>
    <row r="192" spans="1:12">
      <c r="A192" s="245">
        <v>41944</v>
      </c>
      <c r="B192" s="246">
        <v>127.34</v>
      </c>
      <c r="C192">
        <v>126.54</v>
      </c>
      <c r="D192">
        <v>124.87</v>
      </c>
      <c r="E192">
        <f t="shared" si="6"/>
        <v>137.31198791726891</v>
      </c>
      <c r="F192">
        <f t="shared" si="7"/>
        <v>2.3065986146554869E-2</v>
      </c>
      <c r="G192">
        <f t="shared" si="8"/>
        <v>-1.6370279731453805</v>
      </c>
      <c r="H192" s="246">
        <v>5486</v>
      </c>
      <c r="I192" s="246">
        <v>4.9162272472217836</v>
      </c>
      <c r="J192" s="246">
        <v>90.5</v>
      </c>
      <c r="K192" s="246">
        <v>23987.449218999998</v>
      </c>
      <c r="L192" s="246">
        <v>0.22928999999999999</v>
      </c>
    </row>
    <row r="193" spans="1:12">
      <c r="A193" s="245">
        <v>41974</v>
      </c>
      <c r="B193" s="246">
        <v>130.16</v>
      </c>
      <c r="C193">
        <v>127.34</v>
      </c>
      <c r="D193">
        <v>126.54</v>
      </c>
      <c r="E193">
        <f t="shared" si="6"/>
        <v>139.89318391862247</v>
      </c>
      <c r="F193">
        <f t="shared" si="7"/>
        <v>1.8524876345650278E-2</v>
      </c>
      <c r="G193">
        <f t="shared" si="8"/>
        <v>-1.7322446822733835</v>
      </c>
      <c r="H193" s="246">
        <v>6874</v>
      </c>
      <c r="I193" s="246">
        <v>5.2431223176623405</v>
      </c>
      <c r="J193" s="246">
        <v>90.7</v>
      </c>
      <c r="K193" s="246">
        <v>23605.039063</v>
      </c>
      <c r="L193" s="246">
        <v>0.23525999999999997</v>
      </c>
    </row>
    <row r="194" spans="1:12">
      <c r="A194" s="245">
        <v>42005</v>
      </c>
      <c r="B194" s="246">
        <v>132.51</v>
      </c>
      <c r="C194">
        <v>130.16</v>
      </c>
      <c r="D194">
        <v>127.34</v>
      </c>
      <c r="E194">
        <f t="shared" si="6"/>
        <v>141.98807726793018</v>
      </c>
      <c r="F194">
        <f t="shared" si="7"/>
        <v>1.8052704576976421E-2</v>
      </c>
      <c r="G194">
        <f t="shared" si="8"/>
        <v>-1.7434577247906267</v>
      </c>
      <c r="H194" s="246">
        <v>7210</v>
      </c>
      <c r="I194" s="246">
        <v>5.6269503948717698</v>
      </c>
      <c r="J194" s="246">
        <v>90.4</v>
      </c>
      <c r="K194" s="246">
        <v>24507.050781000002</v>
      </c>
      <c r="L194" s="246">
        <v>0.23785999999999999</v>
      </c>
    </row>
    <row r="195" spans="1:12">
      <c r="A195" s="245">
        <v>42036</v>
      </c>
      <c r="B195" s="246">
        <v>135.28</v>
      </c>
      <c r="C195">
        <v>132.51</v>
      </c>
      <c r="D195">
        <v>130.16</v>
      </c>
      <c r="E195">
        <f t="shared" ref="E195:E258" si="9">D195+C195*I195/50</f>
        <v>146.28517971445112</v>
      </c>
      <c r="F195">
        <f t="shared" ref="F195:F258" si="10">C195/H195</f>
        <v>1.9660237388724033E-2</v>
      </c>
      <c r="G195">
        <f t="shared" ref="G195:G258" si="11">LOG(F195)</f>
        <v>-1.7064112425572664</v>
      </c>
      <c r="H195" s="246">
        <v>6740</v>
      </c>
      <c r="I195" s="246">
        <v>6.0845142685273288</v>
      </c>
      <c r="J195" s="246">
        <v>91.2</v>
      </c>
      <c r="K195" s="246">
        <v>24823.289063</v>
      </c>
      <c r="L195" s="246">
        <v>0.23749000000000001</v>
      </c>
    </row>
    <row r="196" spans="1:12">
      <c r="A196" s="245">
        <v>42064</v>
      </c>
      <c r="B196" s="246">
        <v>135.80000000000001</v>
      </c>
      <c r="C196">
        <v>135.28</v>
      </c>
      <c r="D196">
        <v>132.51</v>
      </c>
      <c r="E196">
        <f t="shared" si="9"/>
        <v>149.86682110217825</v>
      </c>
      <c r="F196">
        <f t="shared" si="10"/>
        <v>2.5219985085756898E-2</v>
      </c>
      <c r="G196">
        <f t="shared" si="11"/>
        <v>-1.5982551745898759</v>
      </c>
      <c r="H196" s="246">
        <v>5364</v>
      </c>
      <c r="I196" s="246">
        <v>6.415146770468013</v>
      </c>
      <c r="J196" s="246">
        <v>90.9</v>
      </c>
      <c r="K196" s="246">
        <v>24900.890625</v>
      </c>
      <c r="L196" s="246">
        <v>0.23599999999999996</v>
      </c>
    </row>
    <row r="197" spans="1:12">
      <c r="A197" s="245">
        <v>42095</v>
      </c>
      <c r="B197" s="246">
        <v>137.47</v>
      </c>
      <c r="C197">
        <v>135.80000000000001</v>
      </c>
      <c r="D197">
        <v>135.28</v>
      </c>
      <c r="E197">
        <f t="shared" si="9"/>
        <v>153.57036319037215</v>
      </c>
      <c r="F197">
        <f t="shared" si="10"/>
        <v>2.56710775047259E-2</v>
      </c>
      <c r="G197">
        <f t="shared" si="11"/>
        <v>-1.5905559020907027</v>
      </c>
      <c r="H197" s="246">
        <v>5290</v>
      </c>
      <c r="I197" s="246">
        <v>6.7343016164845864</v>
      </c>
      <c r="J197" s="246">
        <v>90.2</v>
      </c>
      <c r="K197" s="246">
        <v>28133</v>
      </c>
      <c r="L197" s="246">
        <v>0.23286000000000001</v>
      </c>
    </row>
    <row r="198" spans="1:12">
      <c r="A198" s="245">
        <v>42125</v>
      </c>
      <c r="B198" s="246">
        <v>138.5</v>
      </c>
      <c r="C198">
        <v>137.47</v>
      </c>
      <c r="D198">
        <v>135.80000000000001</v>
      </c>
      <c r="E198">
        <f t="shared" si="9"/>
        <v>155.01768126405781</v>
      </c>
      <c r="F198">
        <f t="shared" si="10"/>
        <v>2.278634178683905E-2</v>
      </c>
      <c r="G198">
        <f t="shared" si="11"/>
        <v>-1.6423253926482413</v>
      </c>
      <c r="H198" s="246">
        <v>6033</v>
      </c>
      <c r="I198" s="246">
        <v>6.9897727737171067</v>
      </c>
      <c r="J198" s="246">
        <v>90.2</v>
      </c>
      <c r="K198" s="246">
        <v>27424.189452999999</v>
      </c>
      <c r="L198" s="246">
        <v>0.24181</v>
      </c>
    </row>
    <row r="199" spans="1:12">
      <c r="A199" s="245">
        <v>42156</v>
      </c>
      <c r="B199" s="246">
        <v>140.35</v>
      </c>
      <c r="C199">
        <v>138.5</v>
      </c>
      <c r="D199">
        <v>137.47</v>
      </c>
      <c r="E199">
        <f t="shared" si="9"/>
        <v>157.57424742561543</v>
      </c>
      <c r="F199">
        <f t="shared" si="10"/>
        <v>2.0749063670411984E-2</v>
      </c>
      <c r="G199">
        <f t="shared" si="11"/>
        <v>-1.6830014966361455</v>
      </c>
      <c r="H199" s="246">
        <v>6675</v>
      </c>
      <c r="I199" s="246">
        <v>7.2578510561788505</v>
      </c>
      <c r="J199" s="246">
        <v>90.3</v>
      </c>
      <c r="K199" s="246">
        <v>26250.029297000001</v>
      </c>
      <c r="L199" s="246">
        <v>0.24004</v>
      </c>
    </row>
    <row r="200" spans="1:12">
      <c r="A200" s="245">
        <v>42186</v>
      </c>
      <c r="B200" s="246">
        <v>142.30000000000001</v>
      </c>
      <c r="C200">
        <v>140.35</v>
      </c>
      <c r="D200">
        <v>138.5</v>
      </c>
      <c r="E200">
        <f t="shared" si="9"/>
        <v>159.66682602446758</v>
      </c>
      <c r="F200">
        <f t="shared" si="10"/>
        <v>2.1820584577114426E-2</v>
      </c>
      <c r="G200">
        <f t="shared" si="11"/>
        <v>-1.661133618769937</v>
      </c>
      <c r="H200" s="246">
        <v>6432</v>
      </c>
      <c r="I200" s="246">
        <v>7.5407289007722085</v>
      </c>
      <c r="J200" s="246">
        <v>90.8</v>
      </c>
      <c r="K200" s="246">
        <v>24636.279297000001</v>
      </c>
      <c r="L200" s="246">
        <v>0.23916999999999999</v>
      </c>
    </row>
    <row r="201" spans="1:12">
      <c r="A201" s="245">
        <v>42217</v>
      </c>
      <c r="B201" s="246">
        <v>143.46</v>
      </c>
      <c r="C201">
        <v>142.30000000000001</v>
      </c>
      <c r="D201">
        <v>140.35</v>
      </c>
      <c r="E201">
        <f t="shared" si="9"/>
        <v>162.46045509907518</v>
      </c>
      <c r="F201">
        <f t="shared" si="10"/>
        <v>3.0894485453755973E-2</v>
      </c>
      <c r="G201">
        <f t="shared" si="11"/>
        <v>-1.5101190335439278</v>
      </c>
      <c r="H201" s="246">
        <v>4606</v>
      </c>
      <c r="I201" s="246">
        <v>7.7689582217411015</v>
      </c>
      <c r="J201" s="246">
        <v>89.1</v>
      </c>
      <c r="K201" s="246">
        <v>21670.580077999999</v>
      </c>
      <c r="L201" s="246">
        <v>0.26021</v>
      </c>
    </row>
    <row r="202" spans="1:12">
      <c r="A202" s="245">
        <v>42248</v>
      </c>
      <c r="B202" s="246">
        <v>142.09</v>
      </c>
      <c r="C202">
        <v>143.46</v>
      </c>
      <c r="D202">
        <v>142.30000000000001</v>
      </c>
      <c r="E202">
        <f t="shared" si="9"/>
        <v>164.53614931558823</v>
      </c>
      <c r="F202">
        <f t="shared" si="10"/>
        <v>2.9028733306353704E-2</v>
      </c>
      <c r="G202">
        <f t="shared" si="11"/>
        <v>-1.5371719145666423</v>
      </c>
      <c r="H202" s="246">
        <v>4942</v>
      </c>
      <c r="I202" s="246">
        <v>7.7499474820814953</v>
      </c>
      <c r="J202" s="246">
        <v>90.9</v>
      </c>
      <c r="K202" s="246">
        <v>20846.300781000002</v>
      </c>
      <c r="L202" s="246">
        <v>0.24142999999999998</v>
      </c>
    </row>
    <row r="203" spans="1:12">
      <c r="A203" s="245">
        <v>42278</v>
      </c>
      <c r="B203" s="246">
        <v>138.99</v>
      </c>
      <c r="C203">
        <v>142.09</v>
      </c>
      <c r="D203">
        <v>143.46</v>
      </c>
      <c r="E203">
        <f t="shared" si="9"/>
        <v>164.48773169187672</v>
      </c>
      <c r="F203">
        <f t="shared" si="10"/>
        <v>3.5398604882909815E-2</v>
      </c>
      <c r="G203">
        <f t="shared" si="11"/>
        <v>-1.4510138538949271</v>
      </c>
      <c r="H203" s="246">
        <v>4014</v>
      </c>
      <c r="I203" s="246">
        <v>7.3994410908145198</v>
      </c>
      <c r="J203" s="246">
        <v>92.3</v>
      </c>
      <c r="K203" s="246">
        <v>22640.039063</v>
      </c>
      <c r="L203" s="246">
        <v>0.23405700000000004</v>
      </c>
    </row>
    <row r="204" spans="1:12">
      <c r="A204" s="245">
        <v>42309</v>
      </c>
      <c r="B204" s="246">
        <v>136.51</v>
      </c>
      <c r="C204">
        <v>138.99</v>
      </c>
      <c r="D204">
        <v>142.09</v>
      </c>
      <c r="E204">
        <f t="shared" si="9"/>
        <v>161.11125114296675</v>
      </c>
      <c r="F204">
        <f t="shared" si="10"/>
        <v>4.1255565449688336E-2</v>
      </c>
      <c r="G204">
        <f t="shared" si="11"/>
        <v>-1.3845174560583025</v>
      </c>
      <c r="H204" s="246">
        <v>3369</v>
      </c>
      <c r="I204" s="246">
        <v>6.8426689484735448</v>
      </c>
      <c r="J204" s="246">
        <v>92.5</v>
      </c>
      <c r="K204" s="246">
        <v>21996.419922000001</v>
      </c>
      <c r="L204" s="246">
        <v>0.19392999999999999</v>
      </c>
    </row>
    <row r="205" spans="1:12">
      <c r="A205" s="245">
        <v>42339</v>
      </c>
      <c r="B205" s="246">
        <v>133.13</v>
      </c>
      <c r="C205">
        <v>136.51</v>
      </c>
      <c r="D205">
        <v>138.99</v>
      </c>
      <c r="E205">
        <f t="shared" si="9"/>
        <v>155.53185232613441</v>
      </c>
      <c r="F205">
        <f t="shared" si="10"/>
        <v>2.9949539271610353E-2</v>
      </c>
      <c r="G205">
        <f t="shared" si="11"/>
        <v>-1.5236098541874019</v>
      </c>
      <c r="H205" s="246">
        <v>4558</v>
      </c>
      <c r="I205" s="246">
        <v>6.0588426950898793</v>
      </c>
      <c r="J205" s="246">
        <v>92.8</v>
      </c>
      <c r="K205" s="246">
        <v>21914.400390999999</v>
      </c>
      <c r="L205" s="246">
        <v>0.22106999999999999</v>
      </c>
    </row>
    <row r="206" spans="1:12">
      <c r="A206" s="245">
        <v>42370</v>
      </c>
      <c r="B206" s="246">
        <v>129.11000000000001</v>
      </c>
      <c r="C206">
        <v>133.13</v>
      </c>
      <c r="D206">
        <v>136.51</v>
      </c>
      <c r="E206">
        <f t="shared" si="9"/>
        <v>149.96945206888898</v>
      </c>
      <c r="F206">
        <f t="shared" si="10"/>
        <v>5.4628641772671314E-2</v>
      </c>
      <c r="G206">
        <f t="shared" si="11"/>
        <v>-1.2625795971783869</v>
      </c>
      <c r="H206" s="246">
        <v>2437</v>
      </c>
      <c r="I206" s="246">
        <v>5.0550034060275664</v>
      </c>
      <c r="J206" s="246">
        <v>92.7</v>
      </c>
      <c r="K206" s="246">
        <v>19683.109375</v>
      </c>
      <c r="L206" s="246">
        <v>0.38429000000000002</v>
      </c>
    </row>
    <row r="207" spans="1:12">
      <c r="A207" s="245">
        <v>42401</v>
      </c>
      <c r="B207" s="246">
        <v>126.59</v>
      </c>
      <c r="C207">
        <v>129.11000000000001</v>
      </c>
      <c r="D207">
        <v>133.13</v>
      </c>
      <c r="E207">
        <f t="shared" si="9"/>
        <v>143.4843305086064</v>
      </c>
      <c r="F207">
        <f t="shared" si="10"/>
        <v>5.7870909905871813E-2</v>
      </c>
      <c r="G207">
        <f t="shared" si="11"/>
        <v>-1.2375396891589594</v>
      </c>
      <c r="H207" s="246">
        <v>2231</v>
      </c>
      <c r="I207" s="246">
        <v>4.0098871150981381</v>
      </c>
      <c r="J207" s="246">
        <v>93.9</v>
      </c>
      <c r="K207" s="246">
        <v>19111.929688</v>
      </c>
      <c r="L207" s="246">
        <v>0.26863999999999999</v>
      </c>
    </row>
    <row r="208" spans="1:12">
      <c r="A208" s="245">
        <v>42430</v>
      </c>
      <c r="B208" s="246">
        <v>125.42</v>
      </c>
      <c r="C208">
        <v>126.59</v>
      </c>
      <c r="D208">
        <v>129.11000000000001</v>
      </c>
      <c r="E208">
        <f t="shared" si="9"/>
        <v>136.83713906760607</v>
      </c>
      <c r="F208">
        <f t="shared" si="10"/>
        <v>4.4448735955056183E-2</v>
      </c>
      <c r="G208">
        <f t="shared" si="11"/>
        <v>-1.352140585099836</v>
      </c>
      <c r="H208" s="246">
        <v>2848</v>
      </c>
      <c r="I208" s="246">
        <v>3.0520337576451766</v>
      </c>
      <c r="J208" s="246">
        <v>93.5</v>
      </c>
      <c r="K208" s="246">
        <v>20776.699218999998</v>
      </c>
      <c r="L208" s="246">
        <v>0.22839000000000001</v>
      </c>
    </row>
    <row r="209" spans="1:12">
      <c r="A209" s="245">
        <v>42461</v>
      </c>
      <c r="B209" s="246">
        <v>125.55</v>
      </c>
      <c r="C209">
        <v>125.42</v>
      </c>
      <c r="D209">
        <v>126.59</v>
      </c>
      <c r="E209">
        <f t="shared" si="9"/>
        <v>132.30204873005508</v>
      </c>
      <c r="F209">
        <f t="shared" si="10"/>
        <v>2.4059083061576829E-2</v>
      </c>
      <c r="G209">
        <f t="shared" si="11"/>
        <v>-1.618720928487688</v>
      </c>
      <c r="H209" s="246">
        <v>5213</v>
      </c>
      <c r="I209" s="246">
        <v>2.2771682068470227</v>
      </c>
      <c r="J209" s="246">
        <v>92.6</v>
      </c>
      <c r="K209" s="246">
        <v>21067.050781000002</v>
      </c>
      <c r="L209" s="246">
        <v>0.22714000000000004</v>
      </c>
    </row>
    <row r="210" spans="1:12">
      <c r="A210" s="245">
        <v>42491</v>
      </c>
      <c r="B210" s="246">
        <v>125.76</v>
      </c>
      <c r="C210">
        <v>125.55</v>
      </c>
      <c r="D210">
        <v>125.42</v>
      </c>
      <c r="E210">
        <f t="shared" si="9"/>
        <v>129.59047298011521</v>
      </c>
      <c r="F210">
        <f t="shared" si="10"/>
        <v>2.2864687670733928E-2</v>
      </c>
      <c r="G210">
        <f t="shared" si="11"/>
        <v>-1.6408347266604355</v>
      </c>
      <c r="H210" s="246">
        <v>5491</v>
      </c>
      <c r="I210" s="246">
        <v>1.660881314263321</v>
      </c>
      <c r="J210" s="246">
        <v>92.5</v>
      </c>
      <c r="K210" s="246">
        <v>20815.089843999998</v>
      </c>
      <c r="L210" s="246">
        <v>0.23321000000000003</v>
      </c>
    </row>
    <row r="211" spans="1:12">
      <c r="A211" s="245">
        <v>42522</v>
      </c>
      <c r="B211" s="246">
        <v>127.22</v>
      </c>
      <c r="C211">
        <v>125.76</v>
      </c>
      <c r="D211">
        <v>125.55</v>
      </c>
      <c r="E211">
        <f t="shared" si="9"/>
        <v>128.75832692497178</v>
      </c>
      <c r="F211">
        <f t="shared" si="10"/>
        <v>2.3349424433717045E-2</v>
      </c>
      <c r="G211">
        <f t="shared" si="11"/>
        <v>-1.631723820380159</v>
      </c>
      <c r="H211" s="246">
        <v>5386</v>
      </c>
      <c r="I211" s="246">
        <v>1.2755752723329294</v>
      </c>
      <c r="J211" s="246">
        <v>92.5</v>
      </c>
      <c r="K211" s="246">
        <v>20794.369140999999</v>
      </c>
      <c r="L211" s="246">
        <v>0.25518000000000002</v>
      </c>
    </row>
    <row r="212" spans="1:12">
      <c r="A212" s="245">
        <v>42552</v>
      </c>
      <c r="B212" s="246">
        <v>128.57</v>
      </c>
      <c r="C212">
        <v>127.22</v>
      </c>
      <c r="D212">
        <v>125.76</v>
      </c>
      <c r="E212">
        <f t="shared" si="9"/>
        <v>128.47450117166807</v>
      </c>
      <c r="F212">
        <f t="shared" si="10"/>
        <v>2.5847216578626573E-2</v>
      </c>
      <c r="G212">
        <f t="shared" si="11"/>
        <v>-1.5875862181262701</v>
      </c>
      <c r="H212" s="246">
        <v>4922</v>
      </c>
      <c r="I212" s="246">
        <v>1.0668531566059016</v>
      </c>
      <c r="J212" s="246">
        <v>92.9</v>
      </c>
      <c r="K212" s="246">
        <v>21891.369140999999</v>
      </c>
      <c r="L212" s="246">
        <v>0.23982000000000001</v>
      </c>
    </row>
    <row r="213" spans="1:12">
      <c r="A213" s="245">
        <v>42583</v>
      </c>
      <c r="B213" s="246">
        <v>132.44999999999999</v>
      </c>
      <c r="C213">
        <v>128.57</v>
      </c>
      <c r="D213">
        <v>127.22</v>
      </c>
      <c r="E213">
        <f t="shared" si="9"/>
        <v>130.30743429198978</v>
      </c>
      <c r="F213">
        <f t="shared" si="10"/>
        <v>1.9053052756372257E-2</v>
      </c>
      <c r="G213">
        <f t="shared" si="11"/>
        <v>-1.7200354300130714</v>
      </c>
      <c r="H213" s="246">
        <v>6748</v>
      </c>
      <c r="I213" s="246">
        <v>1.2006822322430537</v>
      </c>
      <c r="J213" s="246">
        <v>93</v>
      </c>
      <c r="K213" s="246">
        <v>22976.880859000001</v>
      </c>
      <c r="L213" s="246">
        <v>0.24357000000000004</v>
      </c>
    </row>
    <row r="214" spans="1:12">
      <c r="A214" s="245">
        <v>42614</v>
      </c>
      <c r="B214" s="246">
        <v>135.83000000000001</v>
      </c>
      <c r="C214">
        <v>132.44999999999999</v>
      </c>
      <c r="D214">
        <v>128.57</v>
      </c>
      <c r="E214">
        <f t="shared" si="9"/>
        <v>132.7063624096846</v>
      </c>
      <c r="F214">
        <f t="shared" si="10"/>
        <v>1.490714687675858E-2</v>
      </c>
      <c r="G214">
        <f t="shared" si="11"/>
        <v>-1.8266054695080705</v>
      </c>
      <c r="H214" s="246">
        <v>8885</v>
      </c>
      <c r="I214" s="246">
        <v>1.5614807133577244</v>
      </c>
      <c r="J214" s="246">
        <v>93.3</v>
      </c>
      <c r="K214" s="246">
        <v>23297.150390999999</v>
      </c>
      <c r="L214" s="246">
        <v>0.28786</v>
      </c>
    </row>
    <row r="215" spans="1:12">
      <c r="A215" s="245">
        <v>42644</v>
      </c>
      <c r="B215" s="246">
        <v>140.13999999999999</v>
      </c>
      <c r="C215">
        <v>135.83000000000001</v>
      </c>
      <c r="D215">
        <v>132.44999999999999</v>
      </c>
      <c r="E215">
        <f t="shared" si="9"/>
        <v>138.3455126120908</v>
      </c>
      <c r="F215">
        <f t="shared" si="10"/>
        <v>1.7456625112453415E-2</v>
      </c>
      <c r="G215">
        <f t="shared" si="11"/>
        <v>-1.7580397146230455</v>
      </c>
      <c r="H215" s="246">
        <v>7781</v>
      </c>
      <c r="I215" s="246">
        <v>2.1701805978395043</v>
      </c>
      <c r="J215" s="246">
        <v>93.4</v>
      </c>
      <c r="K215" s="246">
        <v>22934.539063</v>
      </c>
      <c r="L215" s="246">
        <v>0.33928999999999998</v>
      </c>
    </row>
    <row r="216" spans="1:12">
      <c r="A216" s="245">
        <v>42675</v>
      </c>
      <c r="B216" s="246">
        <v>140.66</v>
      </c>
      <c r="C216">
        <v>140.13999999999999</v>
      </c>
      <c r="D216">
        <v>135.83000000000001</v>
      </c>
      <c r="E216">
        <f t="shared" si="9"/>
        <v>143.29618915752627</v>
      </c>
      <c r="F216">
        <f t="shared" si="10"/>
        <v>1.8561589403973507E-2</v>
      </c>
      <c r="G216">
        <f t="shared" si="11"/>
        <v>-1.7313848384716317</v>
      </c>
      <c r="H216" s="246">
        <v>7550</v>
      </c>
      <c r="I216" s="246">
        <v>2.6638322953925524</v>
      </c>
      <c r="J216" s="246">
        <v>93.7</v>
      </c>
      <c r="K216" s="246">
        <v>22789.769531000002</v>
      </c>
      <c r="L216" s="246">
        <v>0.43785999999999997</v>
      </c>
    </row>
    <row r="217" spans="1:12">
      <c r="A217" s="245">
        <v>42705</v>
      </c>
      <c r="B217" s="246">
        <v>141.16999999999999</v>
      </c>
      <c r="C217">
        <v>140.66</v>
      </c>
      <c r="D217">
        <v>140.13999999999999</v>
      </c>
      <c r="E217">
        <f t="shared" si="9"/>
        <v>148.750988986972</v>
      </c>
      <c r="F217">
        <f t="shared" si="10"/>
        <v>3.1098828211364136E-2</v>
      </c>
      <c r="G217">
        <f t="shared" si="11"/>
        <v>-1.5072559746685312</v>
      </c>
      <c r="H217" s="246">
        <v>4523</v>
      </c>
      <c r="I217" s="246">
        <v>3.0609231433854802</v>
      </c>
      <c r="J217" s="246">
        <v>93.9</v>
      </c>
      <c r="K217" s="246">
        <v>22000.560547000001</v>
      </c>
      <c r="L217" s="246">
        <v>0.74643000000000004</v>
      </c>
    </row>
    <row r="218" spans="1:12">
      <c r="A218" s="245">
        <v>42736</v>
      </c>
      <c r="B218" s="246">
        <v>142.16</v>
      </c>
      <c r="C218">
        <v>141.16999999999999</v>
      </c>
      <c r="D218">
        <v>140.66</v>
      </c>
      <c r="E218">
        <f t="shared" si="9"/>
        <v>150.30509085588136</v>
      </c>
      <c r="F218">
        <f t="shared" si="10"/>
        <v>3.3651966626936827E-2</v>
      </c>
      <c r="G218">
        <f t="shared" si="11"/>
        <v>-1.4729895504513149</v>
      </c>
      <c r="H218" s="246">
        <v>4195</v>
      </c>
      <c r="I218" s="246">
        <v>3.4161262505778041</v>
      </c>
      <c r="J218" s="246">
        <v>93.9</v>
      </c>
      <c r="K218" s="246">
        <v>23360.779297000001</v>
      </c>
      <c r="L218" s="246">
        <v>0.59250000000000003</v>
      </c>
    </row>
    <row r="219" spans="1:12">
      <c r="A219" s="245">
        <v>42767</v>
      </c>
      <c r="B219" s="246">
        <v>144.6</v>
      </c>
      <c r="C219">
        <v>142.16</v>
      </c>
      <c r="D219">
        <v>141.16999999999999</v>
      </c>
      <c r="E219">
        <f t="shared" si="9"/>
        <v>152.1166979870645</v>
      </c>
      <c r="F219">
        <f t="shared" si="10"/>
        <v>2.861513687600644E-2</v>
      </c>
      <c r="G219">
        <f t="shared" si="11"/>
        <v>-1.5434041723712786</v>
      </c>
      <c r="H219" s="246">
        <v>4968</v>
      </c>
      <c r="I219" s="246">
        <v>3.850132944240471</v>
      </c>
      <c r="J219" s="246">
        <v>93.8</v>
      </c>
      <c r="K219" s="246">
        <v>23740.730468999998</v>
      </c>
      <c r="L219" s="246">
        <v>0.46356999999999993</v>
      </c>
    </row>
    <row r="220" spans="1:12">
      <c r="A220" s="245">
        <v>42795</v>
      </c>
      <c r="B220" s="246">
        <v>147.24</v>
      </c>
      <c r="C220">
        <v>144.6</v>
      </c>
      <c r="D220">
        <v>142.16</v>
      </c>
      <c r="E220">
        <f t="shared" si="9"/>
        <v>154.76012243933303</v>
      </c>
      <c r="F220">
        <f t="shared" si="10"/>
        <v>2.1177504393673111E-2</v>
      </c>
      <c r="G220">
        <f t="shared" si="11"/>
        <v>-1.674125219484184</v>
      </c>
      <c r="H220" s="246">
        <v>6828</v>
      </c>
      <c r="I220" s="246">
        <v>4.3568888102811343</v>
      </c>
      <c r="J220" s="246">
        <v>94</v>
      </c>
      <c r="K220" s="246">
        <v>24111.589843999998</v>
      </c>
      <c r="L220" s="246">
        <v>0.44107000000000002</v>
      </c>
    </row>
    <row r="221" spans="1:12">
      <c r="A221" s="245">
        <v>42826</v>
      </c>
      <c r="B221" s="246">
        <v>151.25</v>
      </c>
      <c r="C221">
        <v>147.24</v>
      </c>
      <c r="D221">
        <v>144.6</v>
      </c>
      <c r="E221">
        <f t="shared" si="9"/>
        <v>159.39513059803994</v>
      </c>
      <c r="F221">
        <f t="shared" si="10"/>
        <v>1.7910229899039048E-2</v>
      </c>
      <c r="G221">
        <f t="shared" si="11"/>
        <v>-1.7468988394305194</v>
      </c>
      <c r="H221" s="246">
        <v>8221</v>
      </c>
      <c r="I221" s="246">
        <v>5.0241546448111762</v>
      </c>
      <c r="J221" s="246">
        <v>94.5</v>
      </c>
      <c r="K221" s="246">
        <v>24615.130859000001</v>
      </c>
      <c r="L221" s="246">
        <v>0.38785999999999998</v>
      </c>
    </row>
    <row r="222" spans="1:12">
      <c r="A222" s="245">
        <v>42856</v>
      </c>
      <c r="B222" s="246">
        <v>152.16</v>
      </c>
      <c r="C222">
        <v>151.25</v>
      </c>
      <c r="D222">
        <v>147.24</v>
      </c>
      <c r="E222">
        <f t="shared" si="9"/>
        <v>164.06589257234145</v>
      </c>
      <c r="F222">
        <f t="shared" si="10"/>
        <v>2.2106109324758844E-2</v>
      </c>
      <c r="G222">
        <f t="shared" si="11"/>
        <v>-1.6554876865245371</v>
      </c>
      <c r="H222" s="246">
        <v>6842</v>
      </c>
      <c r="I222" s="246">
        <v>5.5622785363112257</v>
      </c>
      <c r="J222" s="246">
        <v>94.4</v>
      </c>
      <c r="K222" s="246">
        <v>25660.650390999999</v>
      </c>
      <c r="L222" s="246">
        <v>0.35648999999999997</v>
      </c>
    </row>
    <row r="223" spans="1:12">
      <c r="A223" s="245">
        <v>42887</v>
      </c>
      <c r="B223" s="246">
        <v>153.53</v>
      </c>
      <c r="C223">
        <v>152.16</v>
      </c>
      <c r="D223">
        <v>151.25</v>
      </c>
      <c r="E223">
        <f t="shared" si="9"/>
        <v>169.59984333558202</v>
      </c>
      <c r="F223">
        <f t="shared" si="10"/>
        <v>2.1239530988274708E-2</v>
      </c>
      <c r="G223">
        <f t="shared" si="11"/>
        <v>-1.6728550775836553</v>
      </c>
      <c r="H223" s="246">
        <v>7164</v>
      </c>
      <c r="I223" s="246">
        <v>6.0297855335114434</v>
      </c>
      <c r="J223" s="246">
        <v>94.3</v>
      </c>
      <c r="K223" s="246">
        <v>25764.580077999999</v>
      </c>
      <c r="L223" s="246">
        <v>0.46501999999999999</v>
      </c>
    </row>
    <row r="224" spans="1:12">
      <c r="A224" s="245">
        <v>42917</v>
      </c>
      <c r="B224" s="246">
        <v>154.31</v>
      </c>
      <c r="C224">
        <v>153.53</v>
      </c>
      <c r="D224">
        <v>152.16</v>
      </c>
      <c r="E224">
        <f t="shared" si="9"/>
        <v>171.77982181590684</v>
      </c>
      <c r="F224">
        <f t="shared" si="10"/>
        <v>3.2728629290130033E-2</v>
      </c>
      <c r="G224">
        <f t="shared" si="11"/>
        <v>-1.4850721830268068</v>
      </c>
      <c r="H224" s="246">
        <v>4691</v>
      </c>
      <c r="I224" s="246">
        <v>6.3895726619901154</v>
      </c>
      <c r="J224" s="246">
        <v>94.7</v>
      </c>
      <c r="K224" s="246">
        <v>27323.990234000001</v>
      </c>
      <c r="L224" s="246">
        <v>0.43832000000000004</v>
      </c>
    </row>
    <row r="225" spans="1:12">
      <c r="A225" s="245">
        <v>42948</v>
      </c>
      <c r="B225" s="246">
        <v>157.19999999999999</v>
      </c>
      <c r="C225">
        <v>154.31</v>
      </c>
      <c r="D225">
        <v>153.53</v>
      </c>
      <c r="E225">
        <f t="shared" si="9"/>
        <v>174.60622405620811</v>
      </c>
      <c r="F225">
        <f t="shared" si="10"/>
        <v>3.1389340927583401E-2</v>
      </c>
      <c r="G225">
        <f t="shared" si="11"/>
        <v>-1.5032178029529886</v>
      </c>
      <c r="H225" s="246">
        <v>4916</v>
      </c>
      <c r="I225" s="246">
        <v>6.829182832029062</v>
      </c>
      <c r="J225" s="246">
        <v>94.8</v>
      </c>
      <c r="K225" s="246">
        <v>27970.300781000002</v>
      </c>
      <c r="L225" s="246">
        <v>0.42143000000000008</v>
      </c>
    </row>
    <row r="226" spans="1:12">
      <c r="A226" s="245">
        <v>42979</v>
      </c>
      <c r="B226" s="246">
        <v>157.91999999999999</v>
      </c>
      <c r="C226">
        <v>157.19999999999999</v>
      </c>
      <c r="D226">
        <v>154.31</v>
      </c>
      <c r="E226">
        <f t="shared" si="9"/>
        <v>176.79971489717593</v>
      </c>
      <c r="F226">
        <f t="shared" si="10"/>
        <v>2.3916020082154266E-2</v>
      </c>
      <c r="G226">
        <f t="shared" si="11"/>
        <v>-1.6213110905769788</v>
      </c>
      <c r="H226" s="246">
        <v>6573</v>
      </c>
      <c r="I226" s="246">
        <v>7.153217206480889</v>
      </c>
      <c r="J226" s="246">
        <v>94.6</v>
      </c>
      <c r="K226" s="246">
        <v>27554.300781000002</v>
      </c>
      <c r="L226" s="246">
        <v>0.58365999999999996</v>
      </c>
    </row>
    <row r="227" spans="1:12">
      <c r="A227" s="245">
        <v>43009</v>
      </c>
      <c r="B227" s="246">
        <v>158.69999999999999</v>
      </c>
      <c r="C227">
        <v>157.91999999999999</v>
      </c>
      <c r="D227">
        <v>157.19999999999999</v>
      </c>
      <c r="E227">
        <f t="shared" si="9"/>
        <v>180.53360973598649</v>
      </c>
      <c r="F227">
        <f t="shared" si="10"/>
        <v>2.5479186834462729E-2</v>
      </c>
      <c r="G227">
        <f t="shared" si="11"/>
        <v>-1.5938144365777027</v>
      </c>
      <c r="H227" s="246">
        <v>6198</v>
      </c>
      <c r="I227" s="246">
        <v>7.3877943692966426</v>
      </c>
      <c r="J227" s="246">
        <v>94.9</v>
      </c>
      <c r="K227" s="246">
        <v>28245.539063</v>
      </c>
      <c r="L227" s="246">
        <v>0.79106999999999994</v>
      </c>
    </row>
    <row r="228" spans="1:12">
      <c r="A228" s="245">
        <v>43040</v>
      </c>
      <c r="B228" s="246">
        <v>161.49</v>
      </c>
      <c r="C228">
        <v>158.69999999999999</v>
      </c>
      <c r="D228">
        <v>157.91999999999999</v>
      </c>
      <c r="E228">
        <f t="shared" si="9"/>
        <v>182.39138958242432</v>
      </c>
      <c r="F228">
        <f t="shared" si="10"/>
        <v>2.3362284704843219E-2</v>
      </c>
      <c r="G228">
        <f t="shared" si="11"/>
        <v>-1.6314846878358789</v>
      </c>
      <c r="H228" s="246">
        <v>6793</v>
      </c>
      <c r="I228" s="246">
        <v>7.7099526094594637</v>
      </c>
      <c r="J228" s="246">
        <v>95.2</v>
      </c>
      <c r="K228" s="246">
        <v>29177.349609000001</v>
      </c>
      <c r="L228" s="246">
        <v>0.99892999999999998</v>
      </c>
    </row>
    <row r="229" spans="1:12">
      <c r="A229" s="245">
        <v>43070</v>
      </c>
      <c r="B229" s="246">
        <v>163.22</v>
      </c>
      <c r="C229">
        <v>161.49</v>
      </c>
      <c r="D229">
        <v>158.69999999999999</v>
      </c>
      <c r="E229">
        <f t="shared" si="9"/>
        <v>184.57876855731783</v>
      </c>
      <c r="F229">
        <f t="shared" si="10"/>
        <v>2.5236755743084857E-2</v>
      </c>
      <c r="G229">
        <f t="shared" si="11"/>
        <v>-1.5979664756337408</v>
      </c>
      <c r="H229" s="246">
        <v>6399</v>
      </c>
      <c r="I229" s="246">
        <v>8.012498779279781</v>
      </c>
      <c r="J229" s="246">
        <v>95.5</v>
      </c>
      <c r="K229" s="246">
        <v>29919.150390999999</v>
      </c>
      <c r="L229" s="246">
        <v>1.1910700000000001</v>
      </c>
    </row>
    <row r="230" spans="1:12">
      <c r="A230" s="245">
        <v>43101</v>
      </c>
      <c r="B230" s="246">
        <v>165.08</v>
      </c>
      <c r="C230">
        <v>163.22</v>
      </c>
      <c r="D230">
        <v>161.49</v>
      </c>
      <c r="E230">
        <f t="shared" si="9"/>
        <v>188.60607130012113</v>
      </c>
      <c r="F230">
        <f t="shared" si="10"/>
        <v>2.5691799150007869E-2</v>
      </c>
      <c r="G230">
        <f t="shared" si="11"/>
        <v>-1.590205481815349</v>
      </c>
      <c r="H230" s="246">
        <v>6353</v>
      </c>
      <c r="I230" s="246">
        <v>8.3066019176942518</v>
      </c>
      <c r="J230" s="246">
        <v>95.5</v>
      </c>
      <c r="K230" s="246">
        <v>32887.269530999998</v>
      </c>
      <c r="L230" s="246">
        <v>0.93036000000000008</v>
      </c>
    </row>
    <row r="231" spans="1:12">
      <c r="A231" s="245">
        <v>43132</v>
      </c>
      <c r="B231" s="246">
        <v>167.96</v>
      </c>
      <c r="C231">
        <v>165.08</v>
      </c>
      <c r="D231">
        <v>163.22</v>
      </c>
      <c r="E231">
        <f t="shared" si="9"/>
        <v>191.85182538127754</v>
      </c>
      <c r="F231">
        <f t="shared" si="10"/>
        <v>2.4880180859080635E-2</v>
      </c>
      <c r="G231">
        <f t="shared" si="11"/>
        <v>-1.604146466995076</v>
      </c>
      <c r="H231" s="246">
        <v>6635</v>
      </c>
      <c r="I231" s="246">
        <v>8.6721060641136205</v>
      </c>
      <c r="J231" s="246">
        <v>96.7</v>
      </c>
      <c r="K231" s="246">
        <v>30844.720702999999</v>
      </c>
      <c r="L231" s="246">
        <v>0.73294000000000004</v>
      </c>
    </row>
    <row r="232" spans="1:12">
      <c r="A232" s="245">
        <v>43160</v>
      </c>
      <c r="B232" s="246">
        <v>173.01</v>
      </c>
      <c r="C232">
        <v>167.96</v>
      </c>
      <c r="D232">
        <v>165.08</v>
      </c>
      <c r="E232">
        <f t="shared" si="9"/>
        <v>196.1945607578553</v>
      </c>
      <c r="F232">
        <f t="shared" si="10"/>
        <v>2.8968609865470854E-2</v>
      </c>
      <c r="G232">
        <f t="shared" si="11"/>
        <v>-1.5380723450530767</v>
      </c>
      <c r="H232" s="246">
        <v>5798</v>
      </c>
      <c r="I232" s="246">
        <v>9.2624912949081022</v>
      </c>
      <c r="J232" s="246">
        <v>96.4</v>
      </c>
      <c r="K232" s="246">
        <v>30093.380859000001</v>
      </c>
      <c r="L232" s="246">
        <v>0.99036000000000002</v>
      </c>
    </row>
    <row r="233" spans="1:12">
      <c r="A233" s="245">
        <v>43191</v>
      </c>
      <c r="B233" s="246">
        <v>176.11</v>
      </c>
      <c r="C233">
        <v>173.01</v>
      </c>
      <c r="D233">
        <v>167.96</v>
      </c>
      <c r="E233">
        <f t="shared" si="9"/>
        <v>202.10103844352449</v>
      </c>
      <c r="F233">
        <f t="shared" si="10"/>
        <v>2.2143862792781261E-2</v>
      </c>
      <c r="G233">
        <f t="shared" si="11"/>
        <v>-1.6547466181790165</v>
      </c>
      <c r="H233" s="246">
        <v>7813</v>
      </c>
      <c r="I233" s="246">
        <v>9.8667818170985697</v>
      </c>
      <c r="J233" s="246">
        <v>96.3</v>
      </c>
      <c r="K233" s="246">
        <v>30808.449218999998</v>
      </c>
      <c r="L233" s="246">
        <v>1.30643</v>
      </c>
    </row>
    <row r="234" spans="1:12">
      <c r="A234" s="245">
        <v>43221</v>
      </c>
      <c r="B234" s="246">
        <v>179.63</v>
      </c>
      <c r="C234">
        <v>176.11</v>
      </c>
      <c r="D234">
        <v>173.01</v>
      </c>
      <c r="E234">
        <f t="shared" si="9"/>
        <v>210.02333657311203</v>
      </c>
      <c r="F234">
        <f t="shared" si="10"/>
        <v>2.6245901639344264E-2</v>
      </c>
      <c r="G234">
        <f t="shared" si="11"/>
        <v>-1.5809385030914673</v>
      </c>
      <c r="H234" s="246">
        <v>6710</v>
      </c>
      <c r="I234" s="246">
        <v>10.508584570186827</v>
      </c>
      <c r="J234" s="246">
        <v>96.4</v>
      </c>
      <c r="K234" s="246">
        <v>30468.560547000001</v>
      </c>
      <c r="L234" s="246">
        <v>1.0175000000000001</v>
      </c>
    </row>
    <row r="235" spans="1:12">
      <c r="A235" s="245">
        <v>43252</v>
      </c>
      <c r="B235" s="246">
        <v>183.43</v>
      </c>
      <c r="C235">
        <v>179.63</v>
      </c>
      <c r="D235">
        <v>176.11</v>
      </c>
      <c r="E235">
        <f t="shared" si="9"/>
        <v>216.32843646317085</v>
      </c>
      <c r="F235">
        <f t="shared" si="10"/>
        <v>2.2735096823186939E-2</v>
      </c>
      <c r="G235">
        <f t="shared" si="11"/>
        <v>-1.6433031919015266</v>
      </c>
      <c r="H235" s="246">
        <v>7901</v>
      </c>
      <c r="I235" s="246">
        <v>11.194799438615718</v>
      </c>
      <c r="J235" s="246">
        <v>96.6</v>
      </c>
      <c r="K235" s="246">
        <v>28955.109375</v>
      </c>
      <c r="L235" s="246">
        <v>2.0119600000000002</v>
      </c>
    </row>
    <row r="236" spans="1:12">
      <c r="A236" s="245">
        <v>43282</v>
      </c>
      <c r="B236" s="246">
        <v>185.25</v>
      </c>
      <c r="C236">
        <v>183.43</v>
      </c>
      <c r="D236">
        <v>179.63</v>
      </c>
      <c r="E236">
        <f t="shared" si="9"/>
        <v>222.7362014893244</v>
      </c>
      <c r="F236">
        <f t="shared" si="10"/>
        <v>2.5533129175946547E-2</v>
      </c>
      <c r="G236">
        <f t="shared" si="11"/>
        <v>-1.5928959575980635</v>
      </c>
      <c r="H236" s="246">
        <v>7184</v>
      </c>
      <c r="I236" s="246">
        <v>11.750041293497361</v>
      </c>
      <c r="J236" s="246">
        <v>96.9</v>
      </c>
      <c r="K236" s="246">
        <v>28583.009765999999</v>
      </c>
      <c r="L236" s="246">
        <v>1.6758499999999998</v>
      </c>
    </row>
    <row r="237" spans="1:12">
      <c r="A237" s="245">
        <v>43313</v>
      </c>
      <c r="B237" s="246">
        <v>185.31</v>
      </c>
      <c r="C237">
        <v>185.25</v>
      </c>
      <c r="D237">
        <v>183.43</v>
      </c>
      <c r="E237">
        <f t="shared" si="9"/>
        <v>228.09726718876939</v>
      </c>
      <c r="F237">
        <f t="shared" si="10"/>
        <v>3.2211789254042777E-2</v>
      </c>
      <c r="G237">
        <f t="shared" si="11"/>
        <v>-1.4919851509463593</v>
      </c>
      <c r="H237" s="246">
        <v>5751</v>
      </c>
      <c r="I237" s="246">
        <v>12.055942561071362</v>
      </c>
      <c r="J237" s="246">
        <v>97</v>
      </c>
      <c r="K237" s="246">
        <v>27888.550781000002</v>
      </c>
      <c r="L237" s="246">
        <v>1.5369600000000001</v>
      </c>
    </row>
    <row r="238" spans="1:12">
      <c r="A238" s="245">
        <v>43344</v>
      </c>
      <c r="B238" s="246">
        <v>182.04</v>
      </c>
      <c r="C238">
        <v>185.31</v>
      </c>
      <c r="D238">
        <v>185.25</v>
      </c>
      <c r="E238">
        <f t="shared" si="9"/>
        <v>229.34401207522276</v>
      </c>
      <c r="F238">
        <f t="shared" si="10"/>
        <v>4.3266402054634605E-2</v>
      </c>
      <c r="G238">
        <f t="shared" si="11"/>
        <v>-1.363849218339213</v>
      </c>
      <c r="H238" s="246">
        <v>4283</v>
      </c>
      <c r="I238" s="246">
        <v>11.897364436679823</v>
      </c>
      <c r="J238" s="246">
        <v>97.2</v>
      </c>
      <c r="K238" s="246">
        <v>27788.519531000002</v>
      </c>
      <c r="L238" s="246">
        <v>2.2307100000000002</v>
      </c>
    </row>
    <row r="239" spans="1:12">
      <c r="A239" s="245">
        <v>43374</v>
      </c>
      <c r="B239" s="246">
        <v>179.44</v>
      </c>
      <c r="C239">
        <v>182.04</v>
      </c>
      <c r="D239">
        <v>185.31</v>
      </c>
      <c r="E239">
        <f t="shared" si="9"/>
        <v>226.92482607221049</v>
      </c>
      <c r="F239">
        <f t="shared" si="10"/>
        <v>3.7503090234857844E-2</v>
      </c>
      <c r="G239">
        <f t="shared" si="11"/>
        <v>-1.4259329451615608</v>
      </c>
      <c r="H239" s="246">
        <v>4854</v>
      </c>
      <c r="I239" s="246">
        <v>11.430132408319736</v>
      </c>
      <c r="J239" s="246">
        <v>97.4</v>
      </c>
      <c r="K239" s="246">
        <v>24979.689452999999</v>
      </c>
      <c r="L239" s="246">
        <v>1.2564299999999999</v>
      </c>
    </row>
    <row r="240" spans="1:12">
      <c r="A240" s="245">
        <v>43405</v>
      </c>
      <c r="B240" s="246">
        <v>170.04</v>
      </c>
      <c r="C240">
        <v>179.44</v>
      </c>
      <c r="D240">
        <v>182.04</v>
      </c>
      <c r="E240">
        <f t="shared" si="9"/>
        <v>218.58816679331096</v>
      </c>
      <c r="F240">
        <f t="shared" si="10"/>
        <v>3.4707930367504837E-2</v>
      </c>
      <c r="G240">
        <f t="shared" si="11"/>
        <v>-1.4595712825190312</v>
      </c>
      <c r="H240" s="246">
        <v>5170</v>
      </c>
      <c r="I240" s="246">
        <v>10.183951959794626</v>
      </c>
      <c r="J240" s="246">
        <v>97.6</v>
      </c>
      <c r="K240" s="246">
        <v>26506.75</v>
      </c>
      <c r="L240" s="246">
        <v>1.20286</v>
      </c>
    </row>
    <row r="241" spans="1:12">
      <c r="A241" s="245">
        <v>43435</v>
      </c>
      <c r="B241" s="246">
        <v>167.12</v>
      </c>
      <c r="C241">
        <v>170.04</v>
      </c>
      <c r="D241">
        <v>179.44</v>
      </c>
      <c r="E241">
        <f t="shared" si="9"/>
        <v>209.56635698051321</v>
      </c>
      <c r="F241">
        <f t="shared" si="10"/>
        <v>6.3733133433283351E-2</v>
      </c>
      <c r="G241">
        <f t="shared" si="11"/>
        <v>-1.1956347289494262</v>
      </c>
      <c r="H241" s="246">
        <v>2668</v>
      </c>
      <c r="I241" s="246">
        <v>8.8586088510095351</v>
      </c>
      <c r="J241" s="246">
        <v>97.9</v>
      </c>
      <c r="K241" s="246">
        <v>25845.699218999998</v>
      </c>
      <c r="L241" s="246">
        <v>2.2439300000000002</v>
      </c>
    </row>
    <row r="242" spans="1:12">
      <c r="A242" s="245">
        <v>43466</v>
      </c>
      <c r="B242" s="246">
        <v>165.41</v>
      </c>
      <c r="C242">
        <v>167.12</v>
      </c>
      <c r="D242">
        <v>170.04</v>
      </c>
      <c r="E242">
        <f t="shared" si="9"/>
        <v>195.38498989094938</v>
      </c>
      <c r="F242">
        <f t="shared" si="10"/>
        <v>3.2324951644100583E-2</v>
      </c>
      <c r="G242">
        <f t="shared" si="11"/>
        <v>-1.4904621161216902</v>
      </c>
      <c r="H242" s="246">
        <v>5170</v>
      </c>
      <c r="I242" s="246">
        <v>7.5828715566507299</v>
      </c>
      <c r="J242" s="246">
        <v>97.8</v>
      </c>
      <c r="K242" s="246">
        <v>27942.470702999999</v>
      </c>
      <c r="L242" s="246">
        <v>1.0357099999999999</v>
      </c>
    </row>
    <row r="243" spans="1:12">
      <c r="A243" s="245">
        <v>43497</v>
      </c>
      <c r="B243" s="246">
        <v>167.61</v>
      </c>
      <c r="C243">
        <v>165.41</v>
      </c>
      <c r="D243">
        <v>167.12</v>
      </c>
      <c r="E243">
        <f t="shared" si="9"/>
        <v>189.19378706558018</v>
      </c>
      <c r="F243">
        <f t="shared" si="10"/>
        <v>3.6226456416995179E-2</v>
      </c>
      <c r="G243">
        <f t="shared" si="11"/>
        <v>-1.4409741455075906</v>
      </c>
      <c r="H243" s="246">
        <v>4566</v>
      </c>
      <c r="I243" s="246">
        <v>6.672446365268172</v>
      </c>
      <c r="J243" s="246">
        <v>98.7</v>
      </c>
      <c r="K243" s="246">
        <v>28633.179688</v>
      </c>
      <c r="L243" s="246">
        <v>1.0003599999999999</v>
      </c>
    </row>
    <row r="244" spans="1:12">
      <c r="A244" s="245">
        <v>43525</v>
      </c>
      <c r="B244" s="246">
        <v>174.54</v>
      </c>
      <c r="C244">
        <v>167.61</v>
      </c>
      <c r="D244">
        <v>165.41</v>
      </c>
      <c r="E244">
        <f t="shared" si="9"/>
        <v>186.98452961840238</v>
      </c>
      <c r="F244">
        <f t="shared" si="10"/>
        <v>2.7953635757171452E-2</v>
      </c>
      <c r="G244">
        <f t="shared" si="11"/>
        <v>-1.5535616980964149</v>
      </c>
      <c r="H244" s="246">
        <v>5996</v>
      </c>
      <c r="I244" s="246">
        <v>6.4359315131562482</v>
      </c>
      <c r="J244" s="246">
        <v>98.4</v>
      </c>
      <c r="K244" s="246">
        <v>29051.359375</v>
      </c>
      <c r="L244" s="246">
        <v>1.6578599999999999</v>
      </c>
    </row>
    <row r="245" spans="1:12">
      <c r="A245" s="245">
        <v>43556</v>
      </c>
      <c r="B245" s="246">
        <v>179.73</v>
      </c>
      <c r="C245">
        <v>174.54</v>
      </c>
      <c r="D245">
        <v>167.61</v>
      </c>
      <c r="E245">
        <f t="shared" si="9"/>
        <v>190.61891352815908</v>
      </c>
      <c r="F245">
        <f t="shared" si="10"/>
        <v>1.8899837574445046E-2</v>
      </c>
      <c r="G245">
        <f t="shared" si="11"/>
        <v>-1.7235419281455573</v>
      </c>
      <c r="H245" s="246">
        <v>9235</v>
      </c>
      <c r="I245" s="246">
        <v>6.5913009992434581</v>
      </c>
      <c r="J245" s="246">
        <v>99.1</v>
      </c>
      <c r="K245" s="246">
        <v>29699.109375</v>
      </c>
      <c r="L245" s="246">
        <v>2.1107100000000001</v>
      </c>
    </row>
    <row r="246" spans="1:12">
      <c r="A246" s="245">
        <v>43586</v>
      </c>
      <c r="B246" s="246">
        <v>185.23</v>
      </c>
      <c r="C246">
        <v>179.73</v>
      </c>
      <c r="D246">
        <v>174.54</v>
      </c>
      <c r="E246">
        <f t="shared" si="9"/>
        <v>199.97776608541886</v>
      </c>
      <c r="F246">
        <f t="shared" si="10"/>
        <v>1.8735536328572916E-2</v>
      </c>
      <c r="G246">
        <f t="shared" si="11"/>
        <v>-1.7273338701599461</v>
      </c>
      <c r="H246" s="246">
        <v>9593</v>
      </c>
      <c r="I246" s="246">
        <v>7.0766611265283643</v>
      </c>
      <c r="J246" s="246">
        <v>99</v>
      </c>
      <c r="K246" s="246">
        <v>26901.089843999998</v>
      </c>
      <c r="L246" s="246">
        <v>1.97607</v>
      </c>
    </row>
    <row r="247" spans="1:12">
      <c r="A247" s="245">
        <v>43617</v>
      </c>
      <c r="B247" s="246">
        <v>184.24</v>
      </c>
      <c r="C247">
        <v>185.23</v>
      </c>
      <c r="D247">
        <v>179.73</v>
      </c>
      <c r="E247">
        <f t="shared" si="9"/>
        <v>206.76361078322898</v>
      </c>
      <c r="F247">
        <f t="shared" si="10"/>
        <v>3.3435018050541512E-2</v>
      </c>
      <c r="G247">
        <f t="shared" si="11"/>
        <v>-1.4757984380017375</v>
      </c>
      <c r="H247" s="246">
        <v>5540</v>
      </c>
      <c r="I247" s="246">
        <v>7.2973089627028571</v>
      </c>
      <c r="J247" s="246">
        <v>99.7</v>
      </c>
      <c r="K247" s="246">
        <v>28542.619140999999</v>
      </c>
      <c r="L247" s="246">
        <v>2.5310700000000002</v>
      </c>
    </row>
    <row r="248" spans="1:12">
      <c r="A248" s="245">
        <v>43647</v>
      </c>
      <c r="B248" s="246">
        <v>184.2</v>
      </c>
      <c r="C248">
        <v>184.24</v>
      </c>
      <c r="D248">
        <v>185.23</v>
      </c>
      <c r="E248">
        <f t="shared" si="9"/>
        <v>212.43793715149181</v>
      </c>
      <c r="F248">
        <f t="shared" si="10"/>
        <v>3.1158464400473533E-2</v>
      </c>
      <c r="G248">
        <f t="shared" si="11"/>
        <v>-1.5064239540429309</v>
      </c>
      <c r="H248" s="246">
        <v>5913</v>
      </c>
      <c r="I248" s="246">
        <v>7.3838300997318242</v>
      </c>
      <c r="J248" s="246">
        <v>100.1</v>
      </c>
      <c r="K248" s="246">
        <v>27777.75</v>
      </c>
      <c r="L248" s="246">
        <v>1.9278599999999999</v>
      </c>
    </row>
    <row r="249" spans="1:12">
      <c r="A249" s="245">
        <v>43678</v>
      </c>
      <c r="B249" s="246">
        <v>183.93</v>
      </c>
      <c r="C249">
        <v>184.2</v>
      </c>
      <c r="D249">
        <v>184.24</v>
      </c>
      <c r="E249">
        <f t="shared" si="9"/>
        <v>211.30241585258128</v>
      </c>
      <c r="F249">
        <f t="shared" si="10"/>
        <v>3.9570354457572503E-2</v>
      </c>
      <c r="G249">
        <f t="shared" si="11"/>
        <v>-1.4026300594565313</v>
      </c>
      <c r="H249" s="246">
        <v>4655</v>
      </c>
      <c r="I249" s="246">
        <v>7.34593264185159</v>
      </c>
      <c r="J249" s="246">
        <v>100.3</v>
      </c>
      <c r="K249" s="246">
        <v>25724.730468999998</v>
      </c>
      <c r="L249" s="246">
        <v>1.9578963636363638</v>
      </c>
    </row>
    <row r="250" spans="1:12">
      <c r="A250" s="245">
        <v>43709</v>
      </c>
      <c r="B250" s="246">
        <v>176.07</v>
      </c>
      <c r="C250">
        <v>183.93</v>
      </c>
      <c r="D250">
        <v>184.2</v>
      </c>
      <c r="E250">
        <f t="shared" si="9"/>
        <v>208.49905859660362</v>
      </c>
      <c r="F250">
        <f t="shared" si="10"/>
        <v>4.7527131782945736E-2</v>
      </c>
      <c r="G250">
        <f t="shared" si="11"/>
        <v>-1.3230583941720147</v>
      </c>
      <c r="H250" s="246">
        <v>3870</v>
      </c>
      <c r="I250" s="246">
        <v>6.6055180222377032</v>
      </c>
      <c r="J250" s="246">
        <v>100.3</v>
      </c>
      <c r="K250" s="246">
        <v>26092.269531000002</v>
      </c>
      <c r="L250" s="246">
        <v>1.88357</v>
      </c>
    </row>
    <row r="251" spans="1:12">
      <c r="A251" s="245">
        <v>43739</v>
      </c>
      <c r="B251" s="246">
        <v>172.4</v>
      </c>
      <c r="C251">
        <v>176.07</v>
      </c>
      <c r="D251">
        <v>183.93</v>
      </c>
      <c r="E251">
        <f t="shared" si="9"/>
        <v>203.85190147670207</v>
      </c>
      <c r="F251">
        <f t="shared" si="10"/>
        <v>3.9083240843507214E-2</v>
      </c>
      <c r="G251">
        <f t="shared" si="11"/>
        <v>-1.4080094310818458</v>
      </c>
      <c r="H251" s="246">
        <v>4505</v>
      </c>
      <c r="I251" s="246">
        <v>5.6573810066172712</v>
      </c>
      <c r="J251" s="246">
        <v>100.6</v>
      </c>
      <c r="K251" s="246">
        <v>26906.720702999999</v>
      </c>
      <c r="L251" s="246">
        <v>1.7778599999999998</v>
      </c>
    </row>
    <row r="252" spans="1:12">
      <c r="A252" s="245">
        <v>43770</v>
      </c>
      <c r="B252" s="246">
        <v>176.54</v>
      </c>
      <c r="C252">
        <v>172.4</v>
      </c>
      <c r="D252">
        <v>176.07</v>
      </c>
      <c r="E252">
        <f t="shared" si="9"/>
        <v>193.93175524627344</v>
      </c>
      <c r="F252">
        <f t="shared" si="10"/>
        <v>2.7819912861061804E-2</v>
      </c>
      <c r="G252">
        <f t="shared" si="11"/>
        <v>-1.5556442346609849</v>
      </c>
      <c r="H252" s="246">
        <v>6197</v>
      </c>
      <c r="I252" s="246">
        <v>5.1803234472950805</v>
      </c>
      <c r="J252" s="246">
        <v>100.7</v>
      </c>
      <c r="K252" s="246">
        <v>26346.490234000001</v>
      </c>
      <c r="L252" s="246">
        <v>2.1861299999999999</v>
      </c>
    </row>
    <row r="253" spans="1:12">
      <c r="A253" s="245">
        <v>43800</v>
      </c>
      <c r="B253" s="246">
        <v>173.77</v>
      </c>
      <c r="C253">
        <v>176.54</v>
      </c>
      <c r="D253">
        <v>172.4</v>
      </c>
      <c r="E253">
        <f t="shared" si="9"/>
        <v>188.38236645367553</v>
      </c>
      <c r="F253">
        <f t="shared" si="10"/>
        <v>4.9368008948545858E-2</v>
      </c>
      <c r="G253">
        <f t="shared" si="11"/>
        <v>-1.3065543878725605</v>
      </c>
      <c r="H253" s="246">
        <v>3576</v>
      </c>
      <c r="I253" s="246">
        <v>4.5265567162330171</v>
      </c>
      <c r="J253" s="246">
        <v>100.7</v>
      </c>
      <c r="K253" s="246">
        <v>28189.75</v>
      </c>
      <c r="L253" s="246">
        <v>2.6661299999999999</v>
      </c>
    </row>
    <row r="254" spans="1:12">
      <c r="A254" s="245">
        <v>43831</v>
      </c>
      <c r="B254" s="246">
        <v>173.55</v>
      </c>
      <c r="C254">
        <v>173.77</v>
      </c>
      <c r="D254">
        <v>176.54</v>
      </c>
      <c r="E254">
        <f t="shared" si="9"/>
        <v>190.2511889678413</v>
      </c>
      <c r="F254">
        <f t="shared" si="10"/>
        <v>5.5025332488917042E-2</v>
      </c>
      <c r="G254">
        <f t="shared" si="11"/>
        <v>-1.2594373245553376</v>
      </c>
      <c r="H254" s="246">
        <v>3158</v>
      </c>
      <c r="I254" s="246">
        <v>3.945211764931031</v>
      </c>
      <c r="J254" s="246">
        <v>98.5</v>
      </c>
      <c r="K254" s="246">
        <v>26312.630859000001</v>
      </c>
      <c r="L254" s="246">
        <v>2.2332700000000001</v>
      </c>
    </row>
    <row r="255" spans="1:12">
      <c r="A255" s="245">
        <v>43862</v>
      </c>
      <c r="B255" s="246">
        <v>171.15</v>
      </c>
      <c r="C255">
        <v>173.55</v>
      </c>
      <c r="D255">
        <v>173.77</v>
      </c>
      <c r="E255">
        <f t="shared" si="9"/>
        <v>185.06230636147214</v>
      </c>
      <c r="F255">
        <f t="shared" si="10"/>
        <v>4.1420047732696898E-2</v>
      </c>
      <c r="G255">
        <f t="shared" si="11"/>
        <v>-1.3827894049588645</v>
      </c>
      <c r="H255" s="246">
        <v>4190</v>
      </c>
      <c r="I255" s="246">
        <v>3.2533294040541989</v>
      </c>
      <c r="J255" s="246">
        <v>101</v>
      </c>
      <c r="K255" s="246">
        <v>26129.929688</v>
      </c>
      <c r="L255" s="246">
        <v>1.6546400000000003</v>
      </c>
    </row>
    <row r="256" spans="1:12">
      <c r="A256" s="245">
        <v>43891</v>
      </c>
      <c r="B256" s="246">
        <v>171.79</v>
      </c>
      <c r="C256">
        <v>171.15</v>
      </c>
      <c r="D256">
        <v>173.55</v>
      </c>
      <c r="E256">
        <f t="shared" si="9"/>
        <v>182.87848105277629</v>
      </c>
      <c r="F256">
        <f t="shared" si="10"/>
        <v>3.9608886831751913E-2</v>
      </c>
      <c r="G256">
        <f t="shared" si="11"/>
        <v>-1.4022073628373342</v>
      </c>
      <c r="H256" s="246">
        <v>4321</v>
      </c>
      <c r="I256" s="246">
        <v>2.7252354813836632</v>
      </c>
      <c r="J256" s="246">
        <v>100.9</v>
      </c>
      <c r="K256" s="246">
        <v>23603.480468999998</v>
      </c>
      <c r="L256" s="246">
        <v>2.0501200000000002</v>
      </c>
    </row>
    <row r="257" spans="1:12">
      <c r="A257" s="245">
        <v>43922</v>
      </c>
      <c r="B257" s="246">
        <v>172.33</v>
      </c>
      <c r="C257">
        <v>171.79</v>
      </c>
      <c r="D257">
        <v>171.15</v>
      </c>
      <c r="E257">
        <f t="shared" si="9"/>
        <v>179.13310462923604</v>
      </c>
      <c r="F257">
        <f t="shared" si="10"/>
        <v>3.6999784622011631E-2</v>
      </c>
      <c r="G257">
        <f t="shared" si="11"/>
        <v>-1.4318008039801433</v>
      </c>
      <c r="H257" s="246">
        <v>4643</v>
      </c>
      <c r="I257" s="246">
        <v>2.3235067900448314</v>
      </c>
      <c r="J257" s="246">
        <v>101</v>
      </c>
      <c r="K257" s="246">
        <v>24643.589843999998</v>
      </c>
      <c r="L257" s="246">
        <v>1.14839</v>
      </c>
    </row>
    <row r="258" spans="1:12">
      <c r="A258" s="245">
        <v>43952</v>
      </c>
      <c r="B258" s="246">
        <v>175.82</v>
      </c>
      <c r="C258">
        <v>172.33</v>
      </c>
      <c r="D258">
        <v>171.79</v>
      </c>
      <c r="E258">
        <f t="shared" si="9"/>
        <v>179.58168704504277</v>
      </c>
      <c r="F258">
        <f t="shared" si="10"/>
        <v>2.6233825544222867E-2</v>
      </c>
      <c r="G258">
        <f t="shared" si="11"/>
        <v>-1.5811383738548341</v>
      </c>
      <c r="H258" s="246">
        <v>6569</v>
      </c>
      <c r="I258" s="246">
        <v>2.2606879373999789</v>
      </c>
      <c r="J258" s="246">
        <v>100.7</v>
      </c>
      <c r="K258" s="246">
        <v>22961.470702999999</v>
      </c>
      <c r="L258" s="246">
        <v>1.0509500000000001</v>
      </c>
    </row>
    <row r="259" spans="1:12">
      <c r="A259" s="245">
        <v>43983</v>
      </c>
      <c r="B259" s="246">
        <v>176.34</v>
      </c>
      <c r="C259">
        <v>175.82</v>
      </c>
      <c r="D259">
        <v>172.33</v>
      </c>
      <c r="E259">
        <f t="shared" ref="E259:E303" si="12">D259+C259*I259/50</f>
        <v>180.16168931108334</v>
      </c>
      <c r="F259">
        <f t="shared" ref="F259:F303" si="13">C259/H259</f>
        <v>2.257865673558495E-2</v>
      </c>
      <c r="G259">
        <f t="shared" ref="G259:G303" si="14">LOG(F259)</f>
        <v>-1.6463018989777487</v>
      </c>
      <c r="H259" s="246">
        <v>7787</v>
      </c>
      <c r="I259" s="246">
        <v>2.2271895435909812</v>
      </c>
      <c r="J259" s="246">
        <v>100.6</v>
      </c>
      <c r="K259" s="246">
        <v>24427.189452999999</v>
      </c>
      <c r="L259" s="246">
        <v>0.44196000000000002</v>
      </c>
    </row>
    <row r="260" spans="1:12">
      <c r="A260" s="245">
        <v>44013</v>
      </c>
      <c r="B260" s="246">
        <v>177.8</v>
      </c>
      <c r="C260">
        <v>176.34</v>
      </c>
      <c r="D260">
        <v>175.82</v>
      </c>
      <c r="E260">
        <f t="shared" si="12"/>
        <v>183.90353324606085</v>
      </c>
      <c r="F260">
        <f t="shared" si="13"/>
        <v>2.5460583309269421E-2</v>
      </c>
      <c r="G260">
        <f t="shared" si="14"/>
        <v>-1.5941316507571859</v>
      </c>
      <c r="H260" s="246">
        <v>6926</v>
      </c>
      <c r="I260" s="246">
        <v>2.2920305223037474</v>
      </c>
      <c r="J260" s="246">
        <v>97.7</v>
      </c>
      <c r="K260" s="246">
        <v>24595.349609000001</v>
      </c>
      <c r="L260" s="246">
        <v>0.25392999999999999</v>
      </c>
    </row>
    <row r="261" spans="1:12">
      <c r="A261" s="245">
        <v>44044</v>
      </c>
      <c r="B261" s="246">
        <v>173.8</v>
      </c>
      <c r="C261">
        <v>177.8</v>
      </c>
      <c r="D261">
        <v>176.34</v>
      </c>
      <c r="E261">
        <f t="shared" si="12"/>
        <v>183.44354928641164</v>
      </c>
      <c r="F261">
        <f t="shared" si="13"/>
        <v>3.6219189244245269E-2</v>
      </c>
      <c r="G261">
        <f t="shared" si="14"/>
        <v>-1.4410612754656744</v>
      </c>
      <c r="H261" s="246">
        <v>4909</v>
      </c>
      <c r="I261" s="246">
        <v>1.9976235338615425</v>
      </c>
      <c r="J261" s="246">
        <v>99.9</v>
      </c>
      <c r="K261" s="246">
        <v>25177.050781000002</v>
      </c>
      <c r="L261" s="246">
        <v>0.37262000000000001</v>
      </c>
    </row>
    <row r="262" spans="1:12">
      <c r="A262" s="245">
        <v>44075</v>
      </c>
      <c r="B262" s="246">
        <v>174.4</v>
      </c>
      <c r="C262">
        <v>173.8</v>
      </c>
      <c r="D262">
        <v>177.8</v>
      </c>
      <c r="E262">
        <f t="shared" si="12"/>
        <v>184.02920436704557</v>
      </c>
      <c r="F262">
        <f t="shared" si="13"/>
        <v>3.0788308237378211E-2</v>
      </c>
      <c r="G262">
        <f t="shared" si="14"/>
        <v>-1.5116141741483391</v>
      </c>
      <c r="H262" s="246">
        <v>5645</v>
      </c>
      <c r="I262" s="246">
        <v>1.7920610952375</v>
      </c>
      <c r="J262" s="246">
        <v>97.8</v>
      </c>
      <c r="K262" s="246">
        <v>23459.050781000002</v>
      </c>
      <c r="L262" s="246">
        <v>0.48446</v>
      </c>
    </row>
    <row r="263" spans="1:12">
      <c r="A263" s="245">
        <v>44105</v>
      </c>
      <c r="B263" s="246">
        <v>173.95</v>
      </c>
      <c r="C263">
        <v>174.4</v>
      </c>
      <c r="D263">
        <v>173.8</v>
      </c>
      <c r="E263">
        <f t="shared" si="12"/>
        <v>179.29251215566157</v>
      </c>
      <c r="F263">
        <f t="shared" si="13"/>
        <v>3.1115075825156113E-2</v>
      </c>
      <c r="G263">
        <f t="shared" si="14"/>
        <v>-1.5070291363344435</v>
      </c>
      <c r="H263" s="246">
        <v>5605</v>
      </c>
      <c r="I263" s="246">
        <v>1.5746881180222374</v>
      </c>
      <c r="J263" s="246">
        <v>100.2</v>
      </c>
      <c r="K263" s="246">
        <v>24107.419922000001</v>
      </c>
      <c r="L263" s="246">
        <v>0.40267999999999998</v>
      </c>
    </row>
    <row r="264" spans="1:12">
      <c r="A264" s="245">
        <v>44136</v>
      </c>
      <c r="B264" s="246">
        <v>173.67</v>
      </c>
      <c r="C264">
        <v>173.95</v>
      </c>
      <c r="D264">
        <v>174.4</v>
      </c>
      <c r="E264">
        <f t="shared" si="12"/>
        <v>179.14570497263725</v>
      </c>
      <c r="F264">
        <f t="shared" si="13"/>
        <v>2.5866171003717471E-2</v>
      </c>
      <c r="G264">
        <f t="shared" si="14"/>
        <v>-1.5872678555908379</v>
      </c>
      <c r="H264" s="246">
        <v>6725</v>
      </c>
      <c r="I264" s="246">
        <v>1.3641003083176884</v>
      </c>
      <c r="J264" s="246">
        <v>100.3</v>
      </c>
      <c r="K264" s="246">
        <v>26341.490234000001</v>
      </c>
      <c r="L264" s="246">
        <v>0.11268</v>
      </c>
    </row>
    <row r="265" spans="1:12">
      <c r="A265" s="245">
        <v>44166</v>
      </c>
      <c r="B265" s="246">
        <v>174.11</v>
      </c>
      <c r="C265">
        <v>173.67</v>
      </c>
      <c r="D265">
        <v>173.95</v>
      </c>
      <c r="E265">
        <f t="shared" si="12"/>
        <v>178.18290848083575</v>
      </c>
      <c r="F265">
        <f t="shared" si="13"/>
        <v>2.5706039076376551E-2</v>
      </c>
      <c r="G265">
        <f t="shared" si="14"/>
        <v>-1.5899648366125052</v>
      </c>
      <c r="H265" s="246">
        <v>6756</v>
      </c>
      <c r="I265" s="246">
        <v>1.2186642715597884</v>
      </c>
      <c r="J265" s="246">
        <v>99.8</v>
      </c>
      <c r="K265" s="246">
        <v>27231.130859000001</v>
      </c>
      <c r="L265" s="246">
        <v>0.17982000000000001</v>
      </c>
    </row>
    <row r="266" spans="1:12">
      <c r="A266" s="245">
        <v>44197</v>
      </c>
      <c r="B266" s="246">
        <v>173.67</v>
      </c>
      <c r="C266">
        <v>174.11</v>
      </c>
      <c r="D266">
        <v>173.67</v>
      </c>
      <c r="E266">
        <f t="shared" si="12"/>
        <v>177.34626659854709</v>
      </c>
      <c r="F266">
        <f t="shared" si="13"/>
        <v>3.3063045955184202E-2</v>
      </c>
      <c r="G266">
        <f t="shared" si="14"/>
        <v>-1.4806571392523837</v>
      </c>
      <c r="H266" s="246">
        <v>5266</v>
      </c>
      <c r="I266" s="246">
        <v>1.0557310316889073</v>
      </c>
      <c r="J266" s="246">
        <v>101.1</v>
      </c>
      <c r="K266" s="246">
        <v>28283.710938</v>
      </c>
      <c r="L266" s="246">
        <v>0.15690999999999999</v>
      </c>
    </row>
    <row r="267" spans="1:12">
      <c r="A267" s="245">
        <v>44228</v>
      </c>
      <c r="B267" s="246">
        <v>173.24</v>
      </c>
      <c r="C267">
        <v>173.67</v>
      </c>
      <c r="D267">
        <v>174.11</v>
      </c>
      <c r="E267">
        <f t="shared" si="12"/>
        <v>177.17264845211236</v>
      </c>
      <c r="F267">
        <f t="shared" si="13"/>
        <v>2.5843749999999999E-2</v>
      </c>
      <c r="G267">
        <f t="shared" si="14"/>
        <v>-1.5876444687673594</v>
      </c>
      <c r="H267" s="246">
        <v>6720</v>
      </c>
      <c r="I267" s="246">
        <v>0.88174366675659144</v>
      </c>
      <c r="J267" s="246">
        <v>101.4</v>
      </c>
      <c r="K267" s="246">
        <v>28980.210938</v>
      </c>
      <c r="L267" s="246">
        <v>0.1225</v>
      </c>
    </row>
    <row r="268" spans="1:12">
      <c r="A268" s="245">
        <v>44256</v>
      </c>
      <c r="B268" s="246">
        <v>177.49</v>
      </c>
      <c r="C268">
        <v>173.24</v>
      </c>
      <c r="D268">
        <v>173.67</v>
      </c>
      <c r="E268">
        <f t="shared" si="12"/>
        <v>177.39262185862648</v>
      </c>
      <c r="F268">
        <f t="shared" si="13"/>
        <v>2.0777164787718877E-2</v>
      </c>
      <c r="G268">
        <f t="shared" si="14"/>
        <v>-1.6824137157324739</v>
      </c>
      <c r="H268" s="246">
        <v>8338</v>
      </c>
      <c r="I268" s="246">
        <v>1.0744117578580301</v>
      </c>
      <c r="J268" s="246">
        <v>101.5</v>
      </c>
      <c r="K268" s="246">
        <v>28378.349609000001</v>
      </c>
      <c r="L268" s="246">
        <v>0.12887000000000001</v>
      </c>
    </row>
    <row r="269" spans="1:12">
      <c r="A269" s="245">
        <v>44287</v>
      </c>
      <c r="B269" s="246">
        <v>179.33</v>
      </c>
      <c r="C269">
        <v>177.49</v>
      </c>
      <c r="D269">
        <v>173.24</v>
      </c>
      <c r="E269">
        <f t="shared" si="12"/>
        <v>178.06737003684944</v>
      </c>
      <c r="F269">
        <f t="shared" si="13"/>
        <v>2.1485292337489408E-2</v>
      </c>
      <c r="G269">
        <f t="shared" si="14"/>
        <v>-1.6678587327552812</v>
      </c>
      <c r="H269" s="246">
        <v>8261</v>
      </c>
      <c r="I269" s="246">
        <v>1.3598991596285543</v>
      </c>
      <c r="J269" s="246">
        <v>101.8</v>
      </c>
      <c r="K269" s="246">
        <v>28724.880859000001</v>
      </c>
      <c r="L269" s="246">
        <v>9.0179999999999996E-2</v>
      </c>
    </row>
    <row r="270" spans="1:12">
      <c r="A270" s="245">
        <v>44317</v>
      </c>
      <c r="B270" s="246">
        <v>181.59</v>
      </c>
      <c r="C270">
        <v>179.33</v>
      </c>
      <c r="D270">
        <v>177.49</v>
      </c>
      <c r="E270">
        <f t="shared" si="12"/>
        <v>183.76066474579156</v>
      </c>
      <c r="F270">
        <f t="shared" si="13"/>
        <v>2.2651256789187824E-2</v>
      </c>
      <c r="G270">
        <f t="shared" si="14"/>
        <v>-1.644907696456148</v>
      </c>
      <c r="H270" s="246">
        <v>7917</v>
      </c>
      <c r="I270" s="246">
        <v>1.7483590993675193</v>
      </c>
      <c r="J270" s="246">
        <v>101.6</v>
      </c>
      <c r="K270" s="246">
        <v>29151.800781000002</v>
      </c>
      <c r="L270" s="246">
        <v>8.3930000000000005E-2</v>
      </c>
    </row>
    <row r="271" spans="1:12">
      <c r="A271" s="245">
        <v>44348</v>
      </c>
      <c r="B271" s="246">
        <v>183.15</v>
      </c>
      <c r="C271">
        <v>181.59</v>
      </c>
      <c r="D271">
        <v>179.33</v>
      </c>
      <c r="E271">
        <f t="shared" si="12"/>
        <v>187.16462130131742</v>
      </c>
      <c r="F271">
        <f t="shared" si="13"/>
        <v>2.1223702664796635E-2</v>
      </c>
      <c r="G271">
        <f t="shared" si="14"/>
        <v>-1.6731788472672759</v>
      </c>
      <c r="H271" s="246">
        <v>8556</v>
      </c>
      <c r="I271" s="246">
        <v>2.1572281792272179</v>
      </c>
      <c r="J271" s="246">
        <v>101.3</v>
      </c>
      <c r="K271" s="246">
        <v>28827.949218999998</v>
      </c>
      <c r="L271" s="246">
        <v>9.8989999999999995E-2</v>
      </c>
    </row>
    <row r="272" spans="1:12">
      <c r="A272" s="245">
        <v>44378</v>
      </c>
      <c r="B272" s="246">
        <v>185.48</v>
      </c>
      <c r="C272">
        <v>183.15</v>
      </c>
      <c r="D272">
        <v>181.59</v>
      </c>
      <c r="E272">
        <f t="shared" si="12"/>
        <v>191.25611616121472</v>
      </c>
      <c r="F272">
        <f t="shared" si="13"/>
        <v>1.9918433931484503E-2</v>
      </c>
      <c r="G272">
        <f t="shared" si="14"/>
        <v>-1.7007448105735326</v>
      </c>
      <c r="H272" s="246">
        <v>9195</v>
      </c>
      <c r="I272" s="246">
        <v>2.6388523508639707</v>
      </c>
      <c r="J272" s="246">
        <v>101.4</v>
      </c>
      <c r="K272" s="246">
        <v>25961.029297000001</v>
      </c>
      <c r="L272" s="246">
        <v>8.2680000000000003E-2</v>
      </c>
    </row>
    <row r="273" spans="1:12">
      <c r="A273" s="245">
        <v>44409</v>
      </c>
      <c r="B273" s="246">
        <v>185.16</v>
      </c>
      <c r="C273">
        <v>185.48</v>
      </c>
      <c r="D273">
        <v>183.15</v>
      </c>
      <c r="E273">
        <f t="shared" si="12"/>
        <v>194.13261864580909</v>
      </c>
      <c r="F273">
        <f t="shared" si="13"/>
        <v>2.7276470588235291E-2</v>
      </c>
      <c r="G273">
        <f t="shared" si="14"/>
        <v>-1.5642118254824695</v>
      </c>
      <c r="H273" s="246">
        <v>6800</v>
      </c>
      <c r="I273" s="246">
        <v>2.9605937690880637</v>
      </c>
      <c r="J273" s="246">
        <v>101.5</v>
      </c>
      <c r="K273" s="246">
        <v>25878.990234000001</v>
      </c>
      <c r="L273" s="246">
        <v>6.4820000000000003E-2</v>
      </c>
    </row>
    <row r="274" spans="1:12">
      <c r="A274" s="245">
        <v>44440</v>
      </c>
      <c r="B274" s="246">
        <v>185.62</v>
      </c>
      <c r="C274">
        <v>185.16</v>
      </c>
      <c r="D274">
        <v>185.48</v>
      </c>
      <c r="E274">
        <f t="shared" si="12"/>
        <v>197.38810833317493</v>
      </c>
      <c r="F274">
        <f t="shared" si="13"/>
        <v>2.6889340691257625E-2</v>
      </c>
      <c r="G274">
        <f t="shared" si="14"/>
        <v>-1.5704198462578816</v>
      </c>
      <c r="H274" s="246">
        <v>6886</v>
      </c>
      <c r="I274" s="246">
        <v>3.2156265751714557</v>
      </c>
      <c r="J274" s="246">
        <v>99.2</v>
      </c>
      <c r="K274" s="246">
        <v>24575.640625</v>
      </c>
      <c r="L274" s="246">
        <v>6.3390000000000002E-2</v>
      </c>
    </row>
    <row r="275" spans="1:12">
      <c r="A275" s="245">
        <v>44470</v>
      </c>
      <c r="B275" s="246">
        <v>183.58</v>
      </c>
      <c r="C275">
        <v>185.62</v>
      </c>
      <c r="D275">
        <v>185.16</v>
      </c>
      <c r="E275">
        <f t="shared" si="12"/>
        <v>197.099294620937</v>
      </c>
      <c r="F275">
        <f t="shared" si="13"/>
        <v>3.3841385597082954E-2</v>
      </c>
      <c r="G275">
        <f t="shared" si="14"/>
        <v>-1.4705518635748589</v>
      </c>
      <c r="H275" s="246">
        <v>5485</v>
      </c>
      <c r="I275" s="246">
        <v>3.2160582428986686</v>
      </c>
      <c r="J275" s="246">
        <v>102</v>
      </c>
      <c r="K275" s="246">
        <v>25377.240234000001</v>
      </c>
      <c r="L275" s="246">
        <v>6.7860000000000004E-2</v>
      </c>
    </row>
    <row r="276" spans="1:12">
      <c r="A276" s="245">
        <v>44501</v>
      </c>
      <c r="B276" s="246">
        <v>182.58</v>
      </c>
      <c r="C276">
        <v>183.58</v>
      </c>
      <c r="D276">
        <v>185.62</v>
      </c>
      <c r="E276">
        <f t="shared" si="12"/>
        <v>197.00186500818506</v>
      </c>
      <c r="F276">
        <f t="shared" si="13"/>
        <v>2.9148936170212768E-2</v>
      </c>
      <c r="G276">
        <f t="shared" si="14"/>
        <v>-1.5353772907793106</v>
      </c>
      <c r="H276" s="246">
        <v>6298</v>
      </c>
      <c r="I276" s="246">
        <v>3.0999741279510431</v>
      </c>
      <c r="J276" s="246">
        <v>102.2</v>
      </c>
      <c r="K276" s="246">
        <v>23475.259765999999</v>
      </c>
      <c r="L276" s="246">
        <v>0.10195999999999998</v>
      </c>
    </row>
    <row r="277" spans="1:12">
      <c r="A277" s="245">
        <v>44531</v>
      </c>
      <c r="B277" s="246">
        <v>181.62</v>
      </c>
      <c r="C277">
        <v>182.58</v>
      </c>
      <c r="D277">
        <v>183.58</v>
      </c>
      <c r="E277">
        <f t="shared" si="12"/>
        <v>194.15911060399708</v>
      </c>
      <c r="F277">
        <f t="shared" si="13"/>
        <v>3.0389480692410122E-2</v>
      </c>
      <c r="G277">
        <f t="shared" si="14"/>
        <v>-1.5172767212543012</v>
      </c>
      <c r="H277" s="246">
        <v>6008</v>
      </c>
      <c r="I277" s="246">
        <v>2.8971164979726893</v>
      </c>
      <c r="J277" s="246">
        <v>102.2</v>
      </c>
      <c r="K277" s="246">
        <v>23397.669922000001</v>
      </c>
      <c r="L277" s="246">
        <v>0.16</v>
      </c>
    </row>
    <row r="278" spans="1:12">
      <c r="A278" s="245">
        <v>44562</v>
      </c>
      <c r="B278" s="246">
        <v>180.62</v>
      </c>
      <c r="C278">
        <v>181.62</v>
      </c>
      <c r="D278">
        <v>182.58</v>
      </c>
      <c r="E278">
        <f t="shared" si="12"/>
        <v>192.11648408965596</v>
      </c>
      <c r="F278">
        <f t="shared" si="13"/>
        <v>3.5723839496459485E-2</v>
      </c>
      <c r="G278">
        <f t="shared" si="14"/>
        <v>-1.4470418705417538</v>
      </c>
      <c r="H278" s="246">
        <v>5084</v>
      </c>
      <c r="I278" s="246">
        <v>2.6253948049928226</v>
      </c>
      <c r="J278" s="246">
        <v>102.3</v>
      </c>
      <c r="K278" s="246">
        <v>23802.259765999999</v>
      </c>
      <c r="L278" s="246">
        <v>0.19821</v>
      </c>
    </row>
    <row r="279" spans="1:12">
      <c r="A279" s="245">
        <v>44593</v>
      </c>
      <c r="B279" s="246">
        <v>178.82</v>
      </c>
      <c r="C279">
        <v>180.62</v>
      </c>
      <c r="D279">
        <v>181.62</v>
      </c>
      <c r="E279">
        <f t="shared" si="12"/>
        <v>189.70815878102786</v>
      </c>
      <c r="F279">
        <f t="shared" si="13"/>
        <v>5.1297926725362111E-2</v>
      </c>
      <c r="G279">
        <f t="shared" si="14"/>
        <v>-1.2899001871285372</v>
      </c>
      <c r="H279" s="246">
        <v>3521</v>
      </c>
      <c r="I279" s="246">
        <v>2.2389986659915451</v>
      </c>
      <c r="J279" s="246">
        <v>103.1</v>
      </c>
      <c r="K279" s="246">
        <v>22713.019531000002</v>
      </c>
      <c r="L279" s="246">
        <v>0.20071</v>
      </c>
    </row>
    <row r="280" spans="1:12">
      <c r="A280" s="245">
        <v>44621</v>
      </c>
      <c r="B280" s="246">
        <v>176.29</v>
      </c>
      <c r="C280">
        <v>178.82</v>
      </c>
      <c r="D280">
        <v>180.62</v>
      </c>
      <c r="E280">
        <f t="shared" si="12"/>
        <v>186.73180878350985</v>
      </c>
      <c r="F280">
        <f t="shared" si="13"/>
        <v>5.2609591056192999E-2</v>
      </c>
      <c r="G280">
        <f t="shared" si="14"/>
        <v>-1.2789350740387857</v>
      </c>
      <c r="H280" s="246">
        <v>3399</v>
      </c>
      <c r="I280" s="246">
        <v>1.7089276321188436</v>
      </c>
      <c r="J280" s="246">
        <v>103.3</v>
      </c>
      <c r="K280" s="246">
        <v>21996.849609000001</v>
      </c>
      <c r="L280" s="246">
        <v>0.30809999999999998</v>
      </c>
    </row>
    <row r="281" spans="1:12">
      <c r="A281" s="245">
        <v>44652</v>
      </c>
      <c r="B281" s="246">
        <v>178.34</v>
      </c>
      <c r="C281">
        <v>176.29</v>
      </c>
      <c r="D281">
        <v>178.82</v>
      </c>
      <c r="E281">
        <f t="shared" si="12"/>
        <v>183.88899900467189</v>
      </c>
      <c r="F281">
        <f t="shared" si="13"/>
        <v>4.006590909090909E-2</v>
      </c>
      <c r="G281">
        <f t="shared" si="14"/>
        <v>-1.3972249987188725</v>
      </c>
      <c r="H281" s="246">
        <v>4400</v>
      </c>
      <c r="I281" s="246">
        <v>1.4376876183197851</v>
      </c>
      <c r="J281" s="246">
        <v>103.1</v>
      </c>
      <c r="K281" s="246">
        <v>21089.390625</v>
      </c>
      <c r="L281" s="246">
        <v>0.20619000000000001</v>
      </c>
    </row>
    <row r="282" spans="1:12">
      <c r="A282" s="245">
        <v>44682</v>
      </c>
      <c r="B282" s="246">
        <v>178.62</v>
      </c>
      <c r="C282">
        <v>178.34</v>
      </c>
      <c r="D282">
        <v>176.29</v>
      </c>
      <c r="E282">
        <f t="shared" si="12"/>
        <v>180.68119417672909</v>
      </c>
      <c r="F282">
        <f t="shared" si="13"/>
        <v>2.5422665716322169E-2</v>
      </c>
      <c r="G282">
        <f t="shared" si="14"/>
        <v>-1.5947789130585341</v>
      </c>
      <c r="H282" s="246">
        <v>7015</v>
      </c>
      <c r="I282" s="246">
        <v>1.2311299138524987</v>
      </c>
      <c r="J282" s="246">
        <v>102.9</v>
      </c>
      <c r="K282" s="246">
        <v>21415.199218999998</v>
      </c>
      <c r="L282" s="246">
        <v>0.19542000000000001</v>
      </c>
    </row>
    <row r="283" spans="1:12">
      <c r="A283" s="245">
        <v>44713</v>
      </c>
      <c r="B283" s="246">
        <v>176.93</v>
      </c>
      <c r="C283">
        <v>178.62</v>
      </c>
      <c r="D283">
        <v>178.34</v>
      </c>
      <c r="E283">
        <f t="shared" si="12"/>
        <v>181.62822332913939</v>
      </c>
      <c r="F283">
        <f t="shared" si="13"/>
        <v>3.1614159292035399E-2</v>
      </c>
      <c r="G283">
        <f t="shared" si="14"/>
        <v>-1.5001183627890702</v>
      </c>
      <c r="H283" s="246">
        <v>5650</v>
      </c>
      <c r="I283" s="246">
        <v>0.9204521691690104</v>
      </c>
      <c r="J283" s="246">
        <v>103.2</v>
      </c>
      <c r="K283" s="246">
        <v>21859.789063</v>
      </c>
      <c r="L283" s="246">
        <v>0.87101000000000006</v>
      </c>
    </row>
    <row r="284" spans="1:12">
      <c r="A284" s="245">
        <v>44743</v>
      </c>
      <c r="B284" s="246">
        <v>175.84</v>
      </c>
      <c r="C284">
        <v>176.93</v>
      </c>
      <c r="D284">
        <v>178.62</v>
      </c>
      <c r="E284">
        <f t="shared" si="12"/>
        <v>180.67098186433722</v>
      </c>
      <c r="F284">
        <f t="shared" si="13"/>
        <v>4.1367781155015201E-2</v>
      </c>
      <c r="G284">
        <f t="shared" si="14"/>
        <v>-1.3833377727466396</v>
      </c>
      <c r="H284" s="246">
        <v>4277</v>
      </c>
      <c r="I284" s="246">
        <v>0.57960262938371443</v>
      </c>
      <c r="J284" s="246">
        <v>103.3</v>
      </c>
      <c r="K284" s="246">
        <v>20156.509765999999</v>
      </c>
      <c r="L284" s="246">
        <v>1.3306</v>
      </c>
    </row>
    <row r="285" spans="1:12">
      <c r="A285" s="245">
        <v>44774</v>
      </c>
      <c r="B285" s="246">
        <v>170.26</v>
      </c>
      <c r="C285">
        <v>175.84</v>
      </c>
      <c r="D285">
        <v>176.93</v>
      </c>
      <c r="E285">
        <f t="shared" si="12"/>
        <v>176.44053847851168</v>
      </c>
      <c r="F285">
        <f t="shared" si="13"/>
        <v>3.6933417349296366E-2</v>
      </c>
      <c r="G285">
        <f t="shared" si="14"/>
        <v>-1.4325805063950954</v>
      </c>
      <c r="H285" s="246">
        <v>4761</v>
      </c>
      <c r="I285" s="246">
        <v>-0.13917809414476778</v>
      </c>
      <c r="J285" s="246">
        <v>103.4</v>
      </c>
      <c r="K285" s="246">
        <v>19954.390625</v>
      </c>
      <c r="L285" s="246">
        <v>1.8654199999999999</v>
      </c>
    </row>
    <row r="286" spans="1:12">
      <c r="A286" s="245">
        <v>44805</v>
      </c>
      <c r="B286" s="246">
        <v>168.3</v>
      </c>
      <c r="C286">
        <v>170.26</v>
      </c>
      <c r="D286">
        <v>175.84</v>
      </c>
      <c r="E286">
        <f t="shared" si="12"/>
        <v>172.92142832661301</v>
      </c>
      <c r="F286">
        <f t="shared" si="13"/>
        <v>3.8303712035995502E-2</v>
      </c>
      <c r="G286">
        <f t="shared" si="14"/>
        <v>-1.4167591362498801</v>
      </c>
      <c r="H286" s="246">
        <v>4445</v>
      </c>
      <c r="I286" s="246">
        <v>-0.85709258586484793</v>
      </c>
      <c r="J286" s="246">
        <v>103.5</v>
      </c>
      <c r="K286" s="246">
        <v>17222.830077999999</v>
      </c>
      <c r="L286" s="246">
        <v>2.6160700000000001</v>
      </c>
    </row>
    <row r="287" spans="1:12">
      <c r="A287" s="245">
        <v>44835</v>
      </c>
      <c r="B287" s="246">
        <v>163.22999999999999</v>
      </c>
      <c r="C287">
        <v>168.3</v>
      </c>
      <c r="D287">
        <v>170.26</v>
      </c>
      <c r="E287">
        <f t="shared" si="12"/>
        <v>164.1532741773903</v>
      </c>
      <c r="F287">
        <f t="shared" si="13"/>
        <v>4.4915932746196964E-2</v>
      </c>
      <c r="G287">
        <f t="shared" si="14"/>
        <v>-1.3475995771179741</v>
      </c>
      <c r="H287" s="246">
        <v>3747</v>
      </c>
      <c r="I287" s="246">
        <v>-1.8142382123023424</v>
      </c>
      <c r="J287" s="246">
        <v>103.8</v>
      </c>
      <c r="K287" s="246">
        <v>14687.019531</v>
      </c>
      <c r="L287" s="246">
        <v>3.1733900000000004</v>
      </c>
    </row>
    <row r="288" spans="1:12">
      <c r="A288" s="245">
        <v>44866</v>
      </c>
      <c r="B288" s="246">
        <v>156.03</v>
      </c>
      <c r="C288">
        <v>163.22999999999999</v>
      </c>
      <c r="D288">
        <v>168.3</v>
      </c>
      <c r="E288">
        <f t="shared" si="12"/>
        <v>158.12155657870704</v>
      </c>
      <c r="F288">
        <f t="shared" si="13"/>
        <v>4.8594819886871088E-2</v>
      </c>
      <c r="G288">
        <f t="shared" si="14"/>
        <v>-1.3134100232160972</v>
      </c>
      <c r="H288" s="246">
        <v>3359</v>
      </c>
      <c r="I288" s="246">
        <v>-3.1178225268924109</v>
      </c>
      <c r="J288" s="246">
        <v>104</v>
      </c>
      <c r="K288" s="246">
        <v>18597.230468999998</v>
      </c>
      <c r="L288" s="246">
        <v>4.4383299999999997</v>
      </c>
    </row>
    <row r="289" spans="1:12">
      <c r="A289" s="245">
        <v>44896</v>
      </c>
      <c r="B289" s="246">
        <v>152.96</v>
      </c>
      <c r="C289">
        <v>156.03</v>
      </c>
      <c r="D289">
        <v>163.22999999999999</v>
      </c>
      <c r="E289">
        <f t="shared" si="12"/>
        <v>149.66001219232177</v>
      </c>
      <c r="F289">
        <f t="shared" si="13"/>
        <v>4.7382326146371091E-2</v>
      </c>
      <c r="G289">
        <f t="shared" si="14"/>
        <v>-1.3243836222174132</v>
      </c>
      <c r="H289" s="246">
        <v>3293</v>
      </c>
      <c r="I289" s="246">
        <v>-4.348518812945656</v>
      </c>
      <c r="J289" s="246">
        <v>104.2</v>
      </c>
      <c r="K289" s="246">
        <v>19781.410156000002</v>
      </c>
      <c r="L289" s="246">
        <v>4.3464299999999998</v>
      </c>
    </row>
    <row r="290" spans="1:12">
      <c r="A290" s="245">
        <v>44927</v>
      </c>
      <c r="B290" s="246">
        <v>156.01</v>
      </c>
      <c r="C290">
        <v>152.96</v>
      </c>
      <c r="D290">
        <v>156.03</v>
      </c>
      <c r="E290">
        <f t="shared" si="12"/>
        <v>140.67318635706457</v>
      </c>
      <c r="F290">
        <f t="shared" si="13"/>
        <v>3.6306669831474007E-2</v>
      </c>
      <c r="G290">
        <f t="shared" si="14"/>
        <v>-1.4400135841948229</v>
      </c>
      <c r="H290" s="246">
        <v>4213</v>
      </c>
      <c r="I290" s="246">
        <v>-5.0198789366289986</v>
      </c>
      <c r="J290" s="246">
        <v>104.8</v>
      </c>
      <c r="K290" s="246">
        <v>21842.330077999999</v>
      </c>
      <c r="L290" s="246">
        <v>2.7057099999999998</v>
      </c>
    </row>
    <row r="291" spans="1:12">
      <c r="A291" s="245">
        <v>44958</v>
      </c>
      <c r="B291" s="246">
        <v>159.84</v>
      </c>
      <c r="C291">
        <v>156.01</v>
      </c>
      <c r="D291">
        <v>152.96</v>
      </c>
      <c r="E291">
        <f t="shared" si="12"/>
        <v>136.78756759408162</v>
      </c>
      <c r="F291">
        <f t="shared" si="13"/>
        <v>2.7341395022783033E-2</v>
      </c>
      <c r="G291">
        <f t="shared" si="14"/>
        <v>-1.5631793304689805</v>
      </c>
      <c r="H291" s="246">
        <v>5706</v>
      </c>
      <c r="I291" s="246">
        <v>-5.183139672430741</v>
      </c>
      <c r="J291" s="246">
        <v>104.9</v>
      </c>
      <c r="K291" s="246">
        <v>19785.939452999999</v>
      </c>
      <c r="L291" s="246">
        <v>3.0316700000000001</v>
      </c>
    </row>
    <row r="292" spans="1:12">
      <c r="A292" s="245">
        <v>44986</v>
      </c>
      <c r="B292" s="246">
        <v>164.07</v>
      </c>
      <c r="C292">
        <v>159.84</v>
      </c>
      <c r="D292">
        <v>156.01</v>
      </c>
      <c r="E292">
        <f t="shared" si="12"/>
        <v>140.29917458680089</v>
      </c>
      <c r="F292">
        <f t="shared" si="13"/>
        <v>1.9947585174092102E-2</v>
      </c>
      <c r="G292">
        <f t="shared" si="14"/>
        <v>-1.7001096718591282</v>
      </c>
      <c r="H292" s="246">
        <v>8013</v>
      </c>
      <c r="I292" s="246">
        <v>-4.9145474891138292</v>
      </c>
      <c r="J292" s="246">
        <v>105</v>
      </c>
      <c r="K292" s="246">
        <v>20400.109375</v>
      </c>
      <c r="L292" s="246">
        <v>3.1411899999999999</v>
      </c>
    </row>
    <row r="293" spans="1:12">
      <c r="A293" s="245">
        <v>45017</v>
      </c>
      <c r="B293" s="246">
        <v>163.58000000000001</v>
      </c>
      <c r="C293">
        <v>164.07</v>
      </c>
      <c r="D293">
        <v>159.84</v>
      </c>
      <c r="E293">
        <f t="shared" si="12"/>
        <v>144.45944128764242</v>
      </c>
      <c r="F293">
        <f t="shared" si="13"/>
        <v>3.024331797235023E-2</v>
      </c>
      <c r="G293">
        <f t="shared" si="14"/>
        <v>-1.5193705644262658</v>
      </c>
      <c r="H293" s="246">
        <v>5425</v>
      </c>
      <c r="I293" s="246">
        <v>-4.687194097750222</v>
      </c>
      <c r="J293" s="246">
        <v>105.2</v>
      </c>
      <c r="K293" s="246">
        <v>19894.570313</v>
      </c>
      <c r="L293" s="246">
        <v>3.3051200000000005</v>
      </c>
    </row>
    <row r="294" spans="1:12">
      <c r="A294" s="245">
        <v>45047</v>
      </c>
      <c r="B294" s="246">
        <v>163.66999999999999</v>
      </c>
      <c r="C294">
        <v>163.58000000000001</v>
      </c>
      <c r="D294">
        <v>164.07</v>
      </c>
      <c r="E294">
        <f t="shared" si="12"/>
        <v>149.51637436961991</v>
      </c>
      <c r="F294">
        <f t="shared" si="13"/>
        <v>3.343826655764514E-2</v>
      </c>
      <c r="G294">
        <f t="shared" si="14"/>
        <v>-1.4757562445094063</v>
      </c>
      <c r="H294" s="246">
        <v>4892</v>
      </c>
      <c r="I294" s="246">
        <v>-4.4484734167930355</v>
      </c>
      <c r="J294" s="246">
        <v>105</v>
      </c>
      <c r="K294" s="246">
        <v>18234.269531000002</v>
      </c>
      <c r="L294" s="246">
        <v>4.5089300000000003</v>
      </c>
    </row>
    <row r="295" spans="1:12">
      <c r="A295" s="245">
        <v>45078</v>
      </c>
      <c r="B295" s="246">
        <v>162.19</v>
      </c>
      <c r="C295">
        <v>163.66999999999999</v>
      </c>
      <c r="D295">
        <v>163.58000000000001</v>
      </c>
      <c r="E295">
        <f t="shared" si="12"/>
        <v>149.41007541296139</v>
      </c>
      <c r="F295">
        <f t="shared" si="13"/>
        <v>3.7172382466500113E-2</v>
      </c>
      <c r="G295">
        <f t="shared" si="14"/>
        <v>-1.4297796030448264</v>
      </c>
      <c r="H295" s="246">
        <v>4403</v>
      </c>
      <c r="I295" s="246">
        <v>-4.328809368558268</v>
      </c>
      <c r="J295" s="246">
        <v>105.2</v>
      </c>
      <c r="K295" s="246">
        <v>18916.429688</v>
      </c>
      <c r="L295" s="246">
        <v>4.93405</v>
      </c>
    </row>
    <row r="296" spans="1:12">
      <c r="A296" s="245">
        <v>45108</v>
      </c>
      <c r="B296" s="246">
        <v>160.12</v>
      </c>
      <c r="C296">
        <v>162.19</v>
      </c>
      <c r="D296">
        <v>163.66999999999999</v>
      </c>
      <c r="E296">
        <f t="shared" si="12"/>
        <v>149.55670456692744</v>
      </c>
      <c r="F296">
        <f t="shared" si="13"/>
        <v>4.3835135135135136E-2</v>
      </c>
      <c r="G296">
        <f t="shared" si="14"/>
        <v>-1.3581776502627625</v>
      </c>
      <c r="H296" s="246">
        <v>3700</v>
      </c>
      <c r="I296" s="246">
        <v>-4.3508525288465876</v>
      </c>
      <c r="J296" s="246">
        <v>105.2</v>
      </c>
      <c r="K296" s="246">
        <v>20078.939452999999</v>
      </c>
      <c r="L296" s="246">
        <v>5.2874400000000001</v>
      </c>
    </row>
    <row r="297" spans="1:12">
      <c r="A297" s="245">
        <v>45139</v>
      </c>
      <c r="B297" s="246">
        <v>157.93</v>
      </c>
      <c r="C297">
        <v>160.12</v>
      </c>
      <c r="D297">
        <v>162.19</v>
      </c>
      <c r="E297">
        <f t="shared" si="12"/>
        <v>147.80084405824269</v>
      </c>
      <c r="F297">
        <f t="shared" si="13"/>
        <v>4.0763747454175152E-2</v>
      </c>
      <c r="G297">
        <f t="shared" si="14"/>
        <v>-1.3897258976818445</v>
      </c>
      <c r="H297" s="246">
        <v>3928</v>
      </c>
      <c r="I297" s="246">
        <v>-4.4932413008235415</v>
      </c>
      <c r="J297" s="246">
        <v>105.2</v>
      </c>
      <c r="K297" s="246">
        <v>18382.060547000001</v>
      </c>
      <c r="L297" s="246">
        <v>4.6172617391304334</v>
      </c>
    </row>
    <row r="298" spans="1:12">
      <c r="A298" s="245">
        <v>45170</v>
      </c>
      <c r="B298" s="246">
        <v>153.83000000000001</v>
      </c>
      <c r="C298">
        <v>157.93</v>
      </c>
      <c r="D298">
        <v>160.12</v>
      </c>
      <c r="E298">
        <f t="shared" si="12"/>
        <v>144.70394747086669</v>
      </c>
      <c r="F298">
        <f t="shared" si="13"/>
        <v>4.6043731778425655E-2</v>
      </c>
      <c r="G298">
        <f t="shared" si="14"/>
        <v>-1.3368294846708548</v>
      </c>
      <c r="H298" s="246">
        <v>3430</v>
      </c>
      <c r="I298" s="246">
        <v>-4.880659953502601</v>
      </c>
      <c r="J298" s="246">
        <v>105.6</v>
      </c>
      <c r="K298" s="246">
        <v>17809.660156000002</v>
      </c>
      <c r="L298" s="246">
        <v>5.3966099999999999</v>
      </c>
    </row>
    <row r="299" spans="1:12">
      <c r="A299" s="245">
        <v>45200</v>
      </c>
      <c r="B299" s="246">
        <v>149.6</v>
      </c>
      <c r="C299">
        <v>153.83000000000001</v>
      </c>
      <c r="D299">
        <v>157.93</v>
      </c>
      <c r="E299">
        <f t="shared" si="12"/>
        <v>141.11327693540957</v>
      </c>
      <c r="F299">
        <f t="shared" si="13"/>
        <v>5.9188149288187768E-2</v>
      </c>
      <c r="G299">
        <f t="shared" si="14"/>
        <v>-1.227765239458684</v>
      </c>
      <c r="H299" s="246">
        <v>2599</v>
      </c>
      <c r="I299" s="246">
        <v>-5.46600892692922</v>
      </c>
      <c r="J299" s="246">
        <v>106.7</v>
      </c>
      <c r="K299" s="246">
        <v>17112.480468999998</v>
      </c>
      <c r="L299" s="246">
        <v>4.9047000000000001</v>
      </c>
    </row>
    <row r="300" spans="1:12">
      <c r="A300" s="245">
        <v>45231</v>
      </c>
      <c r="B300" s="246">
        <v>146.97999999999999</v>
      </c>
      <c r="C300">
        <v>149.6</v>
      </c>
      <c r="D300">
        <v>153.83000000000001</v>
      </c>
      <c r="E300">
        <f t="shared" si="12"/>
        <v>135.66458715815509</v>
      </c>
      <c r="F300">
        <f t="shared" si="13"/>
        <v>4.7979474021808848E-2</v>
      </c>
      <c r="G300">
        <f t="shared" si="14"/>
        <v>-1.3189445173243803</v>
      </c>
      <c r="H300" s="246">
        <v>3118</v>
      </c>
      <c r="I300" s="246">
        <v>-6.0713278214722379</v>
      </c>
      <c r="J300" s="246">
        <v>106.6</v>
      </c>
      <c r="K300" s="246">
        <v>17042.880859000001</v>
      </c>
      <c r="L300" s="246">
        <v>5.5167299999999999</v>
      </c>
    </row>
    <row r="301" spans="1:12">
      <c r="A301" s="245">
        <v>45261</v>
      </c>
      <c r="B301" s="246">
        <v>143.16999999999999</v>
      </c>
      <c r="C301">
        <v>146.97999999999999</v>
      </c>
      <c r="D301">
        <v>149.6</v>
      </c>
      <c r="E301">
        <f t="shared" si="12"/>
        <v>129.66856186391013</v>
      </c>
      <c r="F301">
        <f t="shared" si="13"/>
        <v>4.2565884737909059E-2</v>
      </c>
      <c r="G301">
        <f t="shared" si="14"/>
        <v>-1.370938335305826</v>
      </c>
      <c r="H301" s="246">
        <v>3453</v>
      </c>
      <c r="I301" s="246">
        <v>-6.7803232195162195</v>
      </c>
      <c r="J301" s="246">
        <v>106.7</v>
      </c>
      <c r="K301" s="246">
        <v>17047.390625</v>
      </c>
      <c r="L301" s="246">
        <v>5.2680999999999996</v>
      </c>
    </row>
    <row r="302" spans="1:12">
      <c r="A302" s="245">
        <v>45292</v>
      </c>
      <c r="B302" s="246">
        <v>141.56</v>
      </c>
      <c r="C302">
        <v>143.16999999999999</v>
      </c>
      <c r="D302">
        <v>146.97999999999999</v>
      </c>
      <c r="E302">
        <f t="shared" si="12"/>
        <v>125.82815482021236</v>
      </c>
      <c r="F302">
        <f t="shared" si="13"/>
        <v>3.5632155301144844E-2</v>
      </c>
      <c r="G302">
        <f t="shared" si="14"/>
        <v>-1.4481579074529631</v>
      </c>
      <c r="H302" s="246">
        <v>4018</v>
      </c>
      <c r="I302" s="246">
        <v>-7.3869683522342768</v>
      </c>
      <c r="J302" s="246">
        <v>106.6</v>
      </c>
      <c r="K302" s="246">
        <v>15485.070313</v>
      </c>
      <c r="L302" s="246">
        <v>4.5896400000000002</v>
      </c>
    </row>
    <row r="303" spans="1:12">
      <c r="A303" s="245">
        <v>45323</v>
      </c>
      <c r="B303" s="246">
        <v>140.16999999999999</v>
      </c>
      <c r="C303">
        <v>141.56</v>
      </c>
      <c r="D303">
        <v>143.16999999999999</v>
      </c>
      <c r="E303">
        <f t="shared" si="12"/>
        <v>120.83477265917065</v>
      </c>
      <c r="F303">
        <f t="shared" si="13"/>
        <v>4.8881215469613264E-2</v>
      </c>
      <c r="G303">
        <f t="shared" si="14"/>
        <v>-1.310858003559632</v>
      </c>
      <c r="H303" s="246">
        <v>2896</v>
      </c>
      <c r="I303" s="246">
        <v>-7.8889613382415007</v>
      </c>
      <c r="J303" s="246">
        <v>107.1</v>
      </c>
      <c r="K303" s="246">
        <v>16511.439452999999</v>
      </c>
      <c r="L303" s="246">
        <v>4.4849399999999999</v>
      </c>
    </row>
    <row r="304" spans="1:12">
      <c r="C304"/>
      <c r="D304"/>
      <c r="E304"/>
      <c r="F304"/>
      <c r="G304"/>
    </row>
    <row r="305" spans="1:7">
      <c r="A305" s="245"/>
      <c r="D305"/>
      <c r="E305"/>
      <c r="F305"/>
      <c r="G305"/>
    </row>
    <row r="306" spans="1:7">
      <c r="A306" s="245"/>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CD1D-081C-4092-9875-BA4E9DA607E2}">
  <dimension ref="A1:P1101"/>
  <sheetViews>
    <sheetView topLeftCell="A36" zoomScale="85" zoomScaleNormal="85" workbookViewId="0">
      <selection activeCell="C347" sqref="C347"/>
    </sheetView>
  </sheetViews>
  <sheetFormatPr baseColWidth="10" defaultColWidth="9" defaultRowHeight="14"/>
  <cols>
    <col min="1" max="1" width="17.796875" customWidth="1"/>
    <col min="2" max="2" width="16.3984375" style="246" customWidth="1"/>
    <col min="3" max="3" width="16.3984375" style="255" customWidth="1"/>
    <col min="4" max="4" width="14.19921875" style="246" customWidth="1"/>
    <col min="5" max="5" width="16.796875" customWidth="1"/>
    <col min="6" max="6" width="14.19921875" style="246" customWidth="1"/>
    <col min="7" max="7" width="14.19921875" style="252" customWidth="1"/>
    <col min="8" max="8" width="17.3984375" style="246" customWidth="1"/>
    <col min="9" max="9" width="17.3984375" style="252" customWidth="1"/>
    <col min="10" max="10" width="11.19921875" style="246" customWidth="1"/>
    <col min="11" max="11" width="13.796875" style="246" customWidth="1"/>
    <col min="14" max="14" width="12.796875" customWidth="1"/>
    <col min="16" max="16" width="12.796875" customWidth="1"/>
  </cols>
  <sheetData>
    <row r="1" spans="1:16" ht="17">
      <c r="A1" t="s">
        <v>1406</v>
      </c>
      <c r="B1" s="246" t="s">
        <v>1400</v>
      </c>
      <c r="C1" s="254" t="s">
        <v>2239</v>
      </c>
      <c r="D1" s="246" t="s">
        <v>1407</v>
      </c>
      <c r="E1" t="s">
        <v>1401</v>
      </c>
      <c r="F1" s="246" t="s">
        <v>1402</v>
      </c>
      <c r="G1" s="253" t="s">
        <v>2240</v>
      </c>
      <c r="H1" s="246" t="s">
        <v>1403</v>
      </c>
      <c r="I1" s="253" t="s">
        <v>2241</v>
      </c>
      <c r="J1" s="246" t="s">
        <v>1404</v>
      </c>
      <c r="K1" s="246" t="s">
        <v>1405</v>
      </c>
      <c r="N1" s="250" t="s">
        <v>2236</v>
      </c>
      <c r="O1" s="250" t="s">
        <v>2237</v>
      </c>
      <c r="P1" t="s">
        <v>2238</v>
      </c>
    </row>
    <row r="2" spans="1:16">
      <c r="A2" s="245">
        <v>34335</v>
      </c>
      <c r="B2">
        <v>60.91</v>
      </c>
      <c r="D2" s="246" t="s">
        <v>1411</v>
      </c>
      <c r="E2" t="s">
        <v>1411</v>
      </c>
      <c r="F2" s="246">
        <v>57.9</v>
      </c>
      <c r="H2" s="246">
        <v>11487</v>
      </c>
      <c r="J2" s="246" t="s">
        <v>1411</v>
      </c>
      <c r="K2" s="246">
        <v>6</v>
      </c>
      <c r="N2" s="251"/>
      <c r="O2" s="251"/>
      <c r="P2" s="251"/>
    </row>
    <row r="3" spans="1:16">
      <c r="A3" s="245">
        <v>34366</v>
      </c>
      <c r="B3">
        <v>65.23</v>
      </c>
      <c r="C3" s="255">
        <f t="shared" ref="C3:C15" si="0">(B3-B2)/B2</f>
        <v>7.0924314562469337E-2</v>
      </c>
      <c r="D3" s="246" t="s">
        <v>1411</v>
      </c>
      <c r="E3" t="s">
        <v>1411</v>
      </c>
      <c r="F3" s="246">
        <v>58.8</v>
      </c>
      <c r="G3" s="252">
        <f>(F3-F2)/F2</f>
        <v>1.5544041450777177E-2</v>
      </c>
      <c r="H3" s="246">
        <v>10410.200194999999</v>
      </c>
      <c r="I3" s="252">
        <f>(H3-H2)/H2</f>
        <v>-9.3740733437799303E-2</v>
      </c>
      <c r="J3" s="246" t="s">
        <v>1411</v>
      </c>
      <c r="K3" s="246">
        <v>6</v>
      </c>
      <c r="N3" s="251"/>
      <c r="O3" s="251"/>
      <c r="P3" s="251"/>
    </row>
    <row r="4" spans="1:16">
      <c r="A4" s="245">
        <v>34394</v>
      </c>
      <c r="B4">
        <v>70.760000000000005</v>
      </c>
      <c r="C4" s="255">
        <f t="shared" si="0"/>
        <v>8.4776943124329304E-2</v>
      </c>
      <c r="D4" s="246" t="s">
        <v>1411</v>
      </c>
      <c r="E4" t="s">
        <v>1411</v>
      </c>
      <c r="F4" s="246">
        <v>58.8</v>
      </c>
      <c r="G4" s="252">
        <f t="shared" ref="G4:G67" si="1">(F4-F3)/F3</f>
        <v>0</v>
      </c>
      <c r="H4" s="246">
        <v>9029.9003909999992</v>
      </c>
      <c r="I4" s="252">
        <f t="shared" ref="I4:I67" si="2">(H4-H3)/H3</f>
        <v>-0.13259109125134363</v>
      </c>
      <c r="J4" s="246" t="s">
        <v>1411</v>
      </c>
      <c r="K4" s="246">
        <v>6.06</v>
      </c>
      <c r="N4" s="251"/>
      <c r="O4" s="251"/>
      <c r="P4" s="251"/>
    </row>
    <row r="5" spans="1:16">
      <c r="A5" s="245">
        <v>34425</v>
      </c>
      <c r="B5">
        <v>73.55</v>
      </c>
      <c r="C5" s="255">
        <f t="shared" si="0"/>
        <v>3.942905596382125E-2</v>
      </c>
      <c r="D5" s="246" t="s">
        <v>1411</v>
      </c>
      <c r="E5" t="s">
        <v>1411</v>
      </c>
      <c r="F5" s="246">
        <v>59.6</v>
      </c>
      <c r="G5" s="252">
        <f t="shared" si="1"/>
        <v>1.3605442176870821E-2</v>
      </c>
      <c r="H5" s="246">
        <v>8966.0996090000008</v>
      </c>
      <c r="I5" s="252">
        <f t="shared" si="2"/>
        <v>-7.0655023020617103E-3</v>
      </c>
      <c r="J5" s="246" t="s">
        <v>1411</v>
      </c>
      <c r="K5" s="246">
        <v>6.45</v>
      </c>
      <c r="N5" s="251"/>
      <c r="O5" s="251"/>
      <c r="P5" s="251"/>
    </row>
    <row r="6" spans="1:16">
      <c r="A6" s="245">
        <v>34455</v>
      </c>
      <c r="B6">
        <v>69.83</v>
      </c>
      <c r="C6" s="255">
        <f t="shared" si="0"/>
        <v>-5.0577838205302504E-2</v>
      </c>
      <c r="D6" s="246" t="s">
        <v>1411</v>
      </c>
      <c r="E6" t="s">
        <v>1411</v>
      </c>
      <c r="F6" s="246">
        <v>60.2</v>
      </c>
      <c r="G6" s="252">
        <f t="shared" si="1"/>
        <v>1.0067114093959755E-2</v>
      </c>
      <c r="H6" s="246">
        <v>9553.5996090000008</v>
      </c>
      <c r="I6" s="252">
        <f t="shared" si="2"/>
        <v>6.5524589913129969E-2</v>
      </c>
      <c r="J6" s="246" t="s">
        <v>1411</v>
      </c>
      <c r="K6" s="246">
        <v>6.99</v>
      </c>
      <c r="N6" s="251"/>
      <c r="O6" s="251"/>
      <c r="P6" s="251"/>
    </row>
    <row r="7" spans="1:16">
      <c r="A7" s="245">
        <v>34486</v>
      </c>
      <c r="B7">
        <v>69.31</v>
      </c>
      <c r="C7" s="255">
        <f t="shared" si="0"/>
        <v>-7.4466561649720181E-3</v>
      </c>
      <c r="D7" s="246" t="s">
        <v>1411</v>
      </c>
      <c r="E7" t="s">
        <v>1411</v>
      </c>
      <c r="F7" s="246">
        <v>60.6</v>
      </c>
      <c r="G7" s="252">
        <f t="shared" si="1"/>
        <v>6.644518272425225E-3</v>
      </c>
      <c r="H7" s="246">
        <v>8758.4003909999992</v>
      </c>
      <c r="I7" s="252">
        <f t="shared" si="2"/>
        <v>-8.3235560474073197E-2</v>
      </c>
      <c r="J7" s="246" t="s">
        <v>1411</v>
      </c>
      <c r="K7" s="246">
        <v>7.25</v>
      </c>
      <c r="N7" s="251"/>
      <c r="O7" s="251"/>
      <c r="P7" s="251"/>
    </row>
    <row r="8" spans="1:16">
      <c r="A8" s="245">
        <v>34516</v>
      </c>
      <c r="B8">
        <v>66.83</v>
      </c>
      <c r="C8" s="255">
        <f t="shared" si="0"/>
        <v>-3.5781272543644549E-2</v>
      </c>
      <c r="D8" s="246" t="s">
        <v>1411</v>
      </c>
      <c r="E8" t="s">
        <v>1411</v>
      </c>
      <c r="F8" s="246">
        <v>60.8</v>
      </c>
      <c r="G8" s="252">
        <f t="shared" si="1"/>
        <v>3.3003300330032301E-3</v>
      </c>
      <c r="H8" s="246">
        <v>9482.7998050000006</v>
      </c>
      <c r="I8" s="252">
        <f t="shared" si="2"/>
        <v>8.2709100025203611E-2</v>
      </c>
      <c r="J8" s="246" t="s">
        <v>1411</v>
      </c>
      <c r="K8" s="246">
        <v>7.25</v>
      </c>
      <c r="N8" s="251"/>
      <c r="O8" s="251"/>
      <c r="P8" s="251"/>
    </row>
    <row r="9" spans="1:16">
      <c r="A9" s="245">
        <v>34547</v>
      </c>
      <c r="B9">
        <v>66.36</v>
      </c>
      <c r="C9" s="255">
        <f t="shared" si="0"/>
        <v>-7.0327697142001924E-3</v>
      </c>
      <c r="D9" s="246" t="s">
        <v>1411</v>
      </c>
      <c r="E9" t="s">
        <v>1411</v>
      </c>
      <c r="F9" s="246">
        <v>61.6</v>
      </c>
      <c r="G9" s="252">
        <f t="shared" si="1"/>
        <v>1.3157894736842176E-2</v>
      </c>
      <c r="H9" s="246">
        <v>9929.4003909999992</v>
      </c>
      <c r="I9" s="252">
        <f t="shared" si="2"/>
        <v>4.7095857255630279E-2</v>
      </c>
      <c r="J9" s="246" t="s">
        <v>1411</v>
      </c>
      <c r="K9" s="246">
        <v>7.51</v>
      </c>
      <c r="N9" s="251"/>
      <c r="O9" s="251"/>
      <c r="P9" s="251"/>
    </row>
    <row r="10" spans="1:16">
      <c r="A10" s="245">
        <v>34578</v>
      </c>
      <c r="B10">
        <v>67.349999999999994</v>
      </c>
      <c r="C10" s="255">
        <f t="shared" si="0"/>
        <v>1.4918625678119272E-2</v>
      </c>
      <c r="D10" s="246" t="s">
        <v>1411</v>
      </c>
      <c r="E10" t="s">
        <v>1411</v>
      </c>
      <c r="F10" s="246">
        <v>62.1</v>
      </c>
      <c r="G10" s="252">
        <f t="shared" si="1"/>
        <v>8.1168831168831161E-3</v>
      </c>
      <c r="H10" s="246">
        <v>9521.2001949999994</v>
      </c>
      <c r="I10" s="252">
        <f t="shared" si="2"/>
        <v>-4.1110256402792672E-2</v>
      </c>
      <c r="J10" s="246" t="s">
        <v>1411</v>
      </c>
      <c r="K10" s="246">
        <v>7.75</v>
      </c>
      <c r="N10" s="251"/>
      <c r="O10" s="251"/>
      <c r="P10" s="251"/>
    </row>
    <row r="11" spans="1:16">
      <c r="A11" s="245">
        <v>34608</v>
      </c>
      <c r="B11">
        <v>67.099999999999994</v>
      </c>
      <c r="C11" s="255">
        <f t="shared" si="0"/>
        <v>-3.7119524870081666E-3</v>
      </c>
      <c r="D11" s="246" t="s">
        <v>1411</v>
      </c>
      <c r="E11" t="s">
        <v>1411</v>
      </c>
      <c r="F11" s="246">
        <v>62.6</v>
      </c>
      <c r="G11" s="252">
        <f t="shared" si="1"/>
        <v>8.0515297906602248E-3</v>
      </c>
      <c r="H11" s="246">
        <v>9646.2998050000006</v>
      </c>
      <c r="I11" s="252">
        <f t="shared" si="2"/>
        <v>1.313905888311186E-2</v>
      </c>
      <c r="J11" s="246" t="s">
        <v>1411</v>
      </c>
      <c r="K11" s="246">
        <v>7.75</v>
      </c>
      <c r="N11" s="251"/>
      <c r="O11" s="251"/>
      <c r="P11" s="251"/>
    </row>
    <row r="12" spans="1:16">
      <c r="A12" s="245">
        <v>34639</v>
      </c>
      <c r="B12">
        <v>66.78</v>
      </c>
      <c r="C12" s="255">
        <f t="shared" si="0"/>
        <v>-4.7690014903128642E-3</v>
      </c>
      <c r="D12" s="246" t="s">
        <v>1411</v>
      </c>
      <c r="E12" t="s">
        <v>1411</v>
      </c>
      <c r="F12" s="246">
        <v>63</v>
      </c>
      <c r="G12" s="252">
        <f t="shared" si="1"/>
        <v>6.3897763578274532E-3</v>
      </c>
      <c r="H12" s="246">
        <v>8466.2998050000006</v>
      </c>
      <c r="I12" s="252">
        <f t="shared" si="2"/>
        <v>-0.12232669768239698</v>
      </c>
      <c r="J12" s="246" t="s">
        <v>1411</v>
      </c>
      <c r="K12" s="246">
        <v>8.15</v>
      </c>
      <c r="N12" s="251"/>
      <c r="O12" s="251"/>
      <c r="P12" s="251"/>
    </row>
    <row r="13" spans="1:16">
      <c r="A13" s="245">
        <v>34669</v>
      </c>
      <c r="B13">
        <v>63.39</v>
      </c>
      <c r="C13" s="255">
        <f t="shared" si="0"/>
        <v>-5.0763701707097944E-2</v>
      </c>
      <c r="D13" s="246" t="s">
        <v>1411</v>
      </c>
      <c r="E13" t="s">
        <v>1411</v>
      </c>
      <c r="F13" s="246">
        <v>63.5</v>
      </c>
      <c r="G13" s="252">
        <f t="shared" si="1"/>
        <v>7.9365079365079361E-3</v>
      </c>
      <c r="H13" s="246">
        <v>8191</v>
      </c>
      <c r="I13" s="252">
        <f t="shared" si="2"/>
        <v>-3.2517133971255642E-2</v>
      </c>
      <c r="J13" s="246" t="s">
        <v>1411</v>
      </c>
      <c r="K13" s="246">
        <v>8.5</v>
      </c>
      <c r="N13" s="251">
        <f>AVERAGE(B2:B13)</f>
        <v>67.283333333333331</v>
      </c>
      <c r="O13" s="251"/>
      <c r="P13" s="251"/>
    </row>
    <row r="14" spans="1:16">
      <c r="A14" s="245">
        <v>34700</v>
      </c>
      <c r="B14">
        <v>60.33</v>
      </c>
      <c r="C14" s="255">
        <f t="shared" si="0"/>
        <v>-4.8272598201609125E-2</v>
      </c>
      <c r="D14" s="246" t="s">
        <v>1411</v>
      </c>
      <c r="E14" t="s">
        <v>1411</v>
      </c>
      <c r="F14" s="246">
        <v>63.9</v>
      </c>
      <c r="G14" s="252">
        <f t="shared" si="1"/>
        <v>6.2992125984251742E-3</v>
      </c>
      <c r="H14" s="246">
        <v>7342.7001950000003</v>
      </c>
      <c r="I14" s="252">
        <f t="shared" si="2"/>
        <v>-0.10356486448541077</v>
      </c>
      <c r="J14" s="246" t="s">
        <v>1411</v>
      </c>
      <c r="K14" s="246">
        <v>8.5</v>
      </c>
      <c r="N14" s="251">
        <f>(N13*(12-1)+B14*2)/(12+1)</f>
        <v>66.213589743589736</v>
      </c>
      <c r="O14" s="251"/>
      <c r="P14" s="251"/>
    </row>
    <row r="15" spans="1:16">
      <c r="A15" s="245">
        <v>34731</v>
      </c>
      <c r="B15">
        <v>58.62</v>
      </c>
      <c r="C15" s="255">
        <f t="shared" si="0"/>
        <v>-2.8344107409249145E-2</v>
      </c>
      <c r="D15" s="246" t="s">
        <v>1411</v>
      </c>
      <c r="E15" t="s">
        <v>1411</v>
      </c>
      <c r="F15" s="246">
        <v>64.3</v>
      </c>
      <c r="G15" s="252">
        <f t="shared" si="1"/>
        <v>6.2597809076682092E-3</v>
      </c>
      <c r="H15" s="246">
        <v>8327.5</v>
      </c>
      <c r="I15" s="252">
        <f t="shared" si="2"/>
        <v>0.13411957166256053</v>
      </c>
      <c r="J15" s="246" t="s">
        <v>1411</v>
      </c>
      <c r="K15" s="246">
        <v>9</v>
      </c>
      <c r="N15" s="251">
        <f>(N14*(12-1)+B15*2)/(12+1)</f>
        <v>65.045345167652854</v>
      </c>
      <c r="O15" s="251"/>
      <c r="P15" s="251"/>
    </row>
    <row r="16" spans="1:16">
      <c r="A16" s="245">
        <v>34759</v>
      </c>
      <c r="B16">
        <v>61.87</v>
      </c>
      <c r="C16" s="255">
        <f t="shared" ref="C16:C67" si="3">(B16-B15)/B15</f>
        <v>5.5441828727396794E-2</v>
      </c>
      <c r="D16" s="246" t="s">
        <v>1411</v>
      </c>
      <c r="E16" t="s">
        <v>1411</v>
      </c>
      <c r="F16" s="246">
        <v>64.599999999999994</v>
      </c>
      <c r="G16" s="252">
        <f t="shared" si="1"/>
        <v>4.6656298600310604E-3</v>
      </c>
      <c r="H16" s="246">
        <v>8587.7001949999994</v>
      </c>
      <c r="I16" s="252">
        <f t="shared" si="2"/>
        <v>3.1245895526868742E-2</v>
      </c>
      <c r="J16" s="246" t="s">
        <v>1411</v>
      </c>
      <c r="K16" s="246">
        <v>9</v>
      </c>
      <c r="N16" s="251">
        <f t="shared" ref="N16:N79" si="4">(N15*(12-1)+B16*2)/(12+1)</f>
        <v>64.556830526475494</v>
      </c>
      <c r="O16" s="251"/>
      <c r="P16" s="251"/>
    </row>
    <row r="17" spans="1:16">
      <c r="A17" s="245">
        <v>34790</v>
      </c>
      <c r="B17">
        <v>63.33</v>
      </c>
      <c r="C17" s="255">
        <f t="shared" si="3"/>
        <v>2.3597866494262178E-2</v>
      </c>
      <c r="D17" s="246" t="s">
        <v>1411</v>
      </c>
      <c r="E17" t="s">
        <v>1411</v>
      </c>
      <c r="F17" s="246">
        <v>65.400000000000006</v>
      </c>
      <c r="G17" s="252">
        <f t="shared" si="1"/>
        <v>1.2383900928792747E-2</v>
      </c>
      <c r="H17" s="246">
        <v>8361</v>
      </c>
      <c r="I17" s="252">
        <f t="shared" si="2"/>
        <v>-2.639824281848948E-2</v>
      </c>
      <c r="J17" s="246" t="s">
        <v>1411</v>
      </c>
      <c r="K17" s="246">
        <v>9</v>
      </c>
      <c r="N17" s="251">
        <f t="shared" si="4"/>
        <v>64.368087368556175</v>
      </c>
      <c r="O17" s="251"/>
      <c r="P17" s="251"/>
    </row>
    <row r="18" spans="1:16">
      <c r="A18" s="245">
        <v>34820</v>
      </c>
      <c r="B18">
        <v>61.98</v>
      </c>
      <c r="C18" s="255">
        <f t="shared" si="3"/>
        <v>-2.1316911416390361E-2</v>
      </c>
      <c r="D18" s="246" t="s">
        <v>1411</v>
      </c>
      <c r="E18" t="s">
        <v>1411</v>
      </c>
      <c r="F18" s="246">
        <v>65.8</v>
      </c>
      <c r="G18" s="252">
        <f t="shared" si="1"/>
        <v>6.1162079510702055E-3</v>
      </c>
      <c r="H18" s="246">
        <v>9407.4003909999992</v>
      </c>
      <c r="I18" s="252">
        <f t="shared" si="2"/>
        <v>0.12515254048558774</v>
      </c>
      <c r="J18" s="246" t="s">
        <v>1411</v>
      </c>
      <c r="K18" s="246">
        <v>9</v>
      </c>
      <c r="N18" s="251">
        <f t="shared" si="4"/>
        <v>64.000689311855226</v>
      </c>
      <c r="O18" s="251"/>
      <c r="P18" s="251"/>
    </row>
    <row r="19" spans="1:16">
      <c r="A19" s="245">
        <v>34851</v>
      </c>
      <c r="B19">
        <v>58.23</v>
      </c>
      <c r="C19" s="255">
        <f t="shared" si="3"/>
        <v>-6.0503388189738626E-2</v>
      </c>
      <c r="D19" s="246" t="s">
        <v>1411</v>
      </c>
      <c r="E19" t="s">
        <v>1411</v>
      </c>
      <c r="F19" s="246">
        <v>66.3</v>
      </c>
      <c r="G19" s="252">
        <f t="shared" si="1"/>
        <v>7.5987841945288756E-3</v>
      </c>
      <c r="H19" s="246">
        <v>9206.5</v>
      </c>
      <c r="I19" s="252">
        <f t="shared" si="2"/>
        <v>-2.1355569301823207E-2</v>
      </c>
      <c r="J19" s="246" t="s">
        <v>1411</v>
      </c>
      <c r="K19" s="246">
        <v>9</v>
      </c>
      <c r="N19" s="251">
        <f t="shared" si="4"/>
        <v>63.112890956185197</v>
      </c>
      <c r="O19" s="251"/>
      <c r="P19" s="251"/>
    </row>
    <row r="20" spans="1:16">
      <c r="A20" s="245">
        <v>34881</v>
      </c>
      <c r="B20">
        <v>56.45</v>
      </c>
      <c r="C20" s="255">
        <f t="shared" si="3"/>
        <v>-3.0568435514339586E-2</v>
      </c>
      <c r="D20" s="246">
        <v>8473</v>
      </c>
      <c r="E20" t="s">
        <v>1411</v>
      </c>
      <c r="F20" s="246">
        <v>66.400000000000006</v>
      </c>
      <c r="G20" s="252">
        <f t="shared" si="1"/>
        <v>1.5082956259428134E-3</v>
      </c>
      <c r="H20" s="246">
        <v>9453.4003909999992</v>
      </c>
      <c r="I20" s="252">
        <f t="shared" si="2"/>
        <v>2.6818051485363516E-2</v>
      </c>
      <c r="J20" s="246" t="s">
        <v>1411</v>
      </c>
      <c r="K20" s="246">
        <v>8.8000000000000007</v>
      </c>
      <c r="N20" s="251">
        <f t="shared" si="4"/>
        <v>62.087830809079783</v>
      </c>
      <c r="O20" s="251"/>
      <c r="P20" s="251"/>
    </row>
    <row r="21" spans="1:16">
      <c r="A21" s="245">
        <v>34912</v>
      </c>
      <c r="B21">
        <v>54.61</v>
      </c>
      <c r="C21" s="255">
        <f t="shared" si="3"/>
        <v>-3.2595217006200237E-2</v>
      </c>
      <c r="D21" s="246">
        <v>6466</v>
      </c>
      <c r="E21" t="s">
        <v>1411</v>
      </c>
      <c r="F21" s="246">
        <v>67</v>
      </c>
      <c r="G21" s="252">
        <f t="shared" si="1"/>
        <v>9.0361445783131659E-3</v>
      </c>
      <c r="H21" s="246">
        <v>9179.9003909999992</v>
      </c>
      <c r="I21" s="252">
        <f t="shared" si="2"/>
        <v>-2.8931388567904361E-2</v>
      </c>
      <c r="J21" s="246" t="s">
        <v>1411</v>
      </c>
      <c r="K21" s="246">
        <v>8.75</v>
      </c>
      <c r="N21" s="251">
        <f t="shared" si="4"/>
        <v>60.937395299990584</v>
      </c>
      <c r="O21" s="251"/>
      <c r="P21" s="251"/>
    </row>
    <row r="22" spans="1:16">
      <c r="A22" s="245">
        <v>34943</v>
      </c>
      <c r="B22">
        <v>54.31</v>
      </c>
      <c r="C22" s="255">
        <f t="shared" si="3"/>
        <v>-5.4934993590916893E-3</v>
      </c>
      <c r="D22" s="246">
        <v>6189</v>
      </c>
      <c r="E22" t="s">
        <v>1411</v>
      </c>
      <c r="F22" s="246">
        <v>67.599999999999994</v>
      </c>
      <c r="G22" s="252">
        <f t="shared" si="1"/>
        <v>8.9552238805969304E-3</v>
      </c>
      <c r="H22" s="246">
        <v>9646.2998050000006</v>
      </c>
      <c r="I22" s="252">
        <f t="shared" si="2"/>
        <v>5.0806587668125534E-2</v>
      </c>
      <c r="J22" s="246" t="s">
        <v>1411</v>
      </c>
      <c r="K22" s="246">
        <v>8.75</v>
      </c>
      <c r="N22" s="251">
        <f t="shared" si="4"/>
        <v>59.917796023068952</v>
      </c>
      <c r="O22" s="251"/>
      <c r="P22" s="251"/>
    </row>
    <row r="23" spans="1:16">
      <c r="A23" s="245">
        <v>34973</v>
      </c>
      <c r="B23">
        <v>53.41</v>
      </c>
      <c r="C23" s="255">
        <f t="shared" si="3"/>
        <v>-1.6571533787516215E-2</v>
      </c>
      <c r="D23" s="246">
        <v>6019</v>
      </c>
      <c r="E23" t="s">
        <v>1411</v>
      </c>
      <c r="F23" s="246">
        <v>68</v>
      </c>
      <c r="G23" s="252">
        <f t="shared" si="1"/>
        <v>5.9171597633136943E-3</v>
      </c>
      <c r="H23" s="246">
        <v>9782.4003909999992</v>
      </c>
      <c r="I23" s="252">
        <f t="shared" si="2"/>
        <v>1.4109097659338056E-2</v>
      </c>
      <c r="J23" s="246" t="s">
        <v>1411</v>
      </c>
      <c r="K23" s="246">
        <v>8.75</v>
      </c>
      <c r="N23" s="251">
        <f t="shared" si="4"/>
        <v>58.916596634904494</v>
      </c>
      <c r="O23" s="251"/>
      <c r="P23" s="251"/>
    </row>
    <row r="24" spans="1:16">
      <c r="A24" s="245">
        <v>35004</v>
      </c>
      <c r="B24">
        <v>54.78</v>
      </c>
      <c r="C24" s="255">
        <f t="shared" si="3"/>
        <v>2.5650627223366498E-2</v>
      </c>
      <c r="D24" s="246">
        <v>7762</v>
      </c>
      <c r="E24" t="s">
        <v>1411</v>
      </c>
      <c r="F24" s="246">
        <v>68.099999999999994</v>
      </c>
      <c r="G24" s="252">
        <f t="shared" si="1"/>
        <v>1.4705882352940341E-3</v>
      </c>
      <c r="H24" s="246">
        <v>9813.2998050000006</v>
      </c>
      <c r="I24" s="252">
        <f t="shared" si="2"/>
        <v>3.15867402324172E-3</v>
      </c>
      <c r="J24" s="246" t="s">
        <v>1411</v>
      </c>
      <c r="K24" s="246">
        <v>8.75</v>
      </c>
      <c r="N24" s="251">
        <f t="shared" si="4"/>
        <v>58.280197152611485</v>
      </c>
      <c r="O24" s="251"/>
      <c r="P24" s="251"/>
    </row>
    <row r="25" spans="1:16">
      <c r="A25" s="245">
        <v>35034</v>
      </c>
      <c r="B25">
        <v>55.8</v>
      </c>
      <c r="C25" s="255">
        <f t="shared" si="3"/>
        <v>1.8619934282584811E-2</v>
      </c>
      <c r="D25" s="246">
        <v>9921</v>
      </c>
      <c r="E25" t="s">
        <v>1411</v>
      </c>
      <c r="F25" s="246">
        <v>68</v>
      </c>
      <c r="G25" s="252">
        <f>(F25-F24)/F24</f>
        <v>-1.4684287812040283E-3</v>
      </c>
      <c r="H25" s="246">
        <v>10073.400390999999</v>
      </c>
      <c r="I25" s="252">
        <f t="shared" si="2"/>
        <v>2.6504905706383711E-2</v>
      </c>
      <c r="J25" s="246" t="s">
        <v>1411</v>
      </c>
      <c r="K25" s="246">
        <v>8.65</v>
      </c>
      <c r="N25" s="251">
        <f t="shared" si="4"/>
        <v>57.898628359902027</v>
      </c>
      <c r="O25" s="251"/>
      <c r="P25" s="251"/>
    </row>
    <row r="26" spans="1:16">
      <c r="A26" s="245">
        <v>35065</v>
      </c>
      <c r="B26">
        <v>56.56</v>
      </c>
      <c r="C26" s="255">
        <f t="shared" si="3"/>
        <v>1.3620071684587906E-2</v>
      </c>
      <c r="D26" s="246">
        <v>8555</v>
      </c>
      <c r="E26" t="s">
        <v>1411</v>
      </c>
      <c r="F26" s="246">
        <v>68.099999999999994</v>
      </c>
      <c r="G26" s="252">
        <f t="shared" si="1"/>
        <v>1.4705882352940341E-3</v>
      </c>
      <c r="H26" s="246">
        <v>11359.700194999999</v>
      </c>
      <c r="I26" s="252">
        <f t="shared" si="2"/>
        <v>0.12769271090914194</v>
      </c>
      <c r="J26" s="246" t="s">
        <v>1411</v>
      </c>
      <c r="K26" s="246">
        <v>8.5</v>
      </c>
      <c r="N26" s="251">
        <f t="shared" si="4"/>
        <v>57.69268553530172</v>
      </c>
      <c r="O26" s="251"/>
      <c r="P26" s="251"/>
    </row>
    <row r="27" spans="1:16">
      <c r="A27" s="245">
        <v>35096</v>
      </c>
      <c r="B27">
        <v>58.94</v>
      </c>
      <c r="C27" s="255">
        <f t="shared" si="3"/>
        <v>4.2079207920791999E-2</v>
      </c>
      <c r="D27" s="246">
        <v>8564</v>
      </c>
      <c r="E27">
        <v>-4.2931122393600774</v>
      </c>
      <c r="F27" s="246">
        <v>68.8</v>
      </c>
      <c r="G27" s="252">
        <f t="shared" si="1"/>
        <v>1.0279001468428825E-2</v>
      </c>
      <c r="H27" s="246">
        <v>11125.700194999999</v>
      </c>
      <c r="I27" s="252">
        <f t="shared" si="2"/>
        <v>-2.0599135186947601E-2</v>
      </c>
      <c r="J27" s="246" t="s">
        <v>1411</v>
      </c>
      <c r="K27" s="246">
        <v>8.25</v>
      </c>
      <c r="N27" s="251">
        <f t="shared" si="4"/>
        <v>57.884580068332227</v>
      </c>
      <c r="O27" s="251">
        <f>AVERAGE(B2:B27)</f>
        <v>62.177692307692304</v>
      </c>
      <c r="P27" s="251">
        <f>N27-O27</f>
        <v>-4.2931122393600774</v>
      </c>
    </row>
    <row r="28" spans="1:16">
      <c r="A28" s="245">
        <v>35125</v>
      </c>
      <c r="B28">
        <v>61.16</v>
      </c>
      <c r="C28" s="255">
        <f t="shared" si="3"/>
        <v>3.7665422463522211E-2</v>
      </c>
      <c r="D28" s="246">
        <v>11197</v>
      </c>
      <c r="E28">
        <v>-3.7138168652573427</v>
      </c>
      <c r="F28" s="246">
        <v>69.099999999999994</v>
      </c>
      <c r="G28" s="252">
        <f t="shared" si="1"/>
        <v>4.3604651162790289E-3</v>
      </c>
      <c r="H28" s="246">
        <v>10957.200194999999</v>
      </c>
      <c r="I28" s="252">
        <f t="shared" si="2"/>
        <v>-1.5145114199259619E-2</v>
      </c>
      <c r="J28" s="246" t="s">
        <v>1411</v>
      </c>
      <c r="K28" s="246">
        <v>8.25</v>
      </c>
      <c r="N28" s="251">
        <f t="shared" si="4"/>
        <v>58.388490827050347</v>
      </c>
      <c r="O28" s="251">
        <f>(O27*(26-1)+B28*2)/(26+1)</f>
        <v>62.10230769230769</v>
      </c>
      <c r="P28" s="251">
        <f t="shared" ref="P28:P91" si="5">N28-O28</f>
        <v>-3.7138168652573427</v>
      </c>
    </row>
    <row r="29" spans="1:16">
      <c r="A29" s="245">
        <v>35156</v>
      </c>
      <c r="B29">
        <v>62.55</v>
      </c>
      <c r="C29" s="255">
        <f t="shared" si="3"/>
        <v>2.2727272727272738E-2</v>
      </c>
      <c r="D29" s="246">
        <v>8990</v>
      </c>
      <c r="E29">
        <v>-3.1067470779659345</v>
      </c>
      <c r="F29" s="246">
        <v>70</v>
      </c>
      <c r="G29" s="252">
        <f t="shared" si="1"/>
        <v>1.3024602026049287E-2</v>
      </c>
      <c r="H29" s="246">
        <v>10964.5</v>
      </c>
      <c r="I29" s="252">
        <f t="shared" si="2"/>
        <v>6.6621079017353487E-4</v>
      </c>
      <c r="J29" s="246" t="s">
        <v>1411</v>
      </c>
      <c r="K29" s="246">
        <v>8.25</v>
      </c>
      <c r="N29" s="251">
        <f t="shared" si="4"/>
        <v>59.028723007504141</v>
      </c>
      <c r="O29" s="251">
        <f t="shared" ref="O29:O92" si="6">(O28*(26-1)+B29*2)/(26+1)</f>
        <v>62.135470085470075</v>
      </c>
      <c r="P29" s="251">
        <f t="shared" si="5"/>
        <v>-3.1067470779659345</v>
      </c>
    </row>
    <row r="30" spans="1:16">
      <c r="A30" s="245">
        <v>35186</v>
      </c>
      <c r="B30">
        <v>63.79</v>
      </c>
      <c r="C30" s="255">
        <f t="shared" si="3"/>
        <v>1.9824140687450073E-2</v>
      </c>
      <c r="D30" s="246">
        <v>15873</v>
      </c>
      <c r="E30">
        <v>-2.4968006967209178</v>
      </c>
      <c r="F30" s="246">
        <v>70.099999999999994</v>
      </c>
      <c r="G30" s="252">
        <f t="shared" si="1"/>
        <v>1.4285714285713475E-3</v>
      </c>
      <c r="H30" s="246">
        <v>11264.700194999999</v>
      </c>
      <c r="I30" s="252">
        <f t="shared" si="2"/>
        <v>2.7379287245200369E-2</v>
      </c>
      <c r="J30" s="246" t="s">
        <v>1411</v>
      </c>
      <c r="K30" s="246">
        <v>8.25</v>
      </c>
      <c r="N30" s="251">
        <f t="shared" si="4"/>
        <v>59.761227160195816</v>
      </c>
      <c r="O30" s="251">
        <f t="shared" si="6"/>
        <v>62.258027856916733</v>
      </c>
      <c r="P30" s="251">
        <f t="shared" si="5"/>
        <v>-2.4968006967209178</v>
      </c>
    </row>
    <row r="31" spans="1:16">
      <c r="A31" s="245">
        <v>35217</v>
      </c>
      <c r="B31">
        <v>64.400000000000006</v>
      </c>
      <c r="C31" s="255">
        <f t="shared" si="3"/>
        <v>9.5626273710613975E-3</v>
      </c>
      <c r="D31" s="246">
        <v>10291</v>
      </c>
      <c r="E31">
        <v>-1.9418079399424002</v>
      </c>
      <c r="F31" s="246">
        <v>70.5</v>
      </c>
      <c r="G31" s="252">
        <f t="shared" si="1"/>
        <v>5.7061340941512943E-3</v>
      </c>
      <c r="H31" s="246">
        <v>11020.900390999999</v>
      </c>
      <c r="I31" s="252">
        <f t="shared" si="2"/>
        <v>-2.1642813370942114E-2</v>
      </c>
      <c r="J31" s="246" t="s">
        <v>1411</v>
      </c>
      <c r="K31" s="246">
        <v>8.25</v>
      </c>
      <c r="N31" s="251">
        <f t="shared" si="4"/>
        <v>60.474884520165688</v>
      </c>
      <c r="O31" s="251">
        <f t="shared" si="6"/>
        <v>62.416692460108088</v>
      </c>
      <c r="P31" s="251">
        <f t="shared" si="5"/>
        <v>-1.9418079399424002</v>
      </c>
    </row>
    <row r="32" spans="1:16">
      <c r="A32" s="245">
        <v>35247</v>
      </c>
      <c r="B32">
        <v>65.84</v>
      </c>
      <c r="C32" s="255">
        <f t="shared" si="3"/>
        <v>2.2360248447204932E-2</v>
      </c>
      <c r="D32" s="246">
        <v>12028</v>
      </c>
      <c r="E32">
        <v>-1.3699838947177199</v>
      </c>
      <c r="F32" s="246">
        <v>70.5</v>
      </c>
      <c r="G32" s="252">
        <f t="shared" si="1"/>
        <v>0</v>
      </c>
      <c r="H32" s="246">
        <v>10681.400390999999</v>
      </c>
      <c r="I32" s="252">
        <f t="shared" si="2"/>
        <v>-3.0805105568075544E-2</v>
      </c>
      <c r="J32" s="246" t="s">
        <v>1411</v>
      </c>
      <c r="K32" s="246">
        <v>8.25</v>
      </c>
      <c r="N32" s="251">
        <f t="shared" si="4"/>
        <v>61.30028690167866</v>
      </c>
      <c r="O32" s="251">
        <f t="shared" si="6"/>
        <v>62.67027079639638</v>
      </c>
      <c r="P32" s="251">
        <f t="shared" si="5"/>
        <v>-1.3699838947177199</v>
      </c>
    </row>
    <row r="33" spans="1:16">
      <c r="A33" s="245">
        <v>35278</v>
      </c>
      <c r="B33">
        <v>65.83</v>
      </c>
      <c r="C33" s="255">
        <f t="shared" si="3"/>
        <v>-1.5188335358452484E-4</v>
      </c>
      <c r="D33" s="246">
        <v>9455</v>
      </c>
      <c r="E33">
        <v>-0.9071589715961963</v>
      </c>
      <c r="F33" s="246">
        <v>70.599999999999994</v>
      </c>
      <c r="G33" s="252">
        <f t="shared" si="1"/>
        <v>1.4184397163119762E-3</v>
      </c>
      <c r="H33" s="246">
        <v>11159</v>
      </c>
      <c r="I33" s="252">
        <f t="shared" si="2"/>
        <v>4.4713201595028645E-2</v>
      </c>
      <c r="J33" s="246" t="s">
        <v>1411</v>
      </c>
      <c r="K33" s="246">
        <v>8.25</v>
      </c>
      <c r="N33" s="251">
        <f t="shared" si="4"/>
        <v>61.997165839881937</v>
      </c>
      <c r="O33" s="251">
        <f t="shared" si="6"/>
        <v>62.904324811478133</v>
      </c>
      <c r="P33" s="251">
        <f t="shared" si="5"/>
        <v>-0.9071589715961963</v>
      </c>
    </row>
    <row r="34" spans="1:16">
      <c r="A34" s="245">
        <v>35309</v>
      </c>
      <c r="B34">
        <v>66.650000000000006</v>
      </c>
      <c r="C34" s="255">
        <f t="shared" si="3"/>
        <v>1.2456326902628094E-2</v>
      </c>
      <c r="D34" s="246">
        <v>9984</v>
      </c>
      <c r="E34">
        <v>-0.4687957529500153</v>
      </c>
      <c r="F34" s="246">
        <v>71.400000000000006</v>
      </c>
      <c r="G34" s="252">
        <f t="shared" si="1"/>
        <v>1.1331444759206961E-2</v>
      </c>
      <c r="H34" s="246">
        <v>11902.400390999999</v>
      </c>
      <c r="I34" s="252">
        <f t="shared" si="2"/>
        <v>6.6618907697822319E-2</v>
      </c>
      <c r="J34" s="246" t="s">
        <v>1411</v>
      </c>
      <c r="K34" s="246">
        <v>8.25</v>
      </c>
      <c r="N34" s="251">
        <f t="shared" si="4"/>
        <v>62.71298647990011</v>
      </c>
      <c r="O34" s="251">
        <f t="shared" si="6"/>
        <v>63.181782232850125</v>
      </c>
      <c r="P34" s="251">
        <f t="shared" si="5"/>
        <v>-0.4687957529500153</v>
      </c>
    </row>
    <row r="35" spans="1:16">
      <c r="A35" s="245">
        <v>35339</v>
      </c>
      <c r="B35">
        <v>68.73</v>
      </c>
      <c r="C35" s="255">
        <f t="shared" si="3"/>
        <v>3.1207801950487595E-2</v>
      </c>
      <c r="D35" s="246">
        <v>13418</v>
      </c>
      <c r="E35">
        <v>4.5919540894708177E-2</v>
      </c>
      <c r="F35" s="246">
        <v>71.900000000000006</v>
      </c>
      <c r="G35" s="252">
        <f t="shared" si="1"/>
        <v>7.0028011204481787E-3</v>
      </c>
      <c r="H35" s="246">
        <v>12477.599609000001</v>
      </c>
      <c r="I35" s="252">
        <f t="shared" si="2"/>
        <v>4.8326320666790747E-2</v>
      </c>
      <c r="J35" s="246" t="s">
        <v>1411</v>
      </c>
      <c r="K35" s="246">
        <v>8.25</v>
      </c>
      <c r="N35" s="251">
        <f t="shared" si="4"/>
        <v>63.638680867607789</v>
      </c>
      <c r="O35" s="251">
        <f t="shared" si="6"/>
        <v>63.592761326713081</v>
      </c>
      <c r="P35" s="251">
        <f t="shared" si="5"/>
        <v>4.5919540894708177E-2</v>
      </c>
    </row>
    <row r="36" spans="1:16">
      <c r="A36" s="245">
        <v>35370</v>
      </c>
      <c r="B36">
        <v>72.040000000000006</v>
      </c>
      <c r="C36" s="255">
        <f t="shared" si="3"/>
        <v>4.815946457151174E-2</v>
      </c>
      <c r="D36" s="246">
        <v>15338</v>
      </c>
      <c r="E36">
        <v>0.71270879344092464</v>
      </c>
      <c r="F36" s="246">
        <v>72.2</v>
      </c>
      <c r="G36" s="252">
        <f t="shared" si="1"/>
        <v>4.1724617524338961E-3</v>
      </c>
      <c r="H36" s="246">
        <v>13393.900390999999</v>
      </c>
      <c r="I36" s="252">
        <f t="shared" si="2"/>
        <v>7.3435661562587518E-2</v>
      </c>
      <c r="J36" s="246" t="s">
        <v>1411</v>
      </c>
      <c r="K36" s="246">
        <v>8.25</v>
      </c>
      <c r="N36" s="251">
        <f t="shared" si="4"/>
        <v>64.931191503360438</v>
      </c>
      <c r="O36" s="251">
        <f t="shared" si="6"/>
        <v>64.218482709919513</v>
      </c>
      <c r="P36" s="251">
        <f t="shared" si="5"/>
        <v>0.71270879344092464</v>
      </c>
    </row>
    <row r="37" spans="1:16">
      <c r="A37" s="245">
        <v>35400</v>
      </c>
      <c r="B37">
        <v>76.180000000000007</v>
      </c>
      <c r="C37" s="255">
        <f t="shared" si="3"/>
        <v>5.7468073292615218E-2</v>
      </c>
      <c r="D37" s="246">
        <v>16245</v>
      </c>
      <c r="E37">
        <v>1.5572563982171062</v>
      </c>
      <c r="F37" s="246">
        <v>72.5</v>
      </c>
      <c r="G37" s="252">
        <f t="shared" si="1"/>
        <v>4.1551246537395725E-3</v>
      </c>
      <c r="H37" s="246">
        <v>13451.5</v>
      </c>
      <c r="I37" s="252">
        <f t="shared" si="2"/>
        <v>4.3004358191811483E-3</v>
      </c>
      <c r="J37" s="246" t="s">
        <v>1411</v>
      </c>
      <c r="K37" s="246">
        <v>8.25</v>
      </c>
      <c r="N37" s="251">
        <f t="shared" si="4"/>
        <v>66.661777425920363</v>
      </c>
      <c r="O37" s="251">
        <f t="shared" si="6"/>
        <v>65.104521027703257</v>
      </c>
      <c r="P37" s="251">
        <f t="shared" si="5"/>
        <v>1.5572563982171062</v>
      </c>
    </row>
    <row r="38" spans="1:16">
      <c r="A38" s="245">
        <v>35431</v>
      </c>
      <c r="B38">
        <v>80.95</v>
      </c>
      <c r="C38" s="255">
        <f t="shared" si="3"/>
        <v>6.2614859543187129E-2</v>
      </c>
      <c r="D38" s="246">
        <v>19099</v>
      </c>
      <c r="E38">
        <v>2.5817053034039645</v>
      </c>
      <c r="F38" s="246">
        <v>72.400000000000006</v>
      </c>
      <c r="G38" s="252">
        <f t="shared" si="1"/>
        <v>-1.3793103448275078E-3</v>
      </c>
      <c r="H38" s="246">
        <v>13321.799805000001</v>
      </c>
      <c r="I38" s="252">
        <f t="shared" si="2"/>
        <v>-9.6420618518380432E-3</v>
      </c>
      <c r="J38" s="246" t="s">
        <v>1411</v>
      </c>
      <c r="K38" s="246">
        <v>8.25</v>
      </c>
      <c r="N38" s="251">
        <f t="shared" si="4"/>
        <v>68.859965514240315</v>
      </c>
      <c r="O38" s="251">
        <f t="shared" si="6"/>
        <v>66.278260210836351</v>
      </c>
      <c r="P38" s="251">
        <f t="shared" si="5"/>
        <v>2.5817053034039645</v>
      </c>
    </row>
    <row r="39" spans="1:16">
      <c r="A39" s="245">
        <v>35462</v>
      </c>
      <c r="B39">
        <v>85</v>
      </c>
      <c r="C39" s="255">
        <f t="shared" si="3"/>
        <v>5.0030883261272356E-2</v>
      </c>
      <c r="D39" s="246">
        <v>16312</v>
      </c>
      <c r="E39">
        <v>3.6779919920443263</v>
      </c>
      <c r="F39" s="246">
        <v>73.099999999999994</v>
      </c>
      <c r="G39" s="252">
        <f t="shared" si="1"/>
        <v>9.6685082872926594E-3</v>
      </c>
      <c r="H39" s="246">
        <v>13398.700194999999</v>
      </c>
      <c r="I39" s="252">
        <f t="shared" si="2"/>
        <v>5.7725225664430318E-3</v>
      </c>
      <c r="J39" s="246" t="s">
        <v>1411</v>
      </c>
      <c r="K39" s="246">
        <v>8.25</v>
      </c>
      <c r="N39" s="251">
        <f t="shared" si="4"/>
        <v>71.343047742818726</v>
      </c>
      <c r="O39" s="251">
        <f t="shared" si="6"/>
        <v>67.6650557507744</v>
      </c>
      <c r="P39" s="251">
        <f t="shared" si="5"/>
        <v>3.6779919920443263</v>
      </c>
    </row>
    <row r="40" spans="1:16">
      <c r="A40" s="245">
        <v>35490</v>
      </c>
      <c r="B40">
        <v>90.96</v>
      </c>
      <c r="C40" s="255">
        <f t="shared" si="3"/>
        <v>7.0117647058823451E-2</v>
      </c>
      <c r="D40" s="246">
        <v>14939</v>
      </c>
      <c r="E40">
        <v>4.9704332211267257</v>
      </c>
      <c r="F40" s="246">
        <v>73.2</v>
      </c>
      <c r="G40" s="252">
        <f t="shared" si="1"/>
        <v>1.3679890560876679E-3</v>
      </c>
      <c r="H40" s="246">
        <v>12534.299805000001</v>
      </c>
      <c r="I40" s="252">
        <f t="shared" si="2"/>
        <v>-6.4513749648832927E-2</v>
      </c>
      <c r="J40" s="246" t="s">
        <v>1411</v>
      </c>
      <c r="K40" s="246">
        <v>8.3000000000000007</v>
      </c>
      <c r="N40" s="251">
        <f t="shared" si="4"/>
        <v>74.361040397769685</v>
      </c>
      <c r="O40" s="251">
        <f t="shared" si="6"/>
        <v>69.390607176642959</v>
      </c>
      <c r="P40" s="251">
        <f t="shared" si="5"/>
        <v>4.9704332211267257</v>
      </c>
    </row>
    <row r="41" spans="1:16">
      <c r="A41" s="245">
        <v>35521</v>
      </c>
      <c r="B41">
        <v>93.38</v>
      </c>
      <c r="C41" s="255">
        <f t="shared" si="3"/>
        <v>2.660510114335974E-2</v>
      </c>
      <c r="D41" s="246">
        <v>24434</v>
      </c>
      <c r="E41">
        <v>6.1194349450958185</v>
      </c>
      <c r="F41" s="246">
        <v>73.900000000000006</v>
      </c>
      <c r="G41" s="252">
        <f t="shared" si="1"/>
        <v>9.5628415300546832E-3</v>
      </c>
      <c r="H41" s="246">
        <v>12903.299805000001</v>
      </c>
      <c r="I41" s="252">
        <f t="shared" si="2"/>
        <v>2.9439219241652725E-2</v>
      </c>
      <c r="J41" s="246" t="s">
        <v>1411</v>
      </c>
      <c r="K41" s="246">
        <v>8.5</v>
      </c>
      <c r="N41" s="251">
        <f t="shared" si="4"/>
        <v>77.287034182728192</v>
      </c>
      <c r="O41" s="251">
        <f t="shared" si="6"/>
        <v>71.167599237632373</v>
      </c>
      <c r="P41" s="251">
        <f t="shared" si="5"/>
        <v>6.1194349450958185</v>
      </c>
    </row>
    <row r="42" spans="1:16">
      <c r="A42" s="245">
        <v>35551</v>
      </c>
      <c r="B42">
        <v>93.63</v>
      </c>
      <c r="C42" s="255">
        <f t="shared" si="3"/>
        <v>2.6772328121653461E-3</v>
      </c>
      <c r="D42" s="246">
        <v>17923</v>
      </c>
      <c r="E42">
        <v>6.969855840569096</v>
      </c>
      <c r="F42" s="246">
        <v>74.2</v>
      </c>
      <c r="G42" s="252">
        <f t="shared" si="1"/>
        <v>4.0595399188091625E-3</v>
      </c>
      <c r="H42" s="246">
        <v>14757.799805000001</v>
      </c>
      <c r="I42" s="252">
        <f t="shared" si="2"/>
        <v>0.14372292576518955</v>
      </c>
      <c r="J42" s="246" t="s">
        <v>1411</v>
      </c>
      <c r="K42" s="246">
        <v>8.5</v>
      </c>
      <c r="N42" s="251">
        <f t="shared" si="4"/>
        <v>79.801336616154629</v>
      </c>
      <c r="O42" s="251">
        <f t="shared" si="6"/>
        <v>72.831480775585533</v>
      </c>
      <c r="P42" s="251">
        <f t="shared" si="5"/>
        <v>6.969855840569096</v>
      </c>
    </row>
    <row r="43" spans="1:16">
      <c r="A43" s="245">
        <v>35582</v>
      </c>
      <c r="B43">
        <v>99.96</v>
      </c>
      <c r="C43" s="255">
        <f t="shared" si="3"/>
        <v>6.7606536366549175E-2</v>
      </c>
      <c r="D43" s="246">
        <v>15424</v>
      </c>
      <c r="E43">
        <v>8.061668726303779</v>
      </c>
      <c r="F43" s="246">
        <v>74.400000000000006</v>
      </c>
      <c r="G43" s="252">
        <f t="shared" si="1"/>
        <v>2.6954177897574507E-3</v>
      </c>
      <c r="H43" s="246">
        <v>15196.799805000001</v>
      </c>
      <c r="I43" s="252">
        <f t="shared" si="2"/>
        <v>2.9746981650426312E-2</v>
      </c>
      <c r="J43" s="246" t="s">
        <v>1411</v>
      </c>
      <c r="K43" s="246">
        <v>8.5</v>
      </c>
      <c r="N43" s="251">
        <f t="shared" si="4"/>
        <v>82.90266944443853</v>
      </c>
      <c r="O43" s="251">
        <f t="shared" si="6"/>
        <v>74.841000718134751</v>
      </c>
      <c r="P43" s="251">
        <f t="shared" si="5"/>
        <v>8.061668726303779</v>
      </c>
    </row>
    <row r="44" spans="1:16">
      <c r="A44" s="245">
        <v>35612</v>
      </c>
      <c r="B44">
        <v>100</v>
      </c>
      <c r="C44" s="255">
        <f t="shared" si="3"/>
        <v>4.0016006402567283E-4</v>
      </c>
      <c r="D44" s="246">
        <v>21701</v>
      </c>
      <c r="E44">
        <v>8.8283976968787812</v>
      </c>
      <c r="F44" s="246">
        <v>75</v>
      </c>
      <c r="G44" s="252">
        <f t="shared" si="1"/>
        <v>8.0645161290321815E-3</v>
      </c>
      <c r="H44" s="246">
        <v>16365.700194999999</v>
      </c>
      <c r="I44" s="252">
        <f t="shared" si="2"/>
        <v>7.6917535599528741E-2</v>
      </c>
      <c r="J44" s="246" t="s">
        <v>1411</v>
      </c>
      <c r="K44" s="246">
        <v>8.5</v>
      </c>
      <c r="N44" s="251">
        <f t="shared" si="4"/>
        <v>85.533027991447995</v>
      </c>
      <c r="O44" s="251">
        <f t="shared" si="6"/>
        <v>76.704630294569213</v>
      </c>
      <c r="P44" s="251">
        <f t="shared" si="5"/>
        <v>8.8283976968787812</v>
      </c>
    </row>
    <row r="45" spans="1:16">
      <c r="A45" s="245">
        <v>35643</v>
      </c>
      <c r="B45">
        <v>97.91</v>
      </c>
      <c r="C45" s="255">
        <f t="shared" si="3"/>
        <v>-2.0900000000000033E-2</v>
      </c>
      <c r="D45" s="246">
        <v>12811</v>
      </c>
      <c r="E45">
        <v>9.1617791103277852</v>
      </c>
      <c r="F45" s="246">
        <v>75.099999999999994</v>
      </c>
      <c r="G45" s="252">
        <f t="shared" si="1"/>
        <v>1.3333333333332576E-3</v>
      </c>
      <c r="H45" s="246">
        <v>14135.200194999999</v>
      </c>
      <c r="I45" s="252">
        <f t="shared" si="2"/>
        <v>-0.13629114388160768</v>
      </c>
      <c r="J45" s="246" t="s">
        <v>1411</v>
      </c>
      <c r="K45" s="246">
        <v>8.5</v>
      </c>
      <c r="N45" s="251">
        <f t="shared" si="4"/>
        <v>87.437177531225217</v>
      </c>
      <c r="O45" s="251">
        <f t="shared" si="6"/>
        <v>78.275398420897432</v>
      </c>
      <c r="P45" s="251">
        <f t="shared" si="5"/>
        <v>9.1617791103277852</v>
      </c>
    </row>
    <row r="46" spans="1:16">
      <c r="A46" s="245">
        <v>35674</v>
      </c>
      <c r="B46">
        <v>98.12</v>
      </c>
      <c r="C46" s="255">
        <f t="shared" si="3"/>
        <v>2.1448268818303334E-3</v>
      </c>
      <c r="D46" s="246">
        <v>12329</v>
      </c>
      <c r="E46">
        <v>9.3353197720291234</v>
      </c>
      <c r="F46" s="246">
        <v>75.400000000000006</v>
      </c>
      <c r="G46" s="252">
        <f t="shared" si="1"/>
        <v>3.9946737683090733E-3</v>
      </c>
      <c r="H46" s="246">
        <v>15049.299805000001</v>
      </c>
      <c r="I46" s="252">
        <f t="shared" si="2"/>
        <v>6.4668317207374454E-2</v>
      </c>
      <c r="J46" s="246" t="s">
        <v>1411</v>
      </c>
      <c r="K46" s="246">
        <v>8.5</v>
      </c>
      <c r="N46" s="251">
        <f t="shared" si="4"/>
        <v>89.080688680267485</v>
      </c>
      <c r="O46" s="251">
        <f t="shared" si="6"/>
        <v>79.745368908238362</v>
      </c>
      <c r="P46" s="251">
        <f t="shared" si="5"/>
        <v>9.3353197720291234</v>
      </c>
    </row>
    <row r="47" spans="1:16">
      <c r="A47" s="245">
        <v>35704</v>
      </c>
      <c r="B47">
        <v>100.71</v>
      </c>
      <c r="C47" s="255">
        <f t="shared" si="3"/>
        <v>2.6396249490419781E-2</v>
      </c>
      <c r="D47" s="246">
        <v>13114</v>
      </c>
      <c r="E47">
        <v>9.5715089540227183</v>
      </c>
      <c r="F47" s="246">
        <v>75.900000000000006</v>
      </c>
      <c r="G47" s="252">
        <f t="shared" si="1"/>
        <v>6.6312997347480101E-3</v>
      </c>
      <c r="H47" s="246">
        <v>10623.799805000001</v>
      </c>
      <c r="I47" s="252">
        <f t="shared" si="2"/>
        <v>-0.29406683748367252</v>
      </c>
      <c r="J47" s="246" t="s">
        <v>1411</v>
      </c>
      <c r="K47" s="246">
        <v>8.5</v>
      </c>
      <c r="N47" s="251">
        <f t="shared" si="4"/>
        <v>90.869813498687876</v>
      </c>
      <c r="O47" s="251">
        <f t="shared" si="6"/>
        <v>81.298304544665157</v>
      </c>
      <c r="P47" s="251">
        <f t="shared" si="5"/>
        <v>9.5715089540227183</v>
      </c>
    </row>
    <row r="48" spans="1:16">
      <c r="A48" s="245">
        <v>35735</v>
      </c>
      <c r="B48">
        <v>91.67</v>
      </c>
      <c r="C48" s="255">
        <f t="shared" si="3"/>
        <v>-8.9762684936947598E-2</v>
      </c>
      <c r="D48" s="246">
        <v>14560</v>
      </c>
      <c r="E48">
        <v>8.9263408321769759</v>
      </c>
      <c r="F48" s="246">
        <v>76.099999999999994</v>
      </c>
      <c r="G48" s="252">
        <f t="shared" si="1"/>
        <v>2.6350461133068329E-3</v>
      </c>
      <c r="H48" s="246">
        <v>10526.900390999999</v>
      </c>
      <c r="I48" s="252">
        <f t="shared" si="2"/>
        <v>-9.1209751481194576E-3</v>
      </c>
      <c r="J48" s="246" t="s">
        <v>1411</v>
      </c>
      <c r="K48" s="246">
        <v>8.5</v>
      </c>
      <c r="N48" s="251">
        <f t="shared" si="4"/>
        <v>90.992919114274343</v>
      </c>
      <c r="O48" s="251">
        <f t="shared" si="6"/>
        <v>82.066578282097367</v>
      </c>
      <c r="P48" s="251">
        <f t="shared" si="5"/>
        <v>8.9263408321769759</v>
      </c>
    </row>
    <row r="49" spans="1:16">
      <c r="A49" s="245">
        <v>35765</v>
      </c>
      <c r="B49">
        <v>86.29</v>
      </c>
      <c r="C49" s="255">
        <f t="shared" si="3"/>
        <v>-5.8688774953638001E-2</v>
      </c>
      <c r="D49" s="246">
        <v>6276</v>
      </c>
      <c r="E49">
        <v>7.8899687614183307</v>
      </c>
      <c r="F49" s="246">
        <v>76.2</v>
      </c>
      <c r="G49" s="252">
        <f t="shared" si="1"/>
        <v>1.314060446780664E-3</v>
      </c>
      <c r="H49" s="246">
        <v>10722.799805000001</v>
      </c>
      <c r="I49" s="252">
        <f t="shared" si="2"/>
        <v>1.8609410816453252E-2</v>
      </c>
      <c r="J49" s="246" t="s">
        <v>1411</v>
      </c>
      <c r="K49" s="246">
        <v>8.5</v>
      </c>
      <c r="N49" s="251">
        <f t="shared" si="4"/>
        <v>90.269393096693662</v>
      </c>
      <c r="O49" s="251">
        <f t="shared" si="6"/>
        <v>82.379424335275331</v>
      </c>
      <c r="P49" s="251">
        <f t="shared" si="5"/>
        <v>7.8899687614183307</v>
      </c>
    </row>
    <row r="50" spans="1:16">
      <c r="A50" s="245">
        <v>35796</v>
      </c>
      <c r="B50">
        <v>77.94</v>
      </c>
      <c r="C50" s="255">
        <f t="shared" si="3"/>
        <v>-9.6766716884923026E-2</v>
      </c>
      <c r="D50" s="246">
        <v>6697</v>
      </c>
      <c r="E50">
        <v>6.3219853012921163</v>
      </c>
      <c r="F50" s="246">
        <v>76.3</v>
      </c>
      <c r="G50" s="252">
        <f t="shared" si="1"/>
        <v>1.3123359580051747E-3</v>
      </c>
      <c r="H50" s="246">
        <v>9252.4003909999992</v>
      </c>
      <c r="I50" s="252">
        <f t="shared" si="2"/>
        <v>-0.13712830983885008</v>
      </c>
      <c r="J50" s="246" t="s">
        <v>1411</v>
      </c>
      <c r="K50" s="246">
        <v>8.5</v>
      </c>
      <c r="N50" s="251">
        <f t="shared" si="4"/>
        <v>88.37256338951002</v>
      </c>
      <c r="O50" s="251">
        <f t="shared" si="6"/>
        <v>82.050578088217904</v>
      </c>
      <c r="P50" s="251">
        <f t="shared" si="5"/>
        <v>6.3219853012921163</v>
      </c>
    </row>
    <row r="51" spans="1:16">
      <c r="A51" s="245">
        <v>35827</v>
      </c>
      <c r="B51">
        <v>71.59</v>
      </c>
      <c r="C51" s="255">
        <f t="shared" si="3"/>
        <v>-8.1472927893251154E-2</v>
      </c>
      <c r="D51" s="246">
        <v>4363</v>
      </c>
      <c r="E51">
        <v>4.5149101083010379</v>
      </c>
      <c r="F51" s="246">
        <v>76.5</v>
      </c>
      <c r="G51" s="252">
        <f t="shared" si="1"/>
        <v>2.6212319790301815E-3</v>
      </c>
      <c r="H51" s="246">
        <v>11480.700194999999</v>
      </c>
      <c r="I51" s="252">
        <f t="shared" si="2"/>
        <v>0.24083477906636136</v>
      </c>
      <c r="J51" s="246" t="s">
        <v>1411</v>
      </c>
      <c r="K51" s="246">
        <v>8.5</v>
      </c>
      <c r="N51" s="251">
        <f t="shared" si="4"/>
        <v>85.790630560354643</v>
      </c>
      <c r="O51" s="251">
        <f t="shared" si="6"/>
        <v>81.275720452053605</v>
      </c>
      <c r="P51" s="251">
        <f t="shared" si="5"/>
        <v>4.5149101083010379</v>
      </c>
    </row>
    <row r="52" spans="1:16">
      <c r="A52" s="245">
        <v>35855</v>
      </c>
      <c r="B52">
        <v>74.900000000000006</v>
      </c>
      <c r="C52" s="255">
        <f t="shared" si="3"/>
        <v>4.6235507752479428E-2</v>
      </c>
      <c r="D52" s="246">
        <v>12396</v>
      </c>
      <c r="E52">
        <v>3.3117040726721143</v>
      </c>
      <c r="F52" s="246">
        <v>76.7</v>
      </c>
      <c r="G52" s="252">
        <f t="shared" si="1"/>
        <v>2.6143790849673574E-3</v>
      </c>
      <c r="H52" s="246">
        <v>11518.700194999999</v>
      </c>
      <c r="I52" s="252">
        <f t="shared" si="2"/>
        <v>3.3099026500621898E-3</v>
      </c>
      <c r="J52" s="246" t="s">
        <v>1411</v>
      </c>
      <c r="K52" s="246">
        <v>8.5</v>
      </c>
      <c r="N52" s="251">
        <f t="shared" si="4"/>
        <v>84.115148935684701</v>
      </c>
      <c r="O52" s="251">
        <f t="shared" si="6"/>
        <v>80.803444863012587</v>
      </c>
      <c r="P52" s="251">
        <f t="shared" si="5"/>
        <v>3.3117040726721143</v>
      </c>
    </row>
    <row r="53" spans="1:16">
      <c r="A53" s="245">
        <v>35886</v>
      </c>
      <c r="B53">
        <v>71.709999999999994</v>
      </c>
      <c r="C53" s="255">
        <f t="shared" si="3"/>
        <v>-4.2590120160213775E-2</v>
      </c>
      <c r="D53" s="246">
        <v>10091</v>
      </c>
      <c r="E53">
        <v>2.0768081293996374</v>
      </c>
      <c r="F53" s="246">
        <v>77.400000000000006</v>
      </c>
      <c r="G53" s="252">
        <f t="shared" si="1"/>
        <v>9.1264667535854351E-3</v>
      </c>
      <c r="H53" s="246">
        <v>10383.679688</v>
      </c>
      <c r="I53" s="252">
        <f t="shared" si="2"/>
        <v>-9.8537203658854267E-2</v>
      </c>
      <c r="J53" s="246" t="s">
        <v>1411</v>
      </c>
      <c r="K53" s="246">
        <v>8.5</v>
      </c>
      <c r="N53" s="251">
        <f t="shared" si="4"/>
        <v>82.206664484040914</v>
      </c>
      <c r="O53" s="251">
        <f t="shared" si="6"/>
        <v>80.129856354641277</v>
      </c>
      <c r="P53" s="251">
        <f t="shared" si="5"/>
        <v>2.0768081293996374</v>
      </c>
    </row>
    <row r="54" spans="1:16">
      <c r="A54" s="245">
        <v>35916</v>
      </c>
      <c r="B54">
        <v>68.95</v>
      </c>
      <c r="C54" s="255">
        <f t="shared" si="3"/>
        <v>-3.8488355877841184E-2</v>
      </c>
      <c r="D54" s="246">
        <v>8697</v>
      </c>
      <c r="E54">
        <v>0.86545879345224819</v>
      </c>
      <c r="F54" s="246">
        <v>77.5</v>
      </c>
      <c r="G54" s="252">
        <f t="shared" si="1"/>
        <v>1.2919896640826139E-3</v>
      </c>
      <c r="H54" s="246">
        <v>8934.5595699999994</v>
      </c>
      <c r="I54" s="252">
        <f t="shared" si="2"/>
        <v>-0.13955747495511542</v>
      </c>
      <c r="J54" s="246" t="s">
        <v>1411</v>
      </c>
      <c r="K54" s="246">
        <v>8.5</v>
      </c>
      <c r="N54" s="251">
        <f t="shared" si="4"/>
        <v>80.167177640342317</v>
      </c>
      <c r="O54" s="251">
        <f t="shared" si="6"/>
        <v>79.301718846890068</v>
      </c>
      <c r="P54" s="251">
        <f t="shared" si="5"/>
        <v>0.86545879345224819</v>
      </c>
    </row>
    <row r="55" spans="1:16">
      <c r="A55" s="245">
        <v>35947</v>
      </c>
      <c r="B55">
        <v>58.53</v>
      </c>
      <c r="C55" s="255">
        <f t="shared" si="3"/>
        <v>-0.15112400290065267</v>
      </c>
      <c r="D55" s="246">
        <v>8553</v>
      </c>
      <c r="E55">
        <v>-0.92469192609003414</v>
      </c>
      <c r="F55" s="246">
        <v>77.400000000000006</v>
      </c>
      <c r="G55" s="252">
        <f t="shared" si="1"/>
        <v>-1.290322580645088E-3</v>
      </c>
      <c r="H55" s="246">
        <v>8543.0996090000008</v>
      </c>
      <c r="I55" s="252">
        <f t="shared" si="2"/>
        <v>-4.3814130728326288E-2</v>
      </c>
      <c r="J55" s="246" t="s">
        <v>1411</v>
      </c>
      <c r="K55" s="246">
        <v>8.5</v>
      </c>
      <c r="N55" s="251">
        <f t="shared" si="4"/>
        <v>76.838381080289665</v>
      </c>
      <c r="O55" s="251">
        <f t="shared" si="6"/>
        <v>77.763073006379699</v>
      </c>
      <c r="P55" s="251">
        <f t="shared" si="5"/>
        <v>-0.92469192609003414</v>
      </c>
    </row>
    <row r="56" spans="1:16">
      <c r="A56" s="245">
        <v>35977</v>
      </c>
      <c r="B56">
        <v>55.48</v>
      </c>
      <c r="C56" s="255">
        <f t="shared" si="3"/>
        <v>-5.2110029044934295E-2</v>
      </c>
      <c r="D56" s="246">
        <v>5958</v>
      </c>
      <c r="E56">
        <v>-2.5599987072004922</v>
      </c>
      <c r="F56" s="246">
        <v>77.400000000000006</v>
      </c>
      <c r="G56" s="252">
        <f t="shared" si="1"/>
        <v>0</v>
      </c>
      <c r="H56" s="246">
        <v>7936.2001950000003</v>
      </c>
      <c r="I56" s="252">
        <f t="shared" si="2"/>
        <v>-7.1039721152337129E-2</v>
      </c>
      <c r="J56" s="246" t="s">
        <v>1411</v>
      </c>
      <c r="K56" s="246">
        <v>8.5</v>
      </c>
      <c r="N56" s="251">
        <f t="shared" si="4"/>
        <v>73.552476298706637</v>
      </c>
      <c r="O56" s="251">
        <f t="shared" si="6"/>
        <v>76.112475005907129</v>
      </c>
      <c r="P56" s="251">
        <f t="shared" si="5"/>
        <v>-2.5599987072004922</v>
      </c>
    </row>
    <row r="57" spans="1:16">
      <c r="A57" s="245">
        <v>36008</v>
      </c>
      <c r="B57">
        <v>53.87</v>
      </c>
      <c r="C57" s="255">
        <f t="shared" si="3"/>
        <v>-2.9019466474405183E-2</v>
      </c>
      <c r="D57" s="246">
        <v>6777</v>
      </c>
      <c r="E57">
        <v>-3.9404812427462872</v>
      </c>
      <c r="F57" s="246">
        <v>77.2</v>
      </c>
      <c r="G57" s="252">
        <f t="shared" si="1"/>
        <v>-2.5839793281654112E-3</v>
      </c>
      <c r="H57" s="246">
        <v>7275.0400390000004</v>
      </c>
      <c r="I57" s="252">
        <f t="shared" si="2"/>
        <v>-8.3309410014196339E-2</v>
      </c>
      <c r="J57" s="246" t="s">
        <v>1411</v>
      </c>
      <c r="K57" s="246">
        <v>8.5</v>
      </c>
      <c r="N57" s="251">
        <f t="shared" si="4"/>
        <v>70.524403021982536</v>
      </c>
      <c r="O57" s="251">
        <f t="shared" si="6"/>
        <v>74.464884264728823</v>
      </c>
      <c r="P57" s="251">
        <f t="shared" si="5"/>
        <v>-3.9404812427462872</v>
      </c>
    </row>
    <row r="58" spans="1:16">
      <c r="A58" s="245">
        <v>36039</v>
      </c>
      <c r="B58">
        <v>50.24</v>
      </c>
      <c r="C58" s="255">
        <f t="shared" si="3"/>
        <v>-6.7384444031928642E-2</v>
      </c>
      <c r="D58" s="246">
        <v>4800</v>
      </c>
      <c r="E58">
        <v>-5.2667227592822172</v>
      </c>
      <c r="F58" s="246">
        <v>77.3</v>
      </c>
      <c r="G58" s="252">
        <f t="shared" si="1"/>
        <v>1.2953367875646932E-3</v>
      </c>
      <c r="H58" s="246">
        <v>7883.4599609999996</v>
      </c>
      <c r="I58" s="252">
        <f t="shared" si="2"/>
        <v>8.3631144122696843E-2</v>
      </c>
      <c r="J58" s="246" t="s">
        <v>1411</v>
      </c>
      <c r="K58" s="246">
        <v>8.49</v>
      </c>
      <c r="N58" s="251">
        <f t="shared" si="4"/>
        <v>67.403725633985218</v>
      </c>
      <c r="O58" s="251">
        <f t="shared" si="6"/>
        <v>72.670448393267435</v>
      </c>
      <c r="P58" s="251">
        <f t="shared" si="5"/>
        <v>-5.2667227592822172</v>
      </c>
    </row>
    <row r="59" spans="1:16">
      <c r="A59" s="245">
        <v>36069</v>
      </c>
      <c r="B59">
        <v>48.01</v>
      </c>
      <c r="C59" s="255">
        <f t="shared" si="3"/>
        <v>-4.4386942675159316E-2</v>
      </c>
      <c r="D59" s="246">
        <v>7310</v>
      </c>
      <c r="E59">
        <v>-6.423672975835629</v>
      </c>
      <c r="F59" s="246">
        <v>76</v>
      </c>
      <c r="G59" s="252">
        <f t="shared" si="1"/>
        <v>-1.6817593790426872E-2</v>
      </c>
      <c r="H59" s="246">
        <v>10154.940430000001</v>
      </c>
      <c r="I59" s="252">
        <f t="shared" si="2"/>
        <v>0.28813242919189874</v>
      </c>
      <c r="J59" s="246" t="s">
        <v>1411</v>
      </c>
      <c r="K59" s="246">
        <v>8.1199999999999992</v>
      </c>
      <c r="N59" s="251">
        <f t="shared" si="4"/>
        <v>64.420075536449033</v>
      </c>
      <c r="O59" s="251">
        <f t="shared" si="6"/>
        <v>70.843748512284662</v>
      </c>
      <c r="P59" s="251">
        <f t="shared" si="5"/>
        <v>-6.423672975835629</v>
      </c>
    </row>
    <row r="60" spans="1:16">
      <c r="A60" s="245">
        <v>36100</v>
      </c>
      <c r="B60">
        <v>52.19</v>
      </c>
      <c r="C60" s="255">
        <f t="shared" si="3"/>
        <v>8.7065194751093519E-2</v>
      </c>
      <c r="D60" s="246">
        <v>14500</v>
      </c>
      <c r="E60">
        <v>-6.9234639093081256</v>
      </c>
      <c r="F60" s="246">
        <v>75.5</v>
      </c>
      <c r="G60" s="252">
        <f t="shared" si="1"/>
        <v>-6.5789473684210523E-3</v>
      </c>
      <c r="H60" s="246">
        <v>10402.320313</v>
      </c>
      <c r="I60" s="252">
        <f t="shared" si="2"/>
        <v>2.4360544968750703E-2</v>
      </c>
      <c r="J60" s="246" t="s">
        <v>1411</v>
      </c>
      <c r="K60" s="246">
        <v>7.89</v>
      </c>
      <c r="N60" s="251">
        <f t="shared" si="4"/>
        <v>62.53852545391841</v>
      </c>
      <c r="O60" s="251">
        <f t="shared" si="6"/>
        <v>69.461989363226536</v>
      </c>
      <c r="P60" s="251">
        <f t="shared" si="5"/>
        <v>-6.9234639093081256</v>
      </c>
    </row>
    <row r="61" spans="1:16">
      <c r="A61" s="245">
        <v>36130</v>
      </c>
      <c r="B61">
        <v>55.33</v>
      </c>
      <c r="C61" s="255">
        <f t="shared" si="3"/>
        <v>6.0164782525388018E-2</v>
      </c>
      <c r="D61" s="246">
        <v>14030</v>
      </c>
      <c r="E61">
        <v>-6.9856537983899116</v>
      </c>
      <c r="F61" s="246">
        <v>75</v>
      </c>
      <c r="G61" s="252">
        <f t="shared" si="1"/>
        <v>-6.6225165562913907E-3</v>
      </c>
      <c r="H61" s="246">
        <v>10048.580078000001</v>
      </c>
      <c r="I61" s="252">
        <f t="shared" si="2"/>
        <v>-3.4005897180259162E-2</v>
      </c>
      <c r="J61" s="246" t="s">
        <v>1411</v>
      </c>
      <c r="K61" s="246">
        <v>7.75</v>
      </c>
      <c r="N61" s="251">
        <f t="shared" si="4"/>
        <v>61.42952153793096</v>
      </c>
      <c r="O61" s="251">
        <f t="shared" si="6"/>
        <v>68.415175336320871</v>
      </c>
      <c r="P61" s="251">
        <f t="shared" si="5"/>
        <v>-6.9856537983899116</v>
      </c>
    </row>
    <row r="62" spans="1:16">
      <c r="A62" s="245">
        <v>36161</v>
      </c>
      <c r="B62">
        <v>55.79</v>
      </c>
      <c r="C62" s="255">
        <f t="shared" si="3"/>
        <v>8.3137538405928229E-3</v>
      </c>
      <c r="D62" s="246">
        <v>8417</v>
      </c>
      <c r="E62">
        <v>-6.9180743234723252</v>
      </c>
      <c r="F62" s="246">
        <v>75.5</v>
      </c>
      <c r="G62" s="252">
        <f t="shared" si="1"/>
        <v>6.6666666666666671E-3</v>
      </c>
      <c r="H62" s="246">
        <v>9506.9003909999992</v>
      </c>
      <c r="I62" s="252">
        <f t="shared" si="2"/>
        <v>-5.3906092482253851E-2</v>
      </c>
      <c r="J62" s="246">
        <v>6.3705400000000001</v>
      </c>
      <c r="K62" s="246">
        <v>7.75</v>
      </c>
      <c r="N62" s="251">
        <f t="shared" si="4"/>
        <v>60.561902839787734</v>
      </c>
      <c r="O62" s="251">
        <f t="shared" si="6"/>
        <v>67.47997716326006</v>
      </c>
      <c r="P62" s="251">
        <f t="shared" si="5"/>
        <v>-6.9180743234723252</v>
      </c>
    </row>
    <row r="63" spans="1:16">
      <c r="A63" s="245">
        <v>36192</v>
      </c>
      <c r="B63">
        <v>55.47</v>
      </c>
      <c r="C63" s="255">
        <f t="shared" si="3"/>
        <v>-5.7357949453307093E-3</v>
      </c>
      <c r="D63" s="246">
        <v>7451</v>
      </c>
      <c r="E63">
        <v>-6.8118160531127216</v>
      </c>
      <c r="F63" s="246">
        <v>75.2</v>
      </c>
      <c r="G63" s="252">
        <f t="shared" si="1"/>
        <v>-3.9735099337747971E-3</v>
      </c>
      <c r="H63" s="246">
        <v>9858.4902340000008</v>
      </c>
      <c r="I63" s="252">
        <f t="shared" si="2"/>
        <v>3.698259459338029E-2</v>
      </c>
      <c r="J63" s="246">
        <v>6.04</v>
      </c>
      <c r="K63" s="246">
        <v>7.75</v>
      </c>
      <c r="N63" s="251">
        <f t="shared" si="4"/>
        <v>59.778533172128078</v>
      </c>
      <c r="O63" s="251">
        <f t="shared" si="6"/>
        <v>66.5903492252408</v>
      </c>
      <c r="P63" s="251">
        <f t="shared" si="5"/>
        <v>-6.8118160531127216</v>
      </c>
    </row>
    <row r="64" spans="1:16">
      <c r="A64" s="245">
        <v>36220</v>
      </c>
      <c r="B64">
        <v>55.29</v>
      </c>
      <c r="C64" s="255">
        <f t="shared" si="3"/>
        <v>-3.2449972958355816E-3</v>
      </c>
      <c r="D64" s="246">
        <v>9507</v>
      </c>
      <c r="E64">
        <v>-6.6652967124820961</v>
      </c>
      <c r="F64" s="246">
        <v>74.7</v>
      </c>
      <c r="G64" s="252">
        <f t="shared" si="1"/>
        <v>-6.648936170212766E-3</v>
      </c>
      <c r="H64" s="246">
        <v>10942.200194999999</v>
      </c>
      <c r="I64" s="252">
        <f t="shared" si="2"/>
        <v>0.1099265643396892</v>
      </c>
      <c r="J64" s="246">
        <v>5.6741099999999998</v>
      </c>
      <c r="K64" s="246">
        <v>7.75</v>
      </c>
      <c r="N64" s="251">
        <f t="shared" si="4"/>
        <v>59.0879896071853</v>
      </c>
      <c r="O64" s="251">
        <f t="shared" si="6"/>
        <v>65.753286319667396</v>
      </c>
      <c r="P64" s="251">
        <f t="shared" si="5"/>
        <v>-6.6652967124820961</v>
      </c>
    </row>
    <row r="65" spans="1:16">
      <c r="A65" s="245">
        <v>36251</v>
      </c>
      <c r="B65">
        <v>56.18</v>
      </c>
      <c r="C65" s="255">
        <f t="shared" si="3"/>
        <v>1.609694338940135E-2</v>
      </c>
      <c r="D65" s="246">
        <v>9061</v>
      </c>
      <c r="E65">
        <v>-6.4035474089967721</v>
      </c>
      <c r="F65" s="246">
        <v>74.5</v>
      </c>
      <c r="G65" s="252">
        <f t="shared" si="1"/>
        <v>-2.677376171352113E-3</v>
      </c>
      <c r="H65" s="246">
        <v>13333.200194999999</v>
      </c>
      <c r="I65" s="252">
        <f t="shared" si="2"/>
        <v>0.21851181274242809</v>
      </c>
      <c r="J65" s="246">
        <v>4.7924100000000003</v>
      </c>
      <c r="K65" s="246">
        <v>7.75</v>
      </c>
      <c r="N65" s="251">
        <f t="shared" si="4"/>
        <v>58.640606590695256</v>
      </c>
      <c r="O65" s="251">
        <f t="shared" si="6"/>
        <v>65.044153999692028</v>
      </c>
      <c r="P65" s="251">
        <f t="shared" si="5"/>
        <v>-6.4035474089967721</v>
      </c>
    </row>
    <row r="66" spans="1:16">
      <c r="A66" s="245">
        <v>36281</v>
      </c>
      <c r="B66">
        <v>57.02</v>
      </c>
      <c r="C66" s="255">
        <f t="shared" si="3"/>
        <v>1.4951940192239293E-2</v>
      </c>
      <c r="D66" s="246">
        <v>10928</v>
      </c>
      <c r="E66">
        <v>-6.0584897221179901</v>
      </c>
      <c r="F66" s="246">
        <v>74.400000000000006</v>
      </c>
      <c r="G66" s="252">
        <f t="shared" si="1"/>
        <v>-1.3422818791945545E-3</v>
      </c>
      <c r="H66" s="246">
        <v>12147.120117</v>
      </c>
      <c r="I66" s="252">
        <f t="shared" si="2"/>
        <v>-8.8956894117946536E-2</v>
      </c>
      <c r="J66" s="246">
        <v>5.1651800000000003</v>
      </c>
      <c r="K66" s="246">
        <v>7.75</v>
      </c>
      <c r="N66" s="251">
        <f t="shared" si="4"/>
        <v>58.391282499819063</v>
      </c>
      <c r="O66" s="251">
        <f t="shared" si="6"/>
        <v>64.449772221937053</v>
      </c>
      <c r="P66" s="251">
        <f t="shared" si="5"/>
        <v>-6.0584897221179901</v>
      </c>
    </row>
    <row r="67" spans="1:16">
      <c r="A67" s="245">
        <v>36312</v>
      </c>
      <c r="B67">
        <v>56.72</v>
      </c>
      <c r="C67" s="255">
        <f t="shared" si="3"/>
        <v>-5.2613118204139645E-3</v>
      </c>
      <c r="D67" s="246">
        <v>7338</v>
      </c>
      <c r="E67">
        <v>-5.7430343865620515</v>
      </c>
      <c r="F67" s="246">
        <v>74.2</v>
      </c>
      <c r="G67" s="252">
        <f t="shared" si="1"/>
        <v>-2.6881720430107906E-3</v>
      </c>
      <c r="H67" s="246">
        <v>13532.139648</v>
      </c>
      <c r="I67" s="252">
        <f t="shared" si="2"/>
        <v>0.11402040299755109</v>
      </c>
      <c r="J67" s="246">
        <v>5.8705400000000001</v>
      </c>
      <c r="K67" s="246">
        <v>7.75</v>
      </c>
      <c r="N67" s="251">
        <f t="shared" si="4"/>
        <v>58.134162115231518</v>
      </c>
      <c r="O67" s="251">
        <f t="shared" si="6"/>
        <v>63.87719650179357</v>
      </c>
      <c r="P67" s="251">
        <f t="shared" si="5"/>
        <v>-5.7430343865620515</v>
      </c>
    </row>
    <row r="68" spans="1:16">
      <c r="A68" s="245">
        <v>36342</v>
      </c>
      <c r="B68">
        <v>56.38</v>
      </c>
      <c r="C68" s="255">
        <f t="shared" ref="C68:C131" si="7">(B68-B67)/B67</f>
        <v>-5.9943582510577631E-3</v>
      </c>
      <c r="D68" s="246">
        <v>7498</v>
      </c>
      <c r="E68">
        <v>-5.4575575921913071</v>
      </c>
      <c r="F68" s="246">
        <v>73.099999999999994</v>
      </c>
      <c r="G68" s="252">
        <f t="shared" ref="G68:G131" si="8">(F68-F67)/F67</f>
        <v>-1.4824797843665883E-2</v>
      </c>
      <c r="H68" s="246">
        <v>13186.860352</v>
      </c>
      <c r="I68" s="252">
        <f t="shared" ref="I68:I131" si="9">(H68-H67)/H67</f>
        <v>-2.5515499025391124E-2</v>
      </c>
      <c r="J68" s="246">
        <v>6.1428599999999998</v>
      </c>
      <c r="K68" s="246">
        <v>8</v>
      </c>
      <c r="N68" s="251">
        <f t="shared" si="4"/>
        <v>57.864291020580517</v>
      </c>
      <c r="O68" s="251">
        <f t="shared" si="6"/>
        <v>63.321848612771824</v>
      </c>
      <c r="P68" s="251">
        <f t="shared" si="5"/>
        <v>-5.4575575921913071</v>
      </c>
    </row>
    <row r="69" spans="1:16">
      <c r="A69" s="245">
        <v>36373</v>
      </c>
      <c r="B69">
        <v>55.42</v>
      </c>
      <c r="C69" s="255">
        <f t="shared" si="7"/>
        <v>-1.7027314650585327E-2</v>
      </c>
      <c r="D69" s="246">
        <v>6234</v>
      </c>
      <c r="E69">
        <v>-5.2482802451237305</v>
      </c>
      <c r="F69" s="246">
        <v>72.400000000000006</v>
      </c>
      <c r="G69" s="252">
        <f t="shared" si="8"/>
        <v>-9.5759233926127046E-3</v>
      </c>
      <c r="H69" s="246">
        <v>13482.769531</v>
      </c>
      <c r="I69" s="252">
        <f t="shared" si="9"/>
        <v>2.2439699147577673E-2</v>
      </c>
      <c r="J69" s="246">
        <v>6.40625</v>
      </c>
      <c r="K69" s="246">
        <v>8.06</v>
      </c>
      <c r="N69" s="251">
        <f t="shared" si="4"/>
        <v>57.488246248183515</v>
      </c>
      <c r="O69" s="251">
        <f t="shared" si="6"/>
        <v>62.736526493307245</v>
      </c>
      <c r="P69" s="251">
        <f t="shared" si="5"/>
        <v>-5.2482802451237305</v>
      </c>
    </row>
    <row r="70" spans="1:16">
      <c r="A70" s="245">
        <v>36404</v>
      </c>
      <c r="B70">
        <v>53.7</v>
      </c>
      <c r="C70" s="255">
        <f t="shared" si="7"/>
        <v>-3.1035727174305285E-2</v>
      </c>
      <c r="D70" s="246">
        <v>4940</v>
      </c>
      <c r="E70">
        <v>-5.1617150273913168</v>
      </c>
      <c r="F70" s="246">
        <v>72.599999999999994</v>
      </c>
      <c r="G70" s="252">
        <f t="shared" si="8"/>
        <v>2.7624309392263622E-3</v>
      </c>
      <c r="H70" s="246">
        <v>12733.240234000001</v>
      </c>
      <c r="I70" s="252">
        <f t="shared" si="9"/>
        <v>-5.5591642004757129E-2</v>
      </c>
      <c r="J70" s="246">
        <v>5.5357099999999999</v>
      </c>
      <c r="K70" s="246">
        <v>8.25</v>
      </c>
      <c r="N70" s="251">
        <f t="shared" si="4"/>
        <v>56.90543913307836</v>
      </c>
      <c r="O70" s="251">
        <f t="shared" si="6"/>
        <v>62.067154160469677</v>
      </c>
      <c r="P70" s="251">
        <f t="shared" si="5"/>
        <v>-5.1617150273913168</v>
      </c>
    </row>
    <row r="71" spans="1:16">
      <c r="A71" s="245">
        <v>36434</v>
      </c>
      <c r="B71">
        <v>52.78</v>
      </c>
      <c r="C71" s="255">
        <f t="shared" si="7"/>
        <v>-1.713221601489761E-2</v>
      </c>
      <c r="D71" s="246">
        <v>5146</v>
      </c>
      <c r="E71">
        <v>-5.1084606257218539</v>
      </c>
      <c r="F71" s="246">
        <v>72.8</v>
      </c>
      <c r="G71" s="252">
        <f t="shared" si="8"/>
        <v>2.754820936639158E-3</v>
      </c>
      <c r="H71" s="246">
        <v>13256.950194999999</v>
      </c>
      <c r="I71" s="252">
        <f t="shared" si="9"/>
        <v>4.1129355244676882E-2</v>
      </c>
      <c r="J71" s="246">
        <v>6.3281299999999998</v>
      </c>
      <c r="K71" s="246">
        <v>8.25</v>
      </c>
      <c r="N71" s="251">
        <f t="shared" si="4"/>
        <v>56.270756189527852</v>
      </c>
      <c r="O71" s="251">
        <f t="shared" si="6"/>
        <v>61.379216815249706</v>
      </c>
      <c r="P71" s="251">
        <f t="shared" si="5"/>
        <v>-5.1084606257218539</v>
      </c>
    </row>
    <row r="72" spans="1:16">
      <c r="A72" s="245">
        <v>36465</v>
      </c>
      <c r="B72">
        <v>51.22</v>
      </c>
      <c r="C72" s="255">
        <f t="shared" si="7"/>
        <v>-2.9556650246305462E-2</v>
      </c>
      <c r="D72" s="246">
        <v>5168</v>
      </c>
      <c r="E72">
        <v>-5.1329654605879895</v>
      </c>
      <c r="F72" s="246">
        <v>72.3</v>
      </c>
      <c r="G72" s="252">
        <f t="shared" si="8"/>
        <v>-6.868131868131868E-3</v>
      </c>
      <c r="H72" s="246">
        <v>15377.190430000001</v>
      </c>
      <c r="I72" s="252">
        <f t="shared" si="9"/>
        <v>0.15993423855508429</v>
      </c>
      <c r="J72" s="246">
        <v>6.0714300000000003</v>
      </c>
      <c r="K72" s="246">
        <v>8.3699999999999992</v>
      </c>
      <c r="N72" s="251">
        <f t="shared" si="4"/>
        <v>55.493716775754329</v>
      </c>
      <c r="O72" s="251">
        <f t="shared" si="6"/>
        <v>60.626682236342319</v>
      </c>
      <c r="P72" s="251">
        <f t="shared" si="5"/>
        <v>-5.1329654605879895</v>
      </c>
    </row>
    <row r="73" spans="1:16">
      <c r="A73" s="245">
        <v>36495</v>
      </c>
      <c r="B73">
        <v>52.19</v>
      </c>
      <c r="C73" s="255">
        <f t="shared" si="7"/>
        <v>1.8937914877001149E-2</v>
      </c>
      <c r="D73" s="246">
        <v>5964</v>
      </c>
      <c r="E73">
        <v>-5.0162901550205632</v>
      </c>
      <c r="F73" s="246">
        <v>72</v>
      </c>
      <c r="G73" s="252">
        <f t="shared" si="8"/>
        <v>-4.1493775933609568E-3</v>
      </c>
      <c r="H73" s="246">
        <v>16962.099609000001</v>
      </c>
      <c r="I73" s="252">
        <f t="shared" si="9"/>
        <v>0.10306883992981807</v>
      </c>
      <c r="J73" s="246">
        <v>5.62723</v>
      </c>
      <c r="K73" s="246">
        <v>8.5</v>
      </c>
      <c r="N73" s="251">
        <f t="shared" si="4"/>
        <v>54.98545265640751</v>
      </c>
      <c r="O73" s="251">
        <f t="shared" si="6"/>
        <v>60.001742811428073</v>
      </c>
      <c r="P73" s="251">
        <f t="shared" si="5"/>
        <v>-5.0162901550205632</v>
      </c>
    </row>
    <row r="74" spans="1:16">
      <c r="A74" s="245">
        <v>36526</v>
      </c>
      <c r="B74">
        <v>53.4</v>
      </c>
      <c r="C74" s="255">
        <f t="shared" si="7"/>
        <v>2.3184518106917053E-2</v>
      </c>
      <c r="D74" s="246">
        <v>5936</v>
      </c>
      <c r="E74">
        <v>-4.771187962282319</v>
      </c>
      <c r="F74" s="246">
        <v>71.5</v>
      </c>
      <c r="G74" s="252">
        <f t="shared" si="8"/>
        <v>-6.9444444444444441E-3</v>
      </c>
      <c r="H74" s="246">
        <v>15532.339844</v>
      </c>
      <c r="I74" s="252">
        <f t="shared" si="9"/>
        <v>-8.4291437850145493E-2</v>
      </c>
      <c r="J74" s="246">
        <v>5.8526800000000003</v>
      </c>
      <c r="K74" s="246">
        <v>8.5</v>
      </c>
      <c r="N74" s="251">
        <f t="shared" si="4"/>
        <v>54.741536863114042</v>
      </c>
      <c r="O74" s="251">
        <f t="shared" si="6"/>
        <v>59.512724825396361</v>
      </c>
      <c r="P74" s="251">
        <f t="shared" si="5"/>
        <v>-4.771187962282319</v>
      </c>
    </row>
    <row r="75" spans="1:16">
      <c r="A75" s="245">
        <v>36557</v>
      </c>
      <c r="B75">
        <v>53.48</v>
      </c>
      <c r="C75" s="255">
        <f t="shared" si="7"/>
        <v>1.4981273408239382E-3</v>
      </c>
      <c r="D75" s="246">
        <v>5050</v>
      </c>
      <c r="E75">
        <v>-4.5184020510226333</v>
      </c>
      <c r="F75" s="246">
        <v>71.400000000000006</v>
      </c>
      <c r="G75" s="252">
        <f t="shared" si="8"/>
        <v>-1.398601398601319E-3</v>
      </c>
      <c r="H75" s="246">
        <v>17169.439452999999</v>
      </c>
      <c r="I75" s="252">
        <f t="shared" si="9"/>
        <v>0.10539941988408111</v>
      </c>
      <c r="J75" s="246">
        <v>5.9821400000000002</v>
      </c>
      <c r="K75" s="246">
        <v>8.73</v>
      </c>
      <c r="N75" s="251">
        <f t="shared" si="4"/>
        <v>54.547454268788812</v>
      </c>
      <c r="O75" s="251">
        <f t="shared" si="6"/>
        <v>59.065856319811445</v>
      </c>
      <c r="P75" s="251">
        <f t="shared" si="5"/>
        <v>-4.5184020510226333</v>
      </c>
    </row>
    <row r="76" spans="1:16">
      <c r="A76" s="245">
        <v>36586</v>
      </c>
      <c r="B76">
        <v>53.46</v>
      </c>
      <c r="C76" s="255">
        <f t="shared" si="7"/>
        <v>-3.7397157815998545E-4</v>
      </c>
      <c r="D76" s="246">
        <v>7251</v>
      </c>
      <c r="E76">
        <v>-4.270454091477049</v>
      </c>
      <c r="F76" s="246">
        <v>71.2</v>
      </c>
      <c r="G76" s="252">
        <f t="shared" si="8"/>
        <v>-2.8011204481793112E-3</v>
      </c>
      <c r="H76" s="246">
        <v>17406.539063</v>
      </c>
      <c r="I76" s="252">
        <f t="shared" si="9"/>
        <v>1.3809397251962873E-2</v>
      </c>
      <c r="J76" s="246">
        <v>5.8794599999999999</v>
      </c>
      <c r="K76" s="246">
        <v>8.83</v>
      </c>
      <c r="N76" s="251">
        <f t="shared" si="4"/>
        <v>54.380153612052069</v>
      </c>
      <c r="O76" s="251">
        <f t="shared" si="6"/>
        <v>58.650607703529118</v>
      </c>
      <c r="P76" s="251">
        <f t="shared" si="5"/>
        <v>-4.270454091477049</v>
      </c>
    </row>
    <row r="77" spans="1:16">
      <c r="A77" s="245">
        <v>36617</v>
      </c>
      <c r="B77">
        <v>52.39</v>
      </c>
      <c r="C77" s="255">
        <f t="shared" si="7"/>
        <v>-2.001496445940891E-2</v>
      </c>
      <c r="D77" s="246">
        <v>8455</v>
      </c>
      <c r="E77">
        <v>-4.1128828514743603</v>
      </c>
      <c r="F77" s="246">
        <v>71.2</v>
      </c>
      <c r="G77" s="252">
        <f t="shared" si="8"/>
        <v>0</v>
      </c>
      <c r="H77" s="246">
        <v>15519.299805000001</v>
      </c>
      <c r="I77" s="252">
        <f t="shared" si="9"/>
        <v>-0.10842128071349846</v>
      </c>
      <c r="J77" s="246">
        <v>6.6004500000000004</v>
      </c>
      <c r="K77" s="246">
        <v>9</v>
      </c>
      <c r="N77" s="251">
        <f t="shared" si="4"/>
        <v>54.073976133274826</v>
      </c>
      <c r="O77" s="251">
        <f t="shared" si="6"/>
        <v>58.186858984749186</v>
      </c>
      <c r="P77" s="251">
        <f t="shared" si="5"/>
        <v>-4.1128828514743603</v>
      </c>
    </row>
    <row r="78" spans="1:16">
      <c r="A78" s="245">
        <v>36647</v>
      </c>
      <c r="B78">
        <v>49.82</v>
      </c>
      <c r="C78" s="255">
        <f t="shared" si="7"/>
        <v>-4.9055163199083797E-2</v>
      </c>
      <c r="D78" s="246">
        <v>5390</v>
      </c>
      <c r="E78">
        <v>-4.1475733859283892</v>
      </c>
      <c r="F78" s="246">
        <v>71.099999999999994</v>
      </c>
      <c r="G78" s="252">
        <f t="shared" si="8"/>
        <v>-1.4044943820225916E-3</v>
      </c>
      <c r="H78" s="246">
        <v>14713.860352</v>
      </c>
      <c r="I78" s="252">
        <f t="shared" si="9"/>
        <v>-5.1899213438772851E-2</v>
      </c>
      <c r="J78" s="246">
        <v>6.7254500000000004</v>
      </c>
      <c r="K78" s="246">
        <v>9.24</v>
      </c>
      <c r="N78" s="251">
        <f t="shared" si="4"/>
        <v>53.41951826661716</v>
      </c>
      <c r="O78" s="251">
        <f t="shared" si="6"/>
        <v>57.56709165254555</v>
      </c>
      <c r="P78" s="251">
        <f t="shared" si="5"/>
        <v>-4.1475733859283892</v>
      </c>
    </row>
    <row r="79" spans="1:16">
      <c r="A79" s="245">
        <v>36678</v>
      </c>
      <c r="B79">
        <v>46.29</v>
      </c>
      <c r="C79" s="255">
        <f t="shared" si="7"/>
        <v>-7.085507828181456E-2</v>
      </c>
      <c r="D79" s="246">
        <v>4316</v>
      </c>
      <c r="E79">
        <v>-4.4090822276125508</v>
      </c>
      <c r="F79" s="246">
        <v>70.8</v>
      </c>
      <c r="G79" s="252">
        <f t="shared" si="8"/>
        <v>-4.2194092827003826E-3</v>
      </c>
      <c r="H79" s="246">
        <v>16155.780273</v>
      </c>
      <c r="I79" s="252">
        <f t="shared" si="9"/>
        <v>9.7997390657850431E-2</v>
      </c>
      <c r="J79" s="246">
        <v>6.14</v>
      </c>
      <c r="K79" s="246">
        <v>9.5</v>
      </c>
      <c r="N79" s="251">
        <f t="shared" si="4"/>
        <v>52.322669302522215</v>
      </c>
      <c r="O79" s="251">
        <f t="shared" si="6"/>
        <v>56.731751530134765</v>
      </c>
      <c r="P79" s="251">
        <f t="shared" si="5"/>
        <v>-4.4090822276125508</v>
      </c>
    </row>
    <row r="80" spans="1:16">
      <c r="A80" s="245">
        <v>36708</v>
      </c>
      <c r="B80">
        <v>46.9</v>
      </c>
      <c r="C80" s="255">
        <f t="shared" si="7"/>
        <v>1.3177792179736431E-2</v>
      </c>
      <c r="D80" s="246">
        <v>7229</v>
      </c>
      <c r="E80">
        <v>-4.5150611522641029</v>
      </c>
      <c r="F80" s="246">
        <v>70.7</v>
      </c>
      <c r="G80" s="252">
        <f t="shared" si="8"/>
        <v>-1.4124293785309932E-3</v>
      </c>
      <c r="H80" s="246">
        <v>16840.980468999998</v>
      </c>
      <c r="I80" s="252">
        <f t="shared" si="9"/>
        <v>4.2412076942215167E-2</v>
      </c>
      <c r="J80" s="246">
        <v>5.85</v>
      </c>
      <c r="K80" s="246">
        <v>9.5</v>
      </c>
      <c r="N80" s="251">
        <f t="shared" ref="N80:N143" si="10">(N79*(12-1)+B80*2)/(12+1)</f>
        <v>51.48841248674956</v>
      </c>
      <c r="O80" s="251">
        <f t="shared" si="6"/>
        <v>56.003473639013663</v>
      </c>
      <c r="P80" s="251">
        <f t="shared" si="5"/>
        <v>-4.5150611522641029</v>
      </c>
    </row>
    <row r="81" spans="1:16">
      <c r="A81" s="245">
        <v>36739</v>
      </c>
      <c r="B81">
        <v>47.1</v>
      </c>
      <c r="C81" s="255">
        <f t="shared" si="7"/>
        <v>4.2643923240938773E-3</v>
      </c>
      <c r="D81" s="246">
        <v>9497</v>
      </c>
      <c r="E81">
        <v>-4.5306849689880906</v>
      </c>
      <c r="F81" s="246">
        <v>70.5</v>
      </c>
      <c r="G81" s="252">
        <f t="shared" si="8"/>
        <v>-2.8288543140028688E-3</v>
      </c>
      <c r="H81" s="246">
        <v>17097.509765999999</v>
      </c>
      <c r="I81" s="252">
        <f t="shared" si="9"/>
        <v>1.5232444302884071E-2</v>
      </c>
      <c r="J81" s="246">
        <v>6.49</v>
      </c>
      <c r="K81" s="246">
        <v>9.5</v>
      </c>
      <c r="N81" s="251">
        <f t="shared" si="10"/>
        <v>50.813272104172711</v>
      </c>
      <c r="O81" s="251">
        <f t="shared" si="6"/>
        <v>55.343957073160801</v>
      </c>
      <c r="P81" s="251">
        <f t="shared" si="5"/>
        <v>-4.5306849689880906</v>
      </c>
    </row>
    <row r="82" spans="1:16">
      <c r="A82" s="245">
        <v>36770</v>
      </c>
      <c r="B82">
        <v>47.49</v>
      </c>
      <c r="C82" s="255">
        <f t="shared" si="7"/>
        <v>8.2802547770700757E-3</v>
      </c>
      <c r="D82" s="246">
        <v>6784</v>
      </c>
      <c r="E82">
        <v>-4.4601830023873674</v>
      </c>
      <c r="F82" s="246">
        <v>70.599999999999994</v>
      </c>
      <c r="G82" s="252">
        <f t="shared" si="8"/>
        <v>1.4184397163119762E-3</v>
      </c>
      <c r="H82" s="246">
        <v>15648.980469</v>
      </c>
      <c r="I82" s="252">
        <f t="shared" si="9"/>
        <v>-8.4721653435199981E-2</v>
      </c>
      <c r="J82" s="246">
        <v>6.31</v>
      </c>
      <c r="K82" s="246">
        <v>9.5</v>
      </c>
      <c r="N82" s="251">
        <f t="shared" si="10"/>
        <v>50.301999472761523</v>
      </c>
      <c r="O82" s="251">
        <f t="shared" si="6"/>
        <v>54.76218247514889</v>
      </c>
      <c r="P82" s="251">
        <f t="shared" si="5"/>
        <v>-4.4601830023873674</v>
      </c>
    </row>
    <row r="83" spans="1:16">
      <c r="A83" s="245">
        <v>36800</v>
      </c>
      <c r="B83">
        <v>47.4</v>
      </c>
      <c r="C83" s="255">
        <f t="shared" si="7"/>
        <v>-1.8951358180670332E-3</v>
      </c>
      <c r="D83" s="246">
        <v>6822</v>
      </c>
      <c r="E83">
        <v>-4.361297609724275</v>
      </c>
      <c r="F83" s="246">
        <v>70.599999999999994</v>
      </c>
      <c r="G83" s="252">
        <f t="shared" si="8"/>
        <v>0</v>
      </c>
      <c r="H83" s="246">
        <v>14895.339844</v>
      </c>
      <c r="I83" s="252">
        <f t="shared" si="9"/>
        <v>-4.8159087839168294E-2</v>
      </c>
      <c r="J83" s="246">
        <v>5.90402</v>
      </c>
      <c r="K83" s="246">
        <v>9.5</v>
      </c>
      <c r="N83" s="251">
        <f t="shared" si="10"/>
        <v>49.855538015413586</v>
      </c>
      <c r="O83" s="251">
        <f t="shared" si="6"/>
        <v>54.216835625137861</v>
      </c>
      <c r="P83" s="251">
        <f t="shared" si="5"/>
        <v>-4.361297609724275</v>
      </c>
    </row>
    <row r="84" spans="1:16">
      <c r="A84" s="245">
        <v>36831</v>
      </c>
      <c r="B84">
        <v>45.79</v>
      </c>
      <c r="C84" s="255">
        <f t="shared" si="7"/>
        <v>-3.3966244725738386E-2</v>
      </c>
      <c r="D84" s="246">
        <v>5692</v>
      </c>
      <c r="E84">
        <v>-4.3625549504044727</v>
      </c>
      <c r="F84" s="246">
        <v>70.7</v>
      </c>
      <c r="G84" s="252">
        <f t="shared" si="8"/>
        <v>1.4164305949009707E-3</v>
      </c>
      <c r="H84" s="246">
        <v>13984.389648</v>
      </c>
      <c r="I84" s="252">
        <f t="shared" si="9"/>
        <v>-6.1156724555495132E-2</v>
      </c>
      <c r="J84" s="246">
        <v>5.7709000000000001</v>
      </c>
      <c r="K84" s="246">
        <v>9.5</v>
      </c>
      <c r="N84" s="251">
        <f t="shared" si="10"/>
        <v>49.23007062842688</v>
      </c>
      <c r="O84" s="251">
        <f t="shared" si="6"/>
        <v>53.592625578831353</v>
      </c>
      <c r="P84" s="251">
        <f t="shared" si="5"/>
        <v>-4.3625549504044727</v>
      </c>
    </row>
    <row r="85" spans="1:16">
      <c r="A85" s="245">
        <v>36861</v>
      </c>
      <c r="B85">
        <v>44.31</v>
      </c>
      <c r="C85" s="255">
        <f t="shared" si="7"/>
        <v>-3.2321467569338215E-2</v>
      </c>
      <c r="D85" s="246">
        <v>4336</v>
      </c>
      <c r="E85">
        <v>-4.4318869985111249</v>
      </c>
      <c r="F85" s="246">
        <v>70.5</v>
      </c>
      <c r="G85" s="252">
        <f t="shared" si="8"/>
        <v>-2.8288543140028688E-3</v>
      </c>
      <c r="H85" s="246">
        <v>15095.530273</v>
      </c>
      <c r="I85" s="252">
        <f t="shared" si="9"/>
        <v>7.9455782695450825E-2</v>
      </c>
      <c r="J85" s="246">
        <v>6.31</v>
      </c>
      <c r="K85" s="246">
        <v>9.5</v>
      </c>
      <c r="N85" s="251">
        <f t="shared" si="10"/>
        <v>48.473136685591982</v>
      </c>
      <c r="O85" s="251">
        <f t="shared" si="6"/>
        <v>52.905023684103107</v>
      </c>
      <c r="P85" s="251">
        <f t="shared" si="5"/>
        <v>-4.4318869985111249</v>
      </c>
    </row>
    <row r="86" spans="1:16">
      <c r="A86" s="245">
        <v>36892</v>
      </c>
      <c r="B86">
        <v>43.8</v>
      </c>
      <c r="C86" s="255">
        <f t="shared" si="7"/>
        <v>-1.1509817197021103E-2</v>
      </c>
      <c r="D86" s="246">
        <v>3991</v>
      </c>
      <c r="E86">
        <v>-4.4763849051643589</v>
      </c>
      <c r="F86" s="246">
        <v>70.400000000000006</v>
      </c>
      <c r="G86" s="252">
        <f t="shared" si="8"/>
        <v>-1.4184397163119762E-3</v>
      </c>
      <c r="H86" s="246">
        <v>16102.349609000001</v>
      </c>
      <c r="I86" s="252">
        <f t="shared" si="9"/>
        <v>6.6696519949405592E-2</v>
      </c>
      <c r="J86" s="246">
        <v>5.3392900000000001</v>
      </c>
      <c r="K86" s="246">
        <v>9.0500000000000007</v>
      </c>
      <c r="N86" s="251">
        <f t="shared" si="10"/>
        <v>47.754192580116296</v>
      </c>
      <c r="O86" s="251">
        <f t="shared" si="6"/>
        <v>52.230577485280655</v>
      </c>
      <c r="P86" s="251">
        <f t="shared" si="5"/>
        <v>-4.4763849051643589</v>
      </c>
    </row>
    <row r="87" spans="1:16">
      <c r="A87" s="245">
        <v>36923</v>
      </c>
      <c r="B87">
        <v>43.37</v>
      </c>
      <c r="C87" s="255">
        <f t="shared" si="7"/>
        <v>-9.8173515981735109E-3</v>
      </c>
      <c r="D87" s="246">
        <v>4237</v>
      </c>
      <c r="E87">
        <v>-4.4945369983523378</v>
      </c>
      <c r="F87" s="246">
        <v>69.7</v>
      </c>
      <c r="G87" s="252">
        <f t="shared" si="8"/>
        <v>-9.9431818181818579E-3</v>
      </c>
      <c r="H87" s="246">
        <v>14787.870117</v>
      </c>
      <c r="I87" s="252">
        <f t="shared" si="9"/>
        <v>-8.1632775583589695E-2</v>
      </c>
      <c r="J87" s="246">
        <v>5.0199999999999996</v>
      </c>
      <c r="K87" s="246">
        <v>8.5</v>
      </c>
      <c r="N87" s="251">
        <f t="shared" si="10"/>
        <v>47.079701413944562</v>
      </c>
      <c r="O87" s="251">
        <f t="shared" si="6"/>
        <v>51.5742384122969</v>
      </c>
      <c r="P87" s="251">
        <f t="shared" si="5"/>
        <v>-4.4945369983523378</v>
      </c>
    </row>
    <row r="88" spans="1:16">
      <c r="A88" s="245">
        <v>36951</v>
      </c>
      <c r="B88">
        <v>44.74</v>
      </c>
      <c r="C88" s="255">
        <f t="shared" si="7"/>
        <v>3.1588655752824643E-2</v>
      </c>
      <c r="D88" s="246">
        <v>10411</v>
      </c>
      <c r="E88">
        <v>-4.3482511796437464</v>
      </c>
      <c r="F88" s="246">
        <v>69.8</v>
      </c>
      <c r="G88" s="252">
        <f t="shared" si="8"/>
        <v>1.4347202295551551E-3</v>
      </c>
      <c r="H88" s="246">
        <v>12760.639648</v>
      </c>
      <c r="I88" s="252">
        <f t="shared" si="9"/>
        <v>-0.13708738668657325</v>
      </c>
      <c r="J88" s="246">
        <v>5.1406299999999998</v>
      </c>
      <c r="K88" s="246">
        <v>8.32</v>
      </c>
      <c r="N88" s="251">
        <f t="shared" si="10"/>
        <v>46.719747350260789</v>
      </c>
      <c r="O88" s="251">
        <f t="shared" si="6"/>
        <v>51.067998529904536</v>
      </c>
      <c r="P88" s="251">
        <f t="shared" si="5"/>
        <v>-4.3482511796437464</v>
      </c>
    </row>
    <row r="89" spans="1:16">
      <c r="A89" s="245">
        <v>36982</v>
      </c>
      <c r="B89">
        <v>44.11</v>
      </c>
      <c r="C89" s="255">
        <f t="shared" si="7"/>
        <v>-1.4081358962896794E-2</v>
      </c>
      <c r="D89" s="246">
        <v>7189</v>
      </c>
      <c r="E89">
        <v>-4.2343434734801093</v>
      </c>
      <c r="F89" s="246">
        <v>70.2</v>
      </c>
      <c r="G89" s="252">
        <f t="shared" si="8"/>
        <v>5.730659025788047E-3</v>
      </c>
      <c r="H89" s="246">
        <v>13386.040039</v>
      </c>
      <c r="I89" s="252">
        <f t="shared" si="9"/>
        <v>4.9010112992103762E-2</v>
      </c>
      <c r="J89" s="246">
        <v>4.29</v>
      </c>
      <c r="K89" s="246">
        <v>7.8</v>
      </c>
      <c r="N89" s="251">
        <f t="shared" si="10"/>
        <v>46.318247757912978</v>
      </c>
      <c r="O89" s="251">
        <f t="shared" si="6"/>
        <v>50.552591231393087</v>
      </c>
      <c r="P89" s="251">
        <f t="shared" si="5"/>
        <v>-4.2343434734801093</v>
      </c>
    </row>
    <row r="90" spans="1:16">
      <c r="A90" s="245">
        <v>37012</v>
      </c>
      <c r="B90">
        <v>43.1</v>
      </c>
      <c r="C90" s="255">
        <f t="shared" si="7"/>
        <v>-2.289730219904779E-2</v>
      </c>
      <c r="D90" s="246">
        <v>6513</v>
      </c>
      <c r="E90">
        <v>-4.1774147182410246</v>
      </c>
      <c r="F90" s="246">
        <v>70</v>
      </c>
      <c r="G90" s="252">
        <f t="shared" si="8"/>
        <v>-2.8490028490028895E-3</v>
      </c>
      <c r="H90" s="246">
        <v>13174.410156</v>
      </c>
      <c r="I90" s="252">
        <f t="shared" si="9"/>
        <v>-1.5809745255760444E-2</v>
      </c>
      <c r="J90" s="246">
        <v>3.91</v>
      </c>
      <c r="K90" s="246">
        <v>7.24</v>
      </c>
      <c r="N90" s="251">
        <f t="shared" si="10"/>
        <v>45.823132718234056</v>
      </c>
      <c r="O90" s="251">
        <f t="shared" si="6"/>
        <v>50.000547436475081</v>
      </c>
      <c r="P90" s="251">
        <f t="shared" si="5"/>
        <v>-4.1774147182410246</v>
      </c>
    </row>
    <row r="91" spans="1:16">
      <c r="A91" s="245">
        <v>37043</v>
      </c>
      <c r="B91">
        <v>43.05</v>
      </c>
      <c r="C91" s="255">
        <f t="shared" si="7"/>
        <v>-1.1600928074246928E-3</v>
      </c>
      <c r="D91" s="246">
        <v>6589</v>
      </c>
      <c r="E91">
        <v>-4.0891951553814465</v>
      </c>
      <c r="F91" s="246">
        <v>70</v>
      </c>
      <c r="G91" s="252">
        <f t="shared" si="8"/>
        <v>0</v>
      </c>
      <c r="H91" s="246">
        <v>13042.530273</v>
      </c>
      <c r="I91" s="252">
        <f t="shared" si="9"/>
        <v>-1.0010306453070142E-2</v>
      </c>
      <c r="J91" s="246">
        <v>3.81473</v>
      </c>
      <c r="K91" s="246">
        <v>6.98</v>
      </c>
      <c r="N91" s="251">
        <f t="shared" si="10"/>
        <v>45.396496915428813</v>
      </c>
      <c r="O91" s="251">
        <f t="shared" si="6"/>
        <v>49.485692070810259</v>
      </c>
      <c r="P91" s="251">
        <f t="shared" si="5"/>
        <v>-4.0891951553814465</v>
      </c>
    </row>
    <row r="92" spans="1:16">
      <c r="A92" s="245">
        <v>37073</v>
      </c>
      <c r="B92">
        <v>42.37</v>
      </c>
      <c r="C92" s="255">
        <f t="shared" si="7"/>
        <v>-1.5795586527293837E-2</v>
      </c>
      <c r="D92" s="246">
        <v>6693</v>
      </c>
      <c r="E92">
        <v>-4.027721763905916</v>
      </c>
      <c r="F92" s="246">
        <v>70.099999999999994</v>
      </c>
      <c r="G92" s="252">
        <f t="shared" si="8"/>
        <v>1.4285714285713475E-3</v>
      </c>
      <c r="H92" s="246">
        <v>12316.690430000001</v>
      </c>
      <c r="I92" s="252">
        <f t="shared" si="9"/>
        <v>-5.5651766015264496E-2</v>
      </c>
      <c r="J92" s="246">
        <v>3.68</v>
      </c>
      <c r="K92" s="246">
        <v>6.75</v>
      </c>
      <c r="N92" s="251">
        <f t="shared" si="10"/>
        <v>44.930882005362839</v>
      </c>
      <c r="O92" s="251">
        <f t="shared" si="6"/>
        <v>48.958603769268755</v>
      </c>
      <c r="P92" s="251">
        <f t="shared" ref="P92:P155" si="11">N92-O92</f>
        <v>-4.027721763905916</v>
      </c>
    </row>
    <row r="93" spans="1:16">
      <c r="A93" s="245">
        <v>37104</v>
      </c>
      <c r="B93">
        <v>42</v>
      </c>
      <c r="C93" s="255">
        <f t="shared" si="7"/>
        <v>-8.7325938163794539E-3</v>
      </c>
      <c r="D93" s="246">
        <v>7144</v>
      </c>
      <c r="E93">
        <v>-3.9631745567509427</v>
      </c>
      <c r="F93" s="246">
        <v>69.7</v>
      </c>
      <c r="G93" s="252">
        <f t="shared" si="8"/>
        <v>-5.7061340941510913E-3</v>
      </c>
      <c r="H93" s="246">
        <v>11090.480469</v>
      </c>
      <c r="I93" s="252">
        <f t="shared" si="9"/>
        <v>-9.9556773629163986E-2</v>
      </c>
      <c r="J93" s="246">
        <v>3.39</v>
      </c>
      <c r="K93" s="246">
        <v>6.67</v>
      </c>
      <c r="N93" s="251">
        <f t="shared" si="10"/>
        <v>44.479977081460866</v>
      </c>
      <c r="O93" s="251">
        <f t="shared" ref="O93:O156" si="12">(O92*(26-1)+B93*2)/(26+1)</f>
        <v>48.443151638211809</v>
      </c>
      <c r="P93" s="251">
        <f t="shared" si="11"/>
        <v>-3.9631745567509427</v>
      </c>
    </row>
    <row r="94" spans="1:16">
      <c r="A94" s="245">
        <v>37135</v>
      </c>
      <c r="B94">
        <v>41.08</v>
      </c>
      <c r="C94" s="255">
        <f t="shared" si="7"/>
        <v>-2.1904761904761944E-2</v>
      </c>
      <c r="D94" s="246">
        <v>5880</v>
      </c>
      <c r="E94">
        <v>-3.9408293140312338</v>
      </c>
      <c r="F94" s="246">
        <v>69.8</v>
      </c>
      <c r="G94" s="252">
        <f t="shared" si="8"/>
        <v>1.4347202295551551E-3</v>
      </c>
      <c r="H94" s="246">
        <v>9950.7001949999994</v>
      </c>
      <c r="I94" s="252">
        <f t="shared" si="9"/>
        <v>-0.10277104559950338</v>
      </c>
      <c r="J94" s="246">
        <v>2.6</v>
      </c>
      <c r="K94" s="246">
        <v>6.28</v>
      </c>
      <c r="N94" s="251">
        <f t="shared" si="10"/>
        <v>43.956903684313041</v>
      </c>
      <c r="O94" s="251">
        <f t="shared" si="12"/>
        <v>47.897732998344274</v>
      </c>
      <c r="P94" s="251">
        <f t="shared" si="11"/>
        <v>-3.9408293140312338</v>
      </c>
    </row>
    <row r="95" spans="1:16">
      <c r="A95" s="245">
        <v>37165</v>
      </c>
      <c r="B95">
        <v>39.25</v>
      </c>
      <c r="C95" s="255">
        <f t="shared" si="7"/>
        <v>-4.4547224926971725E-2</v>
      </c>
      <c r="D95" s="246">
        <v>4657</v>
      </c>
      <c r="E95">
        <v>-4.0243955276949137</v>
      </c>
      <c r="F95" s="246">
        <v>69.7</v>
      </c>
      <c r="G95" s="252">
        <f t="shared" si="8"/>
        <v>-1.43266475644691E-3</v>
      </c>
      <c r="H95" s="246">
        <v>10073.969727</v>
      </c>
      <c r="I95" s="252">
        <f t="shared" si="9"/>
        <v>1.2388025926249933E-2</v>
      </c>
      <c r="J95" s="246">
        <v>2.1495500000000001</v>
      </c>
      <c r="K95" s="246">
        <v>5.53</v>
      </c>
      <c r="N95" s="251">
        <f t="shared" si="10"/>
        <v>43.23276465595719</v>
      </c>
      <c r="O95" s="251">
        <f t="shared" si="12"/>
        <v>47.257160183652104</v>
      </c>
      <c r="P95" s="251">
        <f t="shared" si="11"/>
        <v>-4.0243955276949137</v>
      </c>
    </row>
    <row r="96" spans="1:16">
      <c r="A96" s="245">
        <v>37196</v>
      </c>
      <c r="B96">
        <v>39.270000000000003</v>
      </c>
      <c r="C96" s="255">
        <f t="shared" si="7"/>
        <v>5.0955414012746818E-4</v>
      </c>
      <c r="D96" s="246">
        <v>8247</v>
      </c>
      <c r="E96">
        <v>-4.0424101335260616</v>
      </c>
      <c r="F96" s="246">
        <v>69.7</v>
      </c>
      <c r="G96" s="252">
        <f t="shared" si="8"/>
        <v>0</v>
      </c>
      <c r="H96" s="246">
        <v>11279.25</v>
      </c>
      <c r="I96" s="252">
        <f t="shared" si="9"/>
        <v>0.11964303106546355</v>
      </c>
      <c r="J96" s="246">
        <v>2.21652</v>
      </c>
      <c r="K96" s="246">
        <v>5.0999999999999996</v>
      </c>
      <c r="N96" s="251">
        <f t="shared" si="10"/>
        <v>42.623108555040702</v>
      </c>
      <c r="O96" s="251">
        <f t="shared" si="12"/>
        <v>46.665518688566763</v>
      </c>
      <c r="P96" s="251">
        <f t="shared" si="11"/>
        <v>-4.0424101335260616</v>
      </c>
    </row>
    <row r="97" spans="1:16">
      <c r="A97" s="245">
        <v>37226</v>
      </c>
      <c r="B97">
        <v>39.68</v>
      </c>
      <c r="C97" s="255">
        <f t="shared" si="7"/>
        <v>1.044053985230447E-2</v>
      </c>
      <c r="D97" s="246">
        <v>7013</v>
      </c>
      <c r="E97">
        <v>-3.9777502362880597</v>
      </c>
      <c r="F97" s="246">
        <v>68</v>
      </c>
      <c r="G97" s="252">
        <f t="shared" si="8"/>
        <v>-2.4390243902439063E-2</v>
      </c>
      <c r="H97" s="246">
        <v>11397.209961</v>
      </c>
      <c r="I97" s="252">
        <f t="shared" si="9"/>
        <v>1.0458138706031028E-2</v>
      </c>
      <c r="J97" s="246">
        <v>2.1049099999999998</v>
      </c>
      <c r="K97" s="246">
        <v>4.84</v>
      </c>
      <c r="N97" s="251">
        <f t="shared" si="10"/>
        <v>42.170322623495977</v>
      </c>
      <c r="O97" s="251">
        <f t="shared" si="12"/>
        <v>46.148072859784037</v>
      </c>
      <c r="P97" s="251">
        <f t="shared" si="11"/>
        <v>-3.9777502362880597</v>
      </c>
    </row>
    <row r="98" spans="1:16">
      <c r="A98" s="245">
        <v>37257</v>
      </c>
      <c r="B98">
        <v>39.89</v>
      </c>
      <c r="C98" s="255">
        <f t="shared" si="7"/>
        <v>5.2923387096774407E-3</v>
      </c>
      <c r="D98" s="246">
        <v>8293</v>
      </c>
      <c r="E98">
        <v>-3.8650081488646819</v>
      </c>
      <c r="F98" s="246">
        <v>68</v>
      </c>
      <c r="G98" s="252">
        <f t="shared" si="8"/>
        <v>0</v>
      </c>
      <c r="H98" s="246">
        <v>10725.299805000001</v>
      </c>
      <c r="I98" s="252">
        <f t="shared" si="9"/>
        <v>-5.8953915765279627E-2</v>
      </c>
      <c r="J98" s="246">
        <v>1.9799100000000001</v>
      </c>
      <c r="K98" s="246">
        <v>4.75</v>
      </c>
      <c r="N98" s="251">
        <f t="shared" si="10"/>
        <v>41.819503758342755</v>
      </c>
      <c r="O98" s="251">
        <f t="shared" si="12"/>
        <v>45.684511907207437</v>
      </c>
      <c r="P98" s="251">
        <f t="shared" si="11"/>
        <v>-3.8650081488646819</v>
      </c>
    </row>
    <row r="99" spans="1:16">
      <c r="A99" s="245">
        <v>37288</v>
      </c>
      <c r="B99">
        <v>39.64</v>
      </c>
      <c r="C99" s="255">
        <f t="shared" si="7"/>
        <v>-6.2672348959639003E-3</v>
      </c>
      <c r="D99" s="246">
        <v>5906</v>
      </c>
      <c r="E99">
        <v>-3.752574796622838</v>
      </c>
      <c r="F99" s="246">
        <v>68.099999999999994</v>
      </c>
      <c r="G99" s="252">
        <f t="shared" si="8"/>
        <v>1.4705882352940341E-3</v>
      </c>
      <c r="H99" s="246">
        <v>10482.549805000001</v>
      </c>
      <c r="I99" s="252">
        <f t="shared" si="9"/>
        <v>-2.2633399943452676E-2</v>
      </c>
      <c r="J99" s="246">
        <v>2.0044599999999999</v>
      </c>
      <c r="K99" s="246">
        <v>4.75</v>
      </c>
      <c r="N99" s="251">
        <f t="shared" si="10"/>
        <v>41.484195487828487</v>
      </c>
      <c r="O99" s="251">
        <f t="shared" si="12"/>
        <v>45.236770284451325</v>
      </c>
      <c r="P99" s="251">
        <f t="shared" si="11"/>
        <v>-3.752574796622838</v>
      </c>
    </row>
    <row r="100" spans="1:16">
      <c r="A100" s="245">
        <v>37316</v>
      </c>
      <c r="B100">
        <v>39.76</v>
      </c>
      <c r="C100" s="255">
        <f t="shared" si="7"/>
        <v>3.0272452068616914E-3</v>
      </c>
      <c r="D100" s="246">
        <v>5254</v>
      </c>
      <c r="E100">
        <v>-3.6121489531670079</v>
      </c>
      <c r="F100" s="246">
        <v>68.3</v>
      </c>
      <c r="G100" s="252">
        <f t="shared" si="8"/>
        <v>2.9368575624082651E-3</v>
      </c>
      <c r="H100" s="246">
        <v>11032.919921999999</v>
      </c>
      <c r="I100" s="252">
        <f t="shared" si="9"/>
        <v>5.2503458341545989E-2</v>
      </c>
      <c r="J100" s="246">
        <v>2.125</v>
      </c>
      <c r="K100" s="246">
        <v>4.75</v>
      </c>
      <c r="N100" s="251">
        <f t="shared" si="10"/>
        <v>41.218934643547179</v>
      </c>
      <c r="O100" s="251">
        <f t="shared" si="12"/>
        <v>44.831083596714187</v>
      </c>
      <c r="P100" s="251">
        <f t="shared" si="11"/>
        <v>-3.6121489531670079</v>
      </c>
    </row>
    <row r="101" spans="1:16">
      <c r="A101" s="245">
        <v>37347</v>
      </c>
      <c r="B101">
        <v>39.53</v>
      </c>
      <c r="C101" s="255">
        <f t="shared" si="7"/>
        <v>-5.7847082494969036E-3</v>
      </c>
      <c r="D101" s="246">
        <v>7741</v>
      </c>
      <c r="E101">
        <v>-3.4793121931583997</v>
      </c>
      <c r="F101" s="246">
        <v>68.099999999999994</v>
      </c>
      <c r="G101" s="252">
        <f t="shared" si="8"/>
        <v>-2.9282576866764692E-3</v>
      </c>
      <c r="H101" s="246">
        <v>11497.580078000001</v>
      </c>
      <c r="I101" s="252">
        <f t="shared" si="9"/>
        <v>4.2115791584189273E-2</v>
      </c>
      <c r="J101" s="246">
        <v>1.89063</v>
      </c>
      <c r="K101" s="246">
        <v>4.75</v>
      </c>
      <c r="N101" s="251">
        <f t="shared" si="10"/>
        <v>40.95909854453992</v>
      </c>
      <c r="O101" s="251">
        <f t="shared" si="12"/>
        <v>44.43841073769832</v>
      </c>
      <c r="P101" s="251">
        <f t="shared" si="11"/>
        <v>-3.4793121931583997</v>
      </c>
    </row>
    <row r="102" spans="1:16">
      <c r="A102" s="245">
        <v>37377</v>
      </c>
      <c r="B102">
        <v>39.43</v>
      </c>
      <c r="C102" s="255">
        <f t="shared" si="7"/>
        <v>-2.5297242600556898E-3</v>
      </c>
      <c r="D102" s="246">
        <v>7768</v>
      </c>
      <c r="E102">
        <v>-3.3435647351099576</v>
      </c>
      <c r="F102" s="246">
        <v>67.8</v>
      </c>
      <c r="G102" s="252">
        <f t="shared" si="8"/>
        <v>-4.4052863436122936E-3</v>
      </c>
      <c r="H102" s="246">
        <v>11301.940430000001</v>
      </c>
      <c r="I102" s="252">
        <f t="shared" si="9"/>
        <v>-1.7015723889094385E-2</v>
      </c>
      <c r="J102" s="246">
        <v>1.73214</v>
      </c>
      <c r="K102" s="246">
        <v>4.75</v>
      </c>
      <c r="N102" s="251">
        <f t="shared" si="10"/>
        <v>40.723852614610706</v>
      </c>
      <c r="O102" s="251">
        <f t="shared" si="12"/>
        <v>44.067417349720664</v>
      </c>
      <c r="P102" s="251">
        <f t="shared" si="11"/>
        <v>-3.3435647351099576</v>
      </c>
    </row>
    <row r="103" spans="1:16">
      <c r="A103" s="245">
        <v>37408</v>
      </c>
      <c r="B103">
        <v>39.25</v>
      </c>
      <c r="C103" s="255">
        <f t="shared" si="7"/>
        <v>-4.5650519908698893E-3</v>
      </c>
      <c r="D103" s="246">
        <v>7533</v>
      </c>
      <c r="E103">
        <v>-3.2134655615949654</v>
      </c>
      <c r="F103" s="246">
        <v>67.7</v>
      </c>
      <c r="G103" s="252">
        <f t="shared" si="8"/>
        <v>-1.4749262536872319E-3</v>
      </c>
      <c r="H103" s="246">
        <v>10598.549805000001</v>
      </c>
      <c r="I103" s="252">
        <f t="shared" si="9"/>
        <v>-6.2236270785228337E-2</v>
      </c>
      <c r="J103" s="246">
        <v>1.7857099999999999</v>
      </c>
      <c r="K103" s="246">
        <v>4.75</v>
      </c>
      <c r="N103" s="251">
        <f t="shared" si="10"/>
        <v>40.497106058516756</v>
      </c>
      <c r="O103" s="251">
        <f t="shared" si="12"/>
        <v>43.710571620111722</v>
      </c>
      <c r="P103" s="251">
        <f t="shared" si="11"/>
        <v>-3.2134655615949654</v>
      </c>
    </row>
    <row r="104" spans="1:16">
      <c r="A104" s="245">
        <v>37438</v>
      </c>
      <c r="B104">
        <v>38.71</v>
      </c>
      <c r="C104" s="255">
        <f t="shared" si="7"/>
        <v>-1.3757961783439469E-2</v>
      </c>
      <c r="D104" s="246">
        <v>5352</v>
      </c>
      <c r="E104">
        <v>-3.1179922426120683</v>
      </c>
      <c r="F104" s="246">
        <v>67.7</v>
      </c>
      <c r="G104" s="252">
        <f t="shared" si="8"/>
        <v>0</v>
      </c>
      <c r="H104" s="246">
        <v>10267.360352</v>
      </c>
      <c r="I104" s="252">
        <f t="shared" si="9"/>
        <v>-3.1248563161325904E-2</v>
      </c>
      <c r="J104" s="246">
        <v>1.74777</v>
      </c>
      <c r="K104" s="246">
        <v>4.75</v>
      </c>
      <c r="N104" s="251">
        <f t="shared" si="10"/>
        <v>40.222166664898786</v>
      </c>
      <c r="O104" s="251">
        <f t="shared" si="12"/>
        <v>43.340158907510855</v>
      </c>
      <c r="P104" s="251">
        <f t="shared" si="11"/>
        <v>-3.1179922426120683</v>
      </c>
    </row>
    <row r="105" spans="1:16">
      <c r="A105" s="245">
        <v>37469</v>
      </c>
      <c r="B105">
        <v>37.92</v>
      </c>
      <c r="C105" s="255">
        <f t="shared" si="7"/>
        <v>-2.04081632653061E-2</v>
      </c>
      <c r="D105" s="246">
        <v>5271</v>
      </c>
      <c r="E105">
        <v>-3.0706784771113647</v>
      </c>
      <c r="F105" s="246">
        <v>67.5</v>
      </c>
      <c r="G105" s="252">
        <f t="shared" si="8"/>
        <v>-2.9542097488922132E-3</v>
      </c>
      <c r="H105" s="246">
        <v>10043.870117</v>
      </c>
      <c r="I105" s="252">
        <f t="shared" si="9"/>
        <v>-2.176705865363586E-2</v>
      </c>
      <c r="J105" s="246">
        <v>1.7455400000000001</v>
      </c>
      <c r="K105" s="246">
        <v>4.75</v>
      </c>
      <c r="N105" s="251">
        <f t="shared" si="10"/>
        <v>39.867987177991282</v>
      </c>
      <c r="O105" s="251">
        <f t="shared" si="12"/>
        <v>42.938665655102646</v>
      </c>
      <c r="P105" s="251">
        <f t="shared" si="11"/>
        <v>-3.0706784771113647</v>
      </c>
    </row>
    <row r="106" spans="1:16">
      <c r="A106" s="245">
        <v>37500</v>
      </c>
      <c r="B106">
        <v>36.65</v>
      </c>
      <c r="C106" s="255">
        <f t="shared" si="7"/>
        <v>-3.3491561181434683E-2</v>
      </c>
      <c r="D106" s="246">
        <v>6505</v>
      </c>
      <c r="E106">
        <v>-3.099926342008402</v>
      </c>
      <c r="F106" s="246">
        <v>67.2</v>
      </c>
      <c r="G106" s="252">
        <f t="shared" si="8"/>
        <v>-4.4444444444444019E-3</v>
      </c>
      <c r="H106" s="246">
        <v>9072.2099610000005</v>
      </c>
      <c r="I106" s="252">
        <f t="shared" si="9"/>
        <v>-9.6741609029311573E-2</v>
      </c>
      <c r="J106" s="246">
        <v>1.9129499999999999</v>
      </c>
      <c r="K106" s="246">
        <v>4.75</v>
      </c>
      <c r="N106" s="251">
        <f t="shared" si="10"/>
        <v>39.372912227531089</v>
      </c>
      <c r="O106" s="251">
        <f t="shared" si="12"/>
        <v>42.472838569539491</v>
      </c>
      <c r="P106" s="251">
        <f t="shared" si="11"/>
        <v>-3.099926342008402</v>
      </c>
    </row>
    <row r="107" spans="1:16">
      <c r="A107" s="245">
        <v>37530</v>
      </c>
      <c r="B107">
        <v>35.69</v>
      </c>
      <c r="C107" s="255">
        <f t="shared" si="7"/>
        <v>-2.6193724420191019E-2</v>
      </c>
      <c r="D107" s="246">
        <v>6109</v>
      </c>
      <c r="E107">
        <v>-3.1640957365344775</v>
      </c>
      <c r="F107" s="246">
        <v>67.2</v>
      </c>
      <c r="G107" s="252">
        <f t="shared" si="8"/>
        <v>0</v>
      </c>
      <c r="H107" s="246">
        <v>9441.25</v>
      </c>
      <c r="I107" s="252">
        <f t="shared" si="9"/>
        <v>4.0678075197382382E-2</v>
      </c>
      <c r="J107" s="246">
        <v>1.90848</v>
      </c>
      <c r="K107" s="246">
        <v>4.75</v>
      </c>
      <c r="N107" s="251">
        <f t="shared" si="10"/>
        <v>38.806310346372463</v>
      </c>
      <c r="O107" s="251">
        <f t="shared" si="12"/>
        <v>41.970406082906941</v>
      </c>
      <c r="P107" s="251">
        <f t="shared" si="11"/>
        <v>-3.1640957365344775</v>
      </c>
    </row>
    <row r="108" spans="1:16">
      <c r="A108" s="245">
        <v>37561</v>
      </c>
      <c r="B108">
        <v>34.950000000000003</v>
      </c>
      <c r="C108" s="255">
        <f t="shared" si="7"/>
        <v>-2.0734099187447324E-2</v>
      </c>
      <c r="D108" s="246">
        <v>5160</v>
      </c>
      <c r="E108">
        <v>-3.2373441711456792</v>
      </c>
      <c r="F108" s="246">
        <v>67.099999999999994</v>
      </c>
      <c r="G108" s="252">
        <f t="shared" si="8"/>
        <v>-1.4880952380953649E-3</v>
      </c>
      <c r="H108" s="246">
        <v>10069.870117</v>
      </c>
      <c r="I108" s="252">
        <f t="shared" si="9"/>
        <v>6.658229757712171E-2</v>
      </c>
      <c r="J108" s="246">
        <v>1.5066999999999999</v>
      </c>
      <c r="K108" s="246">
        <v>4.3499999999999996</v>
      </c>
      <c r="N108" s="251">
        <f t="shared" si="10"/>
        <v>38.213031831545933</v>
      </c>
      <c r="O108" s="251">
        <f t="shared" si="12"/>
        <v>41.450376002691613</v>
      </c>
      <c r="P108" s="251">
        <f t="shared" si="11"/>
        <v>-3.2373441711456792</v>
      </c>
    </row>
    <row r="109" spans="1:16">
      <c r="A109" s="245">
        <v>37591</v>
      </c>
      <c r="B109">
        <v>34.83</v>
      </c>
      <c r="C109" s="255">
        <f t="shared" si="7"/>
        <v>-3.4334763948499153E-3</v>
      </c>
      <c r="D109" s="246">
        <v>5429</v>
      </c>
      <c r="E109">
        <v>-3.2674123843465281</v>
      </c>
      <c r="F109" s="246">
        <v>66.900000000000006</v>
      </c>
      <c r="G109" s="252">
        <f t="shared" si="8"/>
        <v>-2.9806259314454344E-3</v>
      </c>
      <c r="H109" s="246">
        <v>9321.2900389999995</v>
      </c>
      <c r="I109" s="252">
        <f t="shared" si="9"/>
        <v>-7.4338603110306711E-2</v>
      </c>
      <c r="J109" s="246">
        <v>1.49</v>
      </c>
      <c r="K109" s="246">
        <v>4.25</v>
      </c>
      <c r="N109" s="251">
        <f t="shared" si="10"/>
        <v>37.692565395923481</v>
      </c>
      <c r="O109" s="251">
        <f t="shared" si="12"/>
        <v>40.959977780270009</v>
      </c>
      <c r="P109" s="251">
        <f t="shared" si="11"/>
        <v>-3.2674123843465281</v>
      </c>
    </row>
    <row r="110" spans="1:16">
      <c r="A110" s="245">
        <v>37622</v>
      </c>
      <c r="B110">
        <v>34.74</v>
      </c>
      <c r="C110" s="255">
        <f t="shared" si="7"/>
        <v>-2.5839793281652685E-3</v>
      </c>
      <c r="D110" s="246">
        <v>6518</v>
      </c>
      <c r="E110">
        <v>-3.2609141196537834</v>
      </c>
      <c r="F110" s="246">
        <v>66.900000000000006</v>
      </c>
      <c r="G110" s="252">
        <f t="shared" si="8"/>
        <v>0</v>
      </c>
      <c r="H110" s="246">
        <v>9258.9501949999994</v>
      </c>
      <c r="I110" s="252">
        <f t="shared" si="9"/>
        <v>-6.6878987499768847E-3</v>
      </c>
      <c r="J110" s="246">
        <v>1.43973</v>
      </c>
      <c r="K110" s="246">
        <v>4.25</v>
      </c>
      <c r="N110" s="251">
        <f t="shared" si="10"/>
        <v>37.238324565781411</v>
      </c>
      <c r="O110" s="251">
        <f t="shared" si="12"/>
        <v>40.499238685435195</v>
      </c>
      <c r="P110" s="251">
        <f t="shared" si="11"/>
        <v>-3.2609141196537834</v>
      </c>
    </row>
    <row r="111" spans="1:16">
      <c r="A111" s="245">
        <v>37653</v>
      </c>
      <c r="B111">
        <v>34.43</v>
      </c>
      <c r="C111" s="255">
        <f t="shared" si="7"/>
        <v>-8.9234312032240148E-3</v>
      </c>
      <c r="D111" s="246">
        <v>3918</v>
      </c>
      <c r="E111">
        <v>-3.2433908168927488</v>
      </c>
      <c r="F111" s="246">
        <v>66.7</v>
      </c>
      <c r="G111" s="252">
        <f t="shared" si="8"/>
        <v>-2.9895366218236595E-3</v>
      </c>
      <c r="H111" s="246">
        <v>9122.6601559999999</v>
      </c>
      <c r="I111" s="252">
        <f t="shared" si="9"/>
        <v>-1.4719815543839799E-2</v>
      </c>
      <c r="J111" s="246">
        <v>1.4174100000000001</v>
      </c>
      <c r="K111" s="246">
        <v>4.25</v>
      </c>
      <c r="N111" s="251">
        <f t="shared" si="10"/>
        <v>36.806274632584277</v>
      </c>
      <c r="O111" s="251">
        <f t="shared" si="12"/>
        <v>40.049665449477025</v>
      </c>
      <c r="P111" s="251">
        <f t="shared" si="11"/>
        <v>-3.2433908168927488</v>
      </c>
    </row>
    <row r="112" spans="1:16">
      <c r="A112" s="245">
        <v>37681</v>
      </c>
      <c r="B112">
        <v>33.450000000000003</v>
      </c>
      <c r="C112" s="255">
        <f t="shared" si="7"/>
        <v>-2.8463549230322304E-2</v>
      </c>
      <c r="D112" s="246">
        <v>4882</v>
      </c>
      <c r="E112">
        <v>-3.270876652998588</v>
      </c>
      <c r="F112" s="246">
        <v>66.8</v>
      </c>
      <c r="G112" s="252">
        <f t="shared" si="8"/>
        <v>1.4992503748125084E-3</v>
      </c>
      <c r="H112" s="246">
        <v>8634.4501949999994</v>
      </c>
      <c r="I112" s="252">
        <f t="shared" si="9"/>
        <v>-5.3516184166841223E-2</v>
      </c>
      <c r="J112" s="246">
        <v>1.375</v>
      </c>
      <c r="K112" s="246">
        <v>4.25</v>
      </c>
      <c r="N112" s="251">
        <f t="shared" si="10"/>
        <v>36.289924689109775</v>
      </c>
      <c r="O112" s="251">
        <f t="shared" si="12"/>
        <v>39.560801342108363</v>
      </c>
      <c r="P112" s="251">
        <f t="shared" si="11"/>
        <v>-3.270876652998588</v>
      </c>
    </row>
    <row r="113" spans="1:16">
      <c r="A113" s="245">
        <v>37712</v>
      </c>
      <c r="B113">
        <v>32.18</v>
      </c>
      <c r="C113" s="255">
        <f t="shared" si="7"/>
        <v>-3.7967115097160033E-2</v>
      </c>
      <c r="D113" s="246">
        <v>5748</v>
      </c>
      <c r="E113">
        <v>-3.3564467336741117</v>
      </c>
      <c r="F113" s="246">
        <v>66.900000000000006</v>
      </c>
      <c r="G113" s="252">
        <f t="shared" si="8"/>
        <v>1.4970059880240799E-3</v>
      </c>
      <c r="H113" s="246">
        <v>8717.2197269999997</v>
      </c>
      <c r="I113" s="252">
        <f t="shared" si="9"/>
        <v>9.585964378824037E-3</v>
      </c>
      <c r="J113" s="246">
        <v>1.56027</v>
      </c>
      <c r="K113" s="246">
        <v>4.25</v>
      </c>
      <c r="N113" s="251">
        <f t="shared" si="10"/>
        <v>35.657628583092887</v>
      </c>
      <c r="O113" s="251">
        <f t="shared" si="12"/>
        <v>39.014075316766998</v>
      </c>
      <c r="P113" s="251">
        <f t="shared" si="11"/>
        <v>-3.3564467336741117</v>
      </c>
    </row>
    <row r="114" spans="1:16">
      <c r="A114" s="245">
        <v>37742</v>
      </c>
      <c r="B114">
        <v>31.34</v>
      </c>
      <c r="C114" s="255">
        <f t="shared" si="7"/>
        <v>-2.6103169670602853E-2</v>
      </c>
      <c r="D114" s="246">
        <v>4442</v>
      </c>
      <c r="E114">
        <v>-3.45224726145495</v>
      </c>
      <c r="F114" s="246">
        <v>66.2</v>
      </c>
      <c r="G114" s="252">
        <f t="shared" si="8"/>
        <v>-1.0463378176382702E-2</v>
      </c>
      <c r="H114" s="246">
        <v>9487.3798829999996</v>
      </c>
      <c r="I114" s="252">
        <f t="shared" si="9"/>
        <v>8.8349287974762089E-2</v>
      </c>
      <c r="J114" s="246">
        <v>1.32813</v>
      </c>
      <c r="K114" s="246">
        <v>4.25</v>
      </c>
      <c r="N114" s="251">
        <f t="shared" si="10"/>
        <v>34.993378031847826</v>
      </c>
      <c r="O114" s="251">
        <f t="shared" si="12"/>
        <v>38.445625293302776</v>
      </c>
      <c r="P114" s="251">
        <f t="shared" si="11"/>
        <v>-3.45224726145495</v>
      </c>
    </row>
    <row r="115" spans="1:16">
      <c r="A115" s="245">
        <v>37773</v>
      </c>
      <c r="B115">
        <v>31.37</v>
      </c>
      <c r="C115" s="255">
        <f t="shared" si="7"/>
        <v>9.5724313975753474E-4</v>
      </c>
      <c r="D115" s="246">
        <v>5134</v>
      </c>
      <c r="E115">
        <v>-3.4855696434888799</v>
      </c>
      <c r="F115" s="246">
        <v>65.599999999999994</v>
      </c>
      <c r="G115" s="252">
        <f t="shared" si="8"/>
        <v>-9.0634441087614585E-3</v>
      </c>
      <c r="H115" s="246">
        <v>9577.1201170000004</v>
      </c>
      <c r="I115" s="252">
        <f t="shared" si="9"/>
        <v>9.4589059473419203E-3</v>
      </c>
      <c r="J115" s="246">
        <v>1.10714</v>
      </c>
      <c r="K115" s="246">
        <v>4.22</v>
      </c>
      <c r="N115" s="251">
        <f t="shared" si="10"/>
        <v>34.435935257717389</v>
      </c>
      <c r="O115" s="251">
        <f t="shared" si="12"/>
        <v>37.921504901206269</v>
      </c>
      <c r="P115" s="251">
        <f t="shared" si="11"/>
        <v>-3.4855696434888799</v>
      </c>
    </row>
    <row r="116" spans="1:16">
      <c r="A116" s="245">
        <v>37803</v>
      </c>
      <c r="B116">
        <v>31.74</v>
      </c>
      <c r="C116" s="255">
        <f t="shared" si="7"/>
        <v>1.1794708320050922E-2</v>
      </c>
      <c r="D116" s="246">
        <v>6886</v>
      </c>
      <c r="E116">
        <v>-3.4424396619657358</v>
      </c>
      <c r="F116" s="246">
        <v>65</v>
      </c>
      <c r="G116" s="252">
        <f t="shared" si="8"/>
        <v>-9.1463414634145486E-3</v>
      </c>
      <c r="H116" s="246">
        <v>10134.830078000001</v>
      </c>
      <c r="I116" s="252">
        <f t="shared" si="9"/>
        <v>5.8233576919436321E-2</v>
      </c>
      <c r="J116" s="246">
        <v>1.17188</v>
      </c>
      <c r="K116" s="246">
        <v>4</v>
      </c>
      <c r="N116" s="251">
        <f t="shared" si="10"/>
        <v>34.02117598729933</v>
      </c>
      <c r="O116" s="251">
        <f t="shared" si="12"/>
        <v>37.463615649265066</v>
      </c>
      <c r="P116" s="251">
        <f t="shared" si="11"/>
        <v>-3.4424396619657358</v>
      </c>
    </row>
    <row r="117" spans="1:16">
      <c r="A117" s="245">
        <v>37834</v>
      </c>
      <c r="B117">
        <v>31.73</v>
      </c>
      <c r="C117" s="255">
        <f t="shared" si="7"/>
        <v>-3.1505986137359834E-4</v>
      </c>
      <c r="D117" s="246">
        <v>7022</v>
      </c>
      <c r="E117">
        <v>-3.3702160050804721</v>
      </c>
      <c r="F117" s="246">
        <v>64.900000000000006</v>
      </c>
      <c r="G117" s="252">
        <f t="shared" si="8"/>
        <v>-1.5384615384614511E-3</v>
      </c>
      <c r="H117" s="246">
        <v>10908.990234000001</v>
      </c>
      <c r="I117" s="252">
        <f t="shared" si="9"/>
        <v>7.6386101201686069E-2</v>
      </c>
      <c r="J117" s="246">
        <v>1.125</v>
      </c>
      <c r="K117" s="246">
        <v>4</v>
      </c>
      <c r="N117" s="251">
        <f t="shared" si="10"/>
        <v>33.668687373868664</v>
      </c>
      <c r="O117" s="251">
        <f t="shared" si="12"/>
        <v>37.038903378949136</v>
      </c>
      <c r="P117" s="251">
        <f t="shared" si="11"/>
        <v>-3.3702160050804721</v>
      </c>
    </row>
    <row r="118" spans="1:16">
      <c r="A118" s="245">
        <v>37865</v>
      </c>
      <c r="B118">
        <v>32.880000000000003</v>
      </c>
      <c r="C118" s="255">
        <f t="shared" si="7"/>
        <v>3.6243302867948378E-2</v>
      </c>
      <c r="D118" s="246">
        <v>6148</v>
      </c>
      <c r="E118">
        <v>-3.1834856071779924</v>
      </c>
      <c r="F118" s="246">
        <v>65</v>
      </c>
      <c r="G118" s="252">
        <f t="shared" si="8"/>
        <v>1.5408320493065378E-3</v>
      </c>
      <c r="H118" s="246">
        <v>11229.870117</v>
      </c>
      <c r="I118" s="252">
        <f t="shared" si="9"/>
        <v>2.9414260725975784E-2</v>
      </c>
      <c r="J118" s="246">
        <v>0.66295000000000004</v>
      </c>
      <c r="K118" s="246">
        <v>4</v>
      </c>
      <c r="N118" s="251">
        <f t="shared" si="10"/>
        <v>33.547350854811945</v>
      </c>
      <c r="O118" s="251">
        <f t="shared" si="12"/>
        <v>36.730836461989938</v>
      </c>
      <c r="P118" s="251">
        <f t="shared" si="11"/>
        <v>-3.1834856071779924</v>
      </c>
    </row>
    <row r="119" spans="1:16">
      <c r="A119" s="245">
        <v>37895</v>
      </c>
      <c r="B119">
        <v>34.9</v>
      </c>
      <c r="C119" s="255">
        <f t="shared" si="7"/>
        <v>6.1435523114355108E-2</v>
      </c>
      <c r="D119" s="246">
        <v>9957</v>
      </c>
      <c r="E119">
        <v>-2.83976822298456</v>
      </c>
      <c r="F119" s="246">
        <v>65.400000000000006</v>
      </c>
      <c r="G119" s="252">
        <f t="shared" si="8"/>
        <v>6.1538461538462414E-3</v>
      </c>
      <c r="H119" s="246">
        <v>12190.099609000001</v>
      </c>
      <c r="I119" s="252">
        <f t="shared" si="9"/>
        <v>8.5506731778347639E-2</v>
      </c>
      <c r="J119" s="246">
        <v>0.21875</v>
      </c>
      <c r="K119" s="246">
        <v>4</v>
      </c>
      <c r="N119" s="251">
        <f t="shared" si="10"/>
        <v>33.755450723302417</v>
      </c>
      <c r="O119" s="251">
        <f t="shared" si="12"/>
        <v>36.595218946286977</v>
      </c>
      <c r="P119" s="251">
        <f t="shared" si="11"/>
        <v>-2.83976822298456</v>
      </c>
    </row>
    <row r="120" spans="1:16">
      <c r="A120" s="245">
        <v>37926</v>
      </c>
      <c r="B120">
        <v>36.26</v>
      </c>
      <c r="C120" s="255">
        <f t="shared" si="7"/>
        <v>3.8968481375358154E-2</v>
      </c>
      <c r="D120" s="246">
        <v>8386</v>
      </c>
      <c r="E120">
        <v>-2.4296219165881752</v>
      </c>
      <c r="F120" s="246">
        <v>65.5</v>
      </c>
      <c r="G120" s="252">
        <f t="shared" si="8"/>
        <v>1.5290519877674969E-3</v>
      </c>
      <c r="H120" s="246">
        <v>12317.469727</v>
      </c>
      <c r="I120" s="252">
        <f t="shared" si="9"/>
        <v>1.0448652766213741E-2</v>
      </c>
      <c r="J120" s="246">
        <v>0.13392999999999999</v>
      </c>
      <c r="K120" s="246">
        <v>4</v>
      </c>
      <c r="N120" s="251">
        <f t="shared" si="10"/>
        <v>34.140765996640503</v>
      </c>
      <c r="O120" s="251">
        <f t="shared" si="12"/>
        <v>36.570387913228679</v>
      </c>
      <c r="P120" s="251">
        <f t="shared" si="11"/>
        <v>-2.4296219165881752</v>
      </c>
    </row>
    <row r="121" spans="1:16">
      <c r="A121" s="245">
        <v>37956</v>
      </c>
      <c r="B121">
        <v>37.35</v>
      </c>
      <c r="C121" s="255">
        <f t="shared" si="7"/>
        <v>3.0060672917815872E-2</v>
      </c>
      <c r="D121" s="246">
        <v>7655</v>
      </c>
      <c r="E121">
        <v>-1.9936426518435724</v>
      </c>
      <c r="F121" s="246">
        <v>65.7</v>
      </c>
      <c r="G121" s="252">
        <f t="shared" si="8"/>
        <v>3.0534351145038601E-3</v>
      </c>
      <c r="H121" s="246">
        <v>12575.940430000001</v>
      </c>
      <c r="I121" s="252">
        <f t="shared" si="9"/>
        <v>2.0984074548478969E-2</v>
      </c>
      <c r="J121" s="246">
        <v>9.1520000000000004E-2</v>
      </c>
      <c r="K121" s="246">
        <v>4</v>
      </c>
      <c r="N121" s="251">
        <f t="shared" si="10"/>
        <v>34.634494304849653</v>
      </c>
      <c r="O121" s="251">
        <f t="shared" si="12"/>
        <v>36.628136956693226</v>
      </c>
      <c r="P121" s="251">
        <f t="shared" si="11"/>
        <v>-1.9936426518435724</v>
      </c>
    </row>
    <row r="122" spans="1:16">
      <c r="A122" s="245">
        <v>37987</v>
      </c>
      <c r="B122">
        <v>39.01</v>
      </c>
      <c r="C122" s="255">
        <f t="shared" si="7"/>
        <v>4.4444444444444349E-2</v>
      </c>
      <c r="D122" s="246">
        <v>8473</v>
      </c>
      <c r="E122">
        <v>-1.4969222290169526</v>
      </c>
      <c r="F122" s="246">
        <v>65.900000000000006</v>
      </c>
      <c r="G122" s="252">
        <f t="shared" si="8"/>
        <v>3.0441400304414435E-3</v>
      </c>
      <c r="H122" s="246">
        <v>13289.370117</v>
      </c>
      <c r="I122" s="252">
        <f t="shared" si="9"/>
        <v>5.6729728561540252E-2</v>
      </c>
      <c r="J122" s="246">
        <v>7.5889999999999999E-2</v>
      </c>
      <c r="K122" s="246">
        <v>4</v>
      </c>
      <c r="N122" s="251">
        <f t="shared" si="10"/>
        <v>35.307649027180474</v>
      </c>
      <c r="O122" s="251">
        <f t="shared" si="12"/>
        <v>36.804571256197427</v>
      </c>
      <c r="P122" s="251">
        <f t="shared" si="11"/>
        <v>-1.4969222290169526</v>
      </c>
    </row>
    <row r="123" spans="1:16">
      <c r="A123" s="245">
        <v>38018</v>
      </c>
      <c r="B123">
        <v>41.93</v>
      </c>
      <c r="C123" s="255">
        <f t="shared" si="7"/>
        <v>7.4852601896949547E-2</v>
      </c>
      <c r="D123" s="246">
        <v>10096</v>
      </c>
      <c r="E123">
        <v>-0.85776039085915556</v>
      </c>
      <c r="F123" s="246">
        <v>65.400000000000006</v>
      </c>
      <c r="G123" s="252">
        <f t="shared" si="8"/>
        <v>-7.5872534142640358E-3</v>
      </c>
      <c r="H123" s="246">
        <v>13907.030273</v>
      </c>
      <c r="I123" s="252">
        <f t="shared" si="9"/>
        <v>4.6477760086603197E-2</v>
      </c>
      <c r="J123" s="246">
        <v>9.7100000000000006E-2</v>
      </c>
      <c r="K123" s="246">
        <v>4</v>
      </c>
      <c r="N123" s="251">
        <f t="shared" si="10"/>
        <v>36.326472253768095</v>
      </c>
      <c r="O123" s="251">
        <f t="shared" si="12"/>
        <v>37.184232644627251</v>
      </c>
      <c r="P123" s="251">
        <f t="shared" si="11"/>
        <v>-0.85776039085915556</v>
      </c>
    </row>
    <row r="124" spans="1:16">
      <c r="A124" s="245">
        <v>38047</v>
      </c>
      <c r="B124">
        <v>44.85</v>
      </c>
      <c r="C124" s="255">
        <f t="shared" si="7"/>
        <v>6.9639875983782532E-2</v>
      </c>
      <c r="D124" s="246">
        <v>12600</v>
      </c>
      <c r="E124">
        <v>-0.1142830488169011</v>
      </c>
      <c r="F124" s="246">
        <v>65.5</v>
      </c>
      <c r="G124" s="252">
        <f t="shared" si="8"/>
        <v>1.5290519877674969E-3</v>
      </c>
      <c r="H124" s="246">
        <v>12681.669921999999</v>
      </c>
      <c r="I124" s="252">
        <f t="shared" si="9"/>
        <v>-8.8110856663553422E-2</v>
      </c>
      <c r="J124" s="246">
        <v>7.9240000000000005E-2</v>
      </c>
      <c r="K124" s="246">
        <v>4</v>
      </c>
      <c r="N124" s="251">
        <f t="shared" si="10"/>
        <v>37.63778421472685</v>
      </c>
      <c r="O124" s="251">
        <f t="shared" si="12"/>
        <v>37.752067263543751</v>
      </c>
      <c r="P124" s="251">
        <f t="shared" si="11"/>
        <v>-0.1142830488169011</v>
      </c>
    </row>
    <row r="125" spans="1:16">
      <c r="A125" s="245">
        <v>38078</v>
      </c>
      <c r="B125">
        <v>46.51</v>
      </c>
      <c r="C125" s="255">
        <f t="shared" si="7"/>
        <v>3.7012263099219546E-2</v>
      </c>
      <c r="D125" s="246">
        <v>9958</v>
      </c>
      <c r="E125">
        <v>0.60193746758449151</v>
      </c>
      <c r="F125" s="246">
        <v>65.8</v>
      </c>
      <c r="G125" s="252">
        <f t="shared" si="8"/>
        <v>4.580152671755682E-3</v>
      </c>
      <c r="H125" s="246">
        <v>11942.959961</v>
      </c>
      <c r="I125" s="252">
        <f t="shared" si="9"/>
        <v>-5.8250211962897258E-2</v>
      </c>
      <c r="J125" s="246">
        <v>0.16406000000000001</v>
      </c>
      <c r="K125" s="246">
        <v>4</v>
      </c>
      <c r="N125" s="251">
        <f t="shared" si="10"/>
        <v>39.002740489384259</v>
      </c>
      <c r="O125" s="251">
        <f t="shared" si="12"/>
        <v>38.400803021799767</v>
      </c>
      <c r="P125" s="251">
        <f t="shared" si="11"/>
        <v>0.60193746758449151</v>
      </c>
    </row>
    <row r="126" spans="1:16">
      <c r="A126" s="245">
        <v>38108</v>
      </c>
      <c r="B126">
        <v>46.65</v>
      </c>
      <c r="C126" s="255">
        <f t="shared" si="7"/>
        <v>3.0101053536873913E-3</v>
      </c>
      <c r="D126" s="246">
        <v>8216</v>
      </c>
      <c r="E126">
        <v>1.167387302741318</v>
      </c>
      <c r="F126" s="246">
        <v>65.599999999999994</v>
      </c>
      <c r="G126" s="252">
        <f t="shared" si="8"/>
        <v>-3.0395136778115935E-3</v>
      </c>
      <c r="H126" s="246">
        <v>12198.240234000001</v>
      </c>
      <c r="I126" s="252">
        <f t="shared" si="9"/>
        <v>2.137495845532629E-2</v>
      </c>
      <c r="J126" s="246">
        <v>0.15401999999999999</v>
      </c>
      <c r="K126" s="246">
        <v>4</v>
      </c>
      <c r="N126" s="251">
        <f t="shared" si="10"/>
        <v>40.179241952555913</v>
      </c>
      <c r="O126" s="251">
        <f t="shared" si="12"/>
        <v>39.011854649814595</v>
      </c>
      <c r="P126" s="251">
        <f t="shared" si="11"/>
        <v>1.167387302741318</v>
      </c>
    </row>
    <row r="127" spans="1:16">
      <c r="A127" s="245">
        <v>38139</v>
      </c>
      <c r="B127">
        <v>45.78</v>
      </c>
      <c r="C127" s="255">
        <f t="shared" si="7"/>
        <v>-1.8649517684887405E-2</v>
      </c>
      <c r="D127" s="246">
        <v>8101</v>
      </c>
      <c r="E127">
        <v>1.5276982869497502</v>
      </c>
      <c r="F127" s="246">
        <v>65.5</v>
      </c>
      <c r="G127" s="252">
        <f t="shared" si="8"/>
        <v>-1.5243902439023526E-3</v>
      </c>
      <c r="H127" s="246">
        <v>12285.75</v>
      </c>
      <c r="I127" s="252">
        <f t="shared" si="9"/>
        <v>7.1739664346078666E-3</v>
      </c>
      <c r="J127" s="246">
        <v>0.14732000000000001</v>
      </c>
      <c r="K127" s="246">
        <v>4.01</v>
      </c>
      <c r="N127" s="251">
        <f t="shared" si="10"/>
        <v>41.040897036778077</v>
      </c>
      <c r="O127" s="251">
        <f t="shared" si="12"/>
        <v>39.513198749828327</v>
      </c>
      <c r="P127" s="251">
        <f t="shared" si="11"/>
        <v>1.5276982869497502</v>
      </c>
    </row>
    <row r="128" spans="1:16">
      <c r="A128" s="245">
        <v>38169</v>
      </c>
      <c r="B128">
        <v>45.83</v>
      </c>
      <c r="C128" s="255">
        <f t="shared" si="7"/>
        <v>1.0921799912624981E-3</v>
      </c>
      <c r="D128" s="246">
        <v>7609</v>
      </c>
      <c r="E128">
        <v>1.7965721544982429</v>
      </c>
      <c r="F128" s="246">
        <v>65.5</v>
      </c>
      <c r="G128" s="252">
        <f t="shared" si="8"/>
        <v>0</v>
      </c>
      <c r="H128" s="246">
        <v>12238.030273</v>
      </c>
      <c r="I128" s="252">
        <f t="shared" si="9"/>
        <v>-3.8841525344402821E-3</v>
      </c>
      <c r="J128" s="246">
        <v>0.40959999999999996</v>
      </c>
      <c r="K128" s="246">
        <v>4.25</v>
      </c>
      <c r="N128" s="251">
        <f t="shared" si="10"/>
        <v>41.777682108042988</v>
      </c>
      <c r="O128" s="251">
        <f t="shared" si="12"/>
        <v>39.981109953544745</v>
      </c>
      <c r="P128" s="251">
        <f t="shared" si="11"/>
        <v>1.7965721544982429</v>
      </c>
    </row>
    <row r="129" spans="1:16">
      <c r="A129" s="245">
        <v>38200</v>
      </c>
      <c r="B129">
        <v>45.63</v>
      </c>
      <c r="C129" s="255">
        <f t="shared" si="7"/>
        <v>-4.3639537420902411E-3</v>
      </c>
      <c r="D129" s="246">
        <v>6301</v>
      </c>
      <c r="E129">
        <v>1.9708001458311273</v>
      </c>
      <c r="F129" s="246">
        <v>65.400000000000006</v>
      </c>
      <c r="G129" s="252">
        <f t="shared" si="8"/>
        <v>-1.5267175572518216E-3</v>
      </c>
      <c r="H129" s="246">
        <v>12850.280273</v>
      </c>
      <c r="I129" s="252">
        <f t="shared" si="9"/>
        <v>5.0028475689488108E-2</v>
      </c>
      <c r="J129" s="246">
        <v>0.44307999999999997</v>
      </c>
      <c r="K129" s="246">
        <v>4.43</v>
      </c>
      <c r="N129" s="251">
        <f t="shared" si="10"/>
        <v>42.370346399113302</v>
      </c>
      <c r="O129" s="251">
        <f t="shared" si="12"/>
        <v>40.399546253282175</v>
      </c>
      <c r="P129" s="251">
        <f t="shared" si="11"/>
        <v>1.9708001458311273</v>
      </c>
    </row>
    <row r="130" spans="1:16">
      <c r="A130" s="245">
        <v>38231</v>
      </c>
      <c r="B130">
        <v>45.87</v>
      </c>
      <c r="C130" s="255">
        <f t="shared" si="7"/>
        <v>5.2596975673897626E-3</v>
      </c>
      <c r="D130" s="246">
        <v>8210</v>
      </c>
      <c r="E130">
        <v>2.1039895960682173</v>
      </c>
      <c r="F130" s="246">
        <v>65.5</v>
      </c>
      <c r="G130" s="252">
        <f t="shared" si="8"/>
        <v>1.5290519877674969E-3</v>
      </c>
      <c r="H130" s="246">
        <v>13120.030273</v>
      </c>
      <c r="I130" s="252">
        <f t="shared" si="9"/>
        <v>2.0991760044858906E-2</v>
      </c>
      <c r="J130" s="246">
        <v>1.0024999999999999</v>
      </c>
      <c r="K130" s="246">
        <v>4.58</v>
      </c>
      <c r="N130" s="251">
        <f t="shared" si="10"/>
        <v>42.908754645403562</v>
      </c>
      <c r="O130" s="251">
        <f t="shared" si="12"/>
        <v>40.804765049335344</v>
      </c>
      <c r="P130" s="251">
        <f t="shared" si="11"/>
        <v>2.1039895960682173</v>
      </c>
    </row>
    <row r="131" spans="1:16">
      <c r="A131" s="245">
        <v>38261</v>
      </c>
      <c r="B131">
        <v>47.6</v>
      </c>
      <c r="C131" s="255">
        <f t="shared" si="7"/>
        <v>3.7715282319598954E-2</v>
      </c>
      <c r="D131" s="246">
        <v>9994</v>
      </c>
      <c r="E131">
        <v>2.322368913535243</v>
      </c>
      <c r="F131" s="246">
        <v>65.8</v>
      </c>
      <c r="G131" s="252">
        <f t="shared" si="8"/>
        <v>4.580152671755682E-3</v>
      </c>
      <c r="H131" s="246">
        <v>13054.660156</v>
      </c>
      <c r="I131" s="252">
        <f t="shared" si="9"/>
        <v>-4.9824669333672954E-3</v>
      </c>
      <c r="J131" s="246">
        <v>0.15562999999999999</v>
      </c>
      <c r="K131" s="246">
        <v>4.75</v>
      </c>
      <c r="N131" s="251">
        <f t="shared" si="10"/>
        <v>43.63048469995686</v>
      </c>
      <c r="O131" s="251">
        <f t="shared" si="12"/>
        <v>41.308115786421617</v>
      </c>
      <c r="P131" s="251">
        <f t="shared" si="11"/>
        <v>2.322368913535243</v>
      </c>
    </row>
    <row r="132" spans="1:16">
      <c r="A132" s="245">
        <v>38292</v>
      </c>
      <c r="B132">
        <v>48.58</v>
      </c>
      <c r="C132" s="255">
        <f t="shared" ref="C132:C195" si="13">(B132-B131)/B131</f>
        <v>2.0588235294117581E-2</v>
      </c>
      <c r="D132" s="246">
        <v>12524</v>
      </c>
      <c r="E132">
        <v>2.5451747159548788</v>
      </c>
      <c r="F132" s="246">
        <v>65.900000000000006</v>
      </c>
      <c r="G132" s="252">
        <f t="shared" ref="G132:G195" si="14">(F132-F131)/F131</f>
        <v>1.5197568389059047E-3</v>
      </c>
      <c r="H132" s="246">
        <v>14060.049805000001</v>
      </c>
      <c r="I132" s="252">
        <f t="shared" ref="I132:I195" si="15">(H132-H131)/H131</f>
        <v>7.7013850761784672E-2</v>
      </c>
      <c r="J132" s="246">
        <v>0.755</v>
      </c>
      <c r="K132" s="246">
        <v>4.93</v>
      </c>
      <c r="N132" s="251">
        <f t="shared" si="10"/>
        <v>44.391948592271191</v>
      </c>
      <c r="O132" s="251">
        <f t="shared" si="12"/>
        <v>41.846773876316313</v>
      </c>
      <c r="P132" s="251">
        <f t="shared" si="11"/>
        <v>2.5451747159548788</v>
      </c>
    </row>
    <row r="133" spans="1:16">
      <c r="A133" s="245">
        <v>38322</v>
      </c>
      <c r="B133">
        <v>49.13</v>
      </c>
      <c r="C133" s="255">
        <f t="shared" si="13"/>
        <v>1.1321531494442245E-2</v>
      </c>
      <c r="D133" s="246">
        <v>9594</v>
      </c>
      <c r="E133">
        <v>2.7346074703753374</v>
      </c>
      <c r="F133" s="246">
        <v>65.900000000000006</v>
      </c>
      <c r="G133" s="252">
        <f t="shared" si="14"/>
        <v>0</v>
      </c>
      <c r="H133" s="246">
        <v>14230.139648</v>
      </c>
      <c r="I133" s="252">
        <f t="shared" si="15"/>
        <v>1.2097385525584184E-2</v>
      </c>
      <c r="J133" s="246">
        <v>0.27557999999999999</v>
      </c>
      <c r="K133" s="246">
        <v>5.15</v>
      </c>
      <c r="N133" s="251">
        <f t="shared" si="10"/>
        <v>45.120879578075623</v>
      </c>
      <c r="O133" s="251">
        <f t="shared" si="12"/>
        <v>42.386272107700286</v>
      </c>
      <c r="P133" s="251">
        <f t="shared" si="11"/>
        <v>2.7346074703753374</v>
      </c>
    </row>
    <row r="134" spans="1:16">
      <c r="A134" s="245">
        <v>38353</v>
      </c>
      <c r="B134">
        <v>49.42</v>
      </c>
      <c r="C134" s="255">
        <f t="shared" si="13"/>
        <v>5.9027071036026691E-3</v>
      </c>
      <c r="D134" s="246">
        <v>9084</v>
      </c>
      <c r="E134">
        <v>2.8749937312987726</v>
      </c>
      <c r="F134" s="246">
        <v>65.7</v>
      </c>
      <c r="G134" s="252">
        <f t="shared" si="14"/>
        <v>-3.0349013657056576E-3</v>
      </c>
      <c r="H134" s="246">
        <v>13721.690430000001</v>
      </c>
      <c r="I134" s="252">
        <f t="shared" si="15"/>
        <v>-3.5730444716434009E-2</v>
      </c>
      <c r="J134" s="246">
        <v>0.56303999999999998</v>
      </c>
      <c r="K134" s="246">
        <v>5.25</v>
      </c>
      <c r="N134" s="251">
        <f t="shared" si="10"/>
        <v>45.78228271991015</v>
      </c>
      <c r="O134" s="251">
        <f t="shared" si="12"/>
        <v>42.907288988611377</v>
      </c>
      <c r="P134" s="251">
        <f t="shared" si="11"/>
        <v>2.8749937312987726</v>
      </c>
    </row>
    <row r="135" spans="1:16">
      <c r="A135" s="245">
        <v>38384</v>
      </c>
      <c r="B135">
        <v>50.17</v>
      </c>
      <c r="C135" s="255">
        <f t="shared" si="13"/>
        <v>1.5176042088223391E-2</v>
      </c>
      <c r="D135" s="246">
        <v>9093</v>
      </c>
      <c r="E135">
        <v>3.0120485655687119</v>
      </c>
      <c r="F135" s="246">
        <v>65.900000000000006</v>
      </c>
      <c r="G135" s="252">
        <f t="shared" si="14"/>
        <v>3.0441400304414435E-3</v>
      </c>
      <c r="H135" s="246">
        <v>14195.349609000001</v>
      </c>
      <c r="I135" s="252">
        <f t="shared" si="15"/>
        <v>3.451901071637864E-2</v>
      </c>
      <c r="J135" s="246">
        <v>1.7210700000000001</v>
      </c>
      <c r="K135" s="246">
        <v>5.49</v>
      </c>
      <c r="N135" s="251">
        <f t="shared" si="10"/>
        <v>46.457316147616282</v>
      </c>
      <c r="O135" s="251">
        <f t="shared" si="12"/>
        <v>43.44526758204757</v>
      </c>
      <c r="P135" s="251">
        <f t="shared" si="11"/>
        <v>3.0120485655687119</v>
      </c>
    </row>
    <row r="136" spans="1:16">
      <c r="A136" s="245">
        <v>38412</v>
      </c>
      <c r="B136">
        <v>52.39</v>
      </c>
      <c r="C136" s="255">
        <f t="shared" si="13"/>
        <v>4.4249551524815606E-2</v>
      </c>
      <c r="D136" s="246">
        <v>9691</v>
      </c>
      <c r="E136">
        <v>3.2621963865429464</v>
      </c>
      <c r="F136" s="246">
        <v>65.900000000000006</v>
      </c>
      <c r="G136" s="252">
        <f t="shared" si="14"/>
        <v>0</v>
      </c>
      <c r="H136" s="246">
        <v>13516.879883</v>
      </c>
      <c r="I136" s="252">
        <f t="shared" si="15"/>
        <v>-4.7795210733650707E-2</v>
      </c>
      <c r="J136" s="246">
        <v>2.5299999999999998</v>
      </c>
      <c r="K136" s="246">
        <v>5.58</v>
      </c>
      <c r="N136" s="251">
        <f t="shared" si="10"/>
        <v>47.370036740290701</v>
      </c>
      <c r="O136" s="251">
        <f t="shared" si="12"/>
        <v>44.107840353747754</v>
      </c>
      <c r="P136" s="251">
        <f t="shared" si="11"/>
        <v>3.2621963865429464</v>
      </c>
    </row>
    <row r="137" spans="1:16">
      <c r="A137" s="245">
        <v>38443</v>
      </c>
      <c r="B137">
        <v>54.64</v>
      </c>
      <c r="C137" s="255">
        <f t="shared" si="13"/>
        <v>4.2947127314372974E-2</v>
      </c>
      <c r="D137" s="246">
        <v>15547</v>
      </c>
      <c r="E137">
        <v>3.6004922988556132</v>
      </c>
      <c r="F137" s="246">
        <v>66.099999999999994</v>
      </c>
      <c r="G137" s="252">
        <f t="shared" si="14"/>
        <v>3.0349013657054416E-3</v>
      </c>
      <c r="H137" s="246">
        <v>13908.969727</v>
      </c>
      <c r="I137" s="252">
        <f t="shared" si="15"/>
        <v>2.9007422378083441E-2</v>
      </c>
      <c r="J137" s="246">
        <v>1.95719</v>
      </c>
      <c r="K137" s="246">
        <v>5.75</v>
      </c>
      <c r="N137" s="251">
        <f t="shared" si="10"/>
        <v>48.488492626399825</v>
      </c>
      <c r="O137" s="251">
        <f t="shared" si="12"/>
        <v>44.888000327544212</v>
      </c>
      <c r="P137" s="251">
        <f t="shared" si="11"/>
        <v>3.6004922988556132</v>
      </c>
    </row>
    <row r="138" spans="1:16">
      <c r="A138" s="245">
        <v>38473</v>
      </c>
      <c r="B138">
        <v>55.11</v>
      </c>
      <c r="C138" s="255">
        <f t="shared" si="13"/>
        <v>8.6017569546119853E-3</v>
      </c>
      <c r="D138" s="246">
        <v>13661</v>
      </c>
      <c r="E138">
        <v>3.8620005800252954</v>
      </c>
      <c r="F138" s="246">
        <v>66</v>
      </c>
      <c r="G138" s="252">
        <f t="shared" si="14"/>
        <v>-1.5128593040846343E-3</v>
      </c>
      <c r="H138" s="246">
        <v>13867.070313</v>
      </c>
      <c r="I138" s="252">
        <f t="shared" si="15"/>
        <v>-3.0124024153036053E-3</v>
      </c>
      <c r="J138" s="246">
        <v>3.47</v>
      </c>
      <c r="K138" s="246">
        <v>5.98</v>
      </c>
      <c r="N138" s="251">
        <f t="shared" si="10"/>
        <v>49.50718606849216</v>
      </c>
      <c r="O138" s="251">
        <f t="shared" si="12"/>
        <v>45.645185488466865</v>
      </c>
      <c r="P138" s="251">
        <f t="shared" si="11"/>
        <v>3.8620005800252954</v>
      </c>
    </row>
    <row r="139" spans="1:16">
      <c r="A139" s="245">
        <v>38504</v>
      </c>
      <c r="B139">
        <v>54.77</v>
      </c>
      <c r="C139" s="255">
        <f t="shared" si="13"/>
        <v>-6.169479223371372E-3</v>
      </c>
      <c r="D139" s="246">
        <v>11860</v>
      </c>
      <c r="E139">
        <v>3.9957520757562364</v>
      </c>
      <c r="F139" s="246">
        <v>66.2</v>
      </c>
      <c r="G139" s="252">
        <f t="shared" si="14"/>
        <v>3.0303030303030732E-3</v>
      </c>
      <c r="H139" s="246">
        <v>14201.059569999999</v>
      </c>
      <c r="I139" s="252">
        <f t="shared" si="15"/>
        <v>2.4085062631210102E-2</v>
      </c>
      <c r="J139" s="246">
        <v>3.3991099999999999</v>
      </c>
      <c r="K139" s="246">
        <v>6.01</v>
      </c>
      <c r="N139" s="251">
        <f t="shared" si="10"/>
        <v>50.316849750262591</v>
      </c>
      <c r="O139" s="251">
        <f t="shared" si="12"/>
        <v>46.321097674506355</v>
      </c>
      <c r="P139" s="251">
        <f t="shared" si="11"/>
        <v>3.9957520757562364</v>
      </c>
    </row>
    <row r="140" spans="1:16">
      <c r="A140" s="245">
        <v>38534</v>
      </c>
      <c r="B140">
        <v>54.45</v>
      </c>
      <c r="C140" s="255">
        <f t="shared" si="13"/>
        <v>-5.8426145700200887E-3</v>
      </c>
      <c r="D140" s="246">
        <v>8336</v>
      </c>
      <c r="E140">
        <v>4.0294804319470714</v>
      </c>
      <c r="F140" s="246">
        <v>66.3</v>
      </c>
      <c r="G140" s="252">
        <f t="shared" si="14"/>
        <v>1.5105740181268023E-3</v>
      </c>
      <c r="H140" s="246">
        <v>14880.980469</v>
      </c>
      <c r="I140" s="252">
        <f t="shared" si="15"/>
        <v>4.7878180895483749E-2</v>
      </c>
      <c r="J140" s="246">
        <v>3.4045100000000001</v>
      </c>
      <c r="K140" s="246">
        <v>6.25</v>
      </c>
      <c r="N140" s="251">
        <f t="shared" si="10"/>
        <v>50.952719019452957</v>
      </c>
      <c r="O140" s="251">
        <f t="shared" si="12"/>
        <v>46.923238587505885</v>
      </c>
      <c r="P140" s="251">
        <f t="shared" si="11"/>
        <v>4.0294804319470714</v>
      </c>
    </row>
    <row r="141" spans="1:16">
      <c r="A141" s="245">
        <v>38565</v>
      </c>
      <c r="B141">
        <v>54.72</v>
      </c>
      <c r="C141" s="255">
        <f t="shared" si="13"/>
        <v>4.9586776859503398E-3</v>
      </c>
      <c r="D141" s="246">
        <v>8262</v>
      </c>
      <c r="E141">
        <v>4.0315242388550274</v>
      </c>
      <c r="F141" s="246">
        <v>66.2</v>
      </c>
      <c r="G141" s="252">
        <f t="shared" si="14"/>
        <v>-1.5082956259425992E-3</v>
      </c>
      <c r="H141" s="246">
        <v>14903.549805000001</v>
      </c>
      <c r="I141" s="252">
        <f t="shared" si="15"/>
        <v>1.5166565164853774E-3</v>
      </c>
      <c r="J141" s="246">
        <v>3.63</v>
      </c>
      <c r="K141" s="246">
        <v>6.44</v>
      </c>
      <c r="N141" s="251">
        <f t="shared" si="10"/>
        <v>51.532300708767885</v>
      </c>
      <c r="O141" s="251">
        <f t="shared" si="12"/>
        <v>47.500776469912857</v>
      </c>
      <c r="P141" s="251">
        <f t="shared" si="11"/>
        <v>4.0315242388550274</v>
      </c>
    </row>
    <row r="142" spans="1:16">
      <c r="A142" s="245">
        <v>38596</v>
      </c>
      <c r="B142">
        <v>54.91</v>
      </c>
      <c r="C142" s="255">
        <f t="shared" si="13"/>
        <v>3.4722222222221808E-3</v>
      </c>
      <c r="D142" s="246">
        <v>8083</v>
      </c>
      <c r="E142">
        <v>4.0023389110609315</v>
      </c>
      <c r="F142" s="246">
        <v>66.5</v>
      </c>
      <c r="G142" s="252">
        <f t="shared" si="14"/>
        <v>4.5317220543806217E-3</v>
      </c>
      <c r="H142" s="246">
        <v>15428.519531</v>
      </c>
      <c r="I142" s="252">
        <f t="shared" si="15"/>
        <v>3.5224475569161175E-2</v>
      </c>
      <c r="J142" s="246">
        <v>4.1775500000000001</v>
      </c>
      <c r="K142" s="246">
        <v>6.59</v>
      </c>
      <c r="N142" s="251">
        <f t="shared" si="10"/>
        <v>52.051946753572828</v>
      </c>
      <c r="O142" s="251">
        <f t="shared" si="12"/>
        <v>48.049607842511897</v>
      </c>
      <c r="P142" s="251">
        <f t="shared" si="11"/>
        <v>4.0023389110609315</v>
      </c>
    </row>
    <row r="143" spans="1:16">
      <c r="A143" s="245">
        <v>38626</v>
      </c>
      <c r="B143">
        <v>54.69</v>
      </c>
      <c r="C143" s="255">
        <f t="shared" si="13"/>
        <v>-4.0065561828446341E-3</v>
      </c>
      <c r="D143" s="246">
        <v>9283</v>
      </c>
      <c r="E143">
        <v>3.9163123561104385</v>
      </c>
      <c r="F143" s="246">
        <v>66.599999999999994</v>
      </c>
      <c r="G143" s="252">
        <f t="shared" si="14"/>
        <v>1.503759398496155E-3</v>
      </c>
      <c r="H143" s="246">
        <v>14386.370117</v>
      </c>
      <c r="I143" s="252">
        <f t="shared" si="15"/>
        <v>-6.7546948487574851E-2</v>
      </c>
      <c r="J143" s="246">
        <v>4.2068300000000001</v>
      </c>
      <c r="K143" s="246">
        <v>6.75</v>
      </c>
      <c r="N143" s="251">
        <f t="shared" si="10"/>
        <v>52.457801099177004</v>
      </c>
      <c r="O143" s="251">
        <f t="shared" si="12"/>
        <v>48.541488743066566</v>
      </c>
      <c r="P143" s="251">
        <f t="shared" si="11"/>
        <v>3.9163123561104385</v>
      </c>
    </row>
    <row r="144" spans="1:16">
      <c r="A144" s="245">
        <v>38657</v>
      </c>
      <c r="B144">
        <v>53.06</v>
      </c>
      <c r="C144" s="255">
        <f t="shared" si="13"/>
        <v>-2.980435180106044E-2</v>
      </c>
      <c r="D144" s="246">
        <v>6946</v>
      </c>
      <c r="E144">
        <v>3.6742538033018164</v>
      </c>
      <c r="F144" s="246">
        <v>66.7</v>
      </c>
      <c r="G144" s="252">
        <f t="shared" si="14"/>
        <v>1.5015015015016296E-3</v>
      </c>
      <c r="H144" s="246">
        <v>14937.139648</v>
      </c>
      <c r="I144" s="252">
        <f t="shared" si="15"/>
        <v>3.8284120769920264E-2</v>
      </c>
      <c r="J144" s="246">
        <v>4.0599999999999996</v>
      </c>
      <c r="K144" s="246">
        <v>7</v>
      </c>
      <c r="N144" s="251">
        <f t="shared" ref="N144:N207" si="16">(N143*(12-1)+B144*2)/(12+1)</f>
        <v>52.550447083919003</v>
      </c>
      <c r="O144" s="251">
        <f t="shared" si="12"/>
        <v>48.876193280617187</v>
      </c>
      <c r="P144" s="251">
        <f t="shared" si="11"/>
        <v>3.6742538033018164</v>
      </c>
    </row>
    <row r="145" spans="1:16">
      <c r="A145" s="245">
        <v>38687</v>
      </c>
      <c r="B145">
        <v>51.81</v>
      </c>
      <c r="C145" s="255">
        <f t="shared" si="13"/>
        <v>-2.3558235959291369E-2</v>
      </c>
      <c r="D145" s="246">
        <v>4860</v>
      </c>
      <c r="E145">
        <v>3.3430198510637013</v>
      </c>
      <c r="F145" s="246">
        <v>66.8</v>
      </c>
      <c r="G145" s="252">
        <f t="shared" si="14"/>
        <v>1.4992503748125084E-3</v>
      </c>
      <c r="H145" s="246">
        <v>14876.429688</v>
      </c>
      <c r="I145" s="252">
        <f t="shared" si="15"/>
        <v>-4.0643631532312052E-3</v>
      </c>
      <c r="J145" s="246">
        <v>4.09598</v>
      </c>
      <c r="K145" s="246">
        <v>7.15</v>
      </c>
      <c r="N145" s="251">
        <f t="shared" si="16"/>
        <v>52.436532147931466</v>
      </c>
      <c r="O145" s="251">
        <f t="shared" si="12"/>
        <v>49.093512296867765</v>
      </c>
      <c r="P145" s="251">
        <f t="shared" si="11"/>
        <v>3.3430198510637013</v>
      </c>
    </row>
    <row r="146" spans="1:16">
      <c r="A146" s="245">
        <v>38718</v>
      </c>
      <c r="B146">
        <v>52.42</v>
      </c>
      <c r="C146" s="255">
        <f t="shared" si="13"/>
        <v>1.1773788843852526E-2</v>
      </c>
      <c r="D146" s="246">
        <v>5362</v>
      </c>
      <c r="E146">
        <v>3.0940699471613229</v>
      </c>
      <c r="F146" s="246">
        <v>66.900000000000006</v>
      </c>
      <c r="G146" s="252">
        <f t="shared" si="14"/>
        <v>1.4970059880240799E-3</v>
      </c>
      <c r="H146" s="246">
        <v>15753.139648</v>
      </c>
      <c r="I146" s="252">
        <f t="shared" si="15"/>
        <v>5.8932820467480447E-2</v>
      </c>
      <c r="J146" s="246">
        <v>3.7261600000000001</v>
      </c>
      <c r="K146" s="246">
        <v>7.26</v>
      </c>
      <c r="N146" s="251">
        <f t="shared" si="16"/>
        <v>52.433988740557396</v>
      </c>
      <c r="O146" s="251">
        <f t="shared" si="12"/>
        <v>49.339918793396073</v>
      </c>
      <c r="P146" s="251">
        <f t="shared" si="11"/>
        <v>3.0940699471613229</v>
      </c>
    </row>
    <row r="147" spans="1:16">
      <c r="A147" s="245">
        <v>38749</v>
      </c>
      <c r="B147">
        <v>52.94</v>
      </c>
      <c r="C147" s="255">
        <f t="shared" si="13"/>
        <v>9.9198779091948883E-3</v>
      </c>
      <c r="D147" s="246">
        <v>5943</v>
      </c>
      <c r="E147">
        <v>2.9052451512587609</v>
      </c>
      <c r="F147" s="246">
        <v>66.7</v>
      </c>
      <c r="G147" s="252">
        <f t="shared" si="14"/>
        <v>-2.9895366218236595E-3</v>
      </c>
      <c r="H147" s="246">
        <v>15918.480469</v>
      </c>
      <c r="I147" s="252">
        <f t="shared" si="15"/>
        <v>1.049573765576256E-2</v>
      </c>
      <c r="J147" s="246">
        <v>4.0677199999999996</v>
      </c>
      <c r="K147" s="246">
        <v>7.5</v>
      </c>
      <c r="N147" s="251">
        <f t="shared" si="16"/>
        <v>52.511836626625488</v>
      </c>
      <c r="O147" s="251">
        <f t="shared" si="12"/>
        <v>49.606591475366727</v>
      </c>
      <c r="P147" s="251">
        <f t="shared" si="11"/>
        <v>2.9052451512587609</v>
      </c>
    </row>
    <row r="148" spans="1:16">
      <c r="A148" s="245">
        <v>38777</v>
      </c>
      <c r="B148">
        <v>53.07</v>
      </c>
      <c r="C148" s="255">
        <f t="shared" si="13"/>
        <v>2.4556101246694857E-3</v>
      </c>
      <c r="D148" s="246">
        <v>8412</v>
      </c>
      <c r="E148">
        <v>2.7345676598677429</v>
      </c>
      <c r="F148" s="246">
        <v>67</v>
      </c>
      <c r="G148" s="252">
        <f t="shared" si="14"/>
        <v>4.4977511244377382E-3</v>
      </c>
      <c r="H148" s="246">
        <v>15805.040039</v>
      </c>
      <c r="I148" s="252">
        <f t="shared" si="15"/>
        <v>-7.1263353446905289E-3</v>
      </c>
      <c r="J148" s="246">
        <v>4.1450899999999997</v>
      </c>
      <c r="K148" s="246">
        <v>7.53</v>
      </c>
      <c r="N148" s="251">
        <f t="shared" si="16"/>
        <v>52.597707914836946</v>
      </c>
      <c r="O148" s="251">
        <f t="shared" si="12"/>
        <v>49.863140254969203</v>
      </c>
      <c r="P148" s="251">
        <f t="shared" si="11"/>
        <v>2.7345676598677429</v>
      </c>
    </row>
    <row r="149" spans="1:16">
      <c r="A149" s="245">
        <v>38808</v>
      </c>
      <c r="B149">
        <v>53.34</v>
      </c>
      <c r="C149" s="255">
        <f t="shared" si="13"/>
        <v>5.087620124364106E-3</v>
      </c>
      <c r="D149" s="246">
        <v>7839</v>
      </c>
      <c r="E149">
        <v>2.5912212759019368</v>
      </c>
      <c r="F149" s="246">
        <v>67.3</v>
      </c>
      <c r="G149" s="252">
        <f t="shared" si="14"/>
        <v>4.4776119402984652E-3</v>
      </c>
      <c r="H149" s="246">
        <v>16661.300781000002</v>
      </c>
      <c r="I149" s="252">
        <f t="shared" si="15"/>
        <v>5.4176436117031102E-2</v>
      </c>
      <c r="J149" s="246">
        <v>4.6048200000000001</v>
      </c>
      <c r="K149" s="246">
        <v>7.75</v>
      </c>
      <c r="N149" s="251">
        <f t="shared" si="16"/>
        <v>52.711906697169717</v>
      </c>
      <c r="O149" s="251">
        <f t="shared" si="12"/>
        <v>50.12068542126778</v>
      </c>
      <c r="P149" s="251">
        <f t="shared" si="11"/>
        <v>2.5912212759019368</v>
      </c>
    </row>
    <row r="150" spans="1:16">
      <c r="A150" s="245">
        <v>38838</v>
      </c>
      <c r="B150">
        <v>53.26</v>
      </c>
      <c r="C150" s="255">
        <f t="shared" si="13"/>
        <v>-1.4998125234346718E-3</v>
      </c>
      <c r="D150" s="246">
        <v>8681</v>
      </c>
      <c r="E150">
        <v>2.4430015018443854</v>
      </c>
      <c r="F150" s="246">
        <v>67.400000000000006</v>
      </c>
      <c r="G150" s="252">
        <f t="shared" si="14"/>
        <v>1.4858841010402456E-3</v>
      </c>
      <c r="H150" s="246">
        <v>15857.889648</v>
      </c>
      <c r="I150" s="252">
        <f t="shared" si="15"/>
        <v>-4.8220192622426272E-2</v>
      </c>
      <c r="J150" s="246">
        <v>4.5042899999999992</v>
      </c>
      <c r="K150" s="246">
        <v>7.93</v>
      </c>
      <c r="N150" s="251">
        <f t="shared" si="16"/>
        <v>52.796228743758995</v>
      </c>
      <c r="O150" s="251">
        <f t="shared" si="12"/>
        <v>50.35322724191461</v>
      </c>
      <c r="P150" s="251">
        <f t="shared" si="11"/>
        <v>2.4430015018443854</v>
      </c>
    </row>
    <row r="151" spans="1:16">
      <c r="A151" s="245">
        <v>38869</v>
      </c>
      <c r="B151">
        <v>52.71</v>
      </c>
      <c r="C151" s="255">
        <f t="shared" si="13"/>
        <v>-1.0326699211415644E-2</v>
      </c>
      <c r="D151" s="246">
        <v>7941</v>
      </c>
      <c r="E151">
        <v>2.2551597814078903</v>
      </c>
      <c r="F151" s="246">
        <v>67.599999999999994</v>
      </c>
      <c r="G151" s="252">
        <f t="shared" si="14"/>
        <v>2.9673590504449348E-3</v>
      </c>
      <c r="H151" s="246">
        <v>16267.620117</v>
      </c>
      <c r="I151" s="252">
        <f t="shared" si="15"/>
        <v>2.5837641583769968E-2</v>
      </c>
      <c r="J151" s="246">
        <v>4.1871400000000003</v>
      </c>
      <c r="K151" s="246">
        <v>8.02</v>
      </c>
      <c r="N151" s="251">
        <f t="shared" si="16"/>
        <v>52.782962783180679</v>
      </c>
      <c r="O151" s="251">
        <f t="shared" si="12"/>
        <v>50.527803001772789</v>
      </c>
      <c r="P151" s="251">
        <f t="shared" si="11"/>
        <v>2.2551597814078903</v>
      </c>
    </row>
    <row r="152" spans="1:16">
      <c r="A152" s="245">
        <v>38899</v>
      </c>
      <c r="B152">
        <v>52.37</v>
      </c>
      <c r="C152" s="255">
        <f t="shared" si="13"/>
        <v>-6.4503889205085067E-3</v>
      </c>
      <c r="D152" s="246">
        <v>6024</v>
      </c>
      <c r="E152">
        <v>2.0551680086282147</v>
      </c>
      <c r="F152" s="246">
        <v>67.8</v>
      </c>
      <c r="G152" s="252">
        <f t="shared" si="14"/>
        <v>2.9585798816568472E-3</v>
      </c>
      <c r="H152" s="246">
        <v>16971.339843999998</v>
      </c>
      <c r="I152" s="252">
        <f t="shared" si="15"/>
        <v>4.325892305934758E-2</v>
      </c>
      <c r="J152" s="246">
        <v>3.8968799999999999</v>
      </c>
      <c r="K152" s="246">
        <v>8.25</v>
      </c>
      <c r="N152" s="251">
        <f t="shared" si="16"/>
        <v>52.719430047306723</v>
      </c>
      <c r="O152" s="251">
        <f t="shared" si="12"/>
        <v>50.664262038678508</v>
      </c>
      <c r="P152" s="251">
        <f t="shared" si="11"/>
        <v>2.0551680086282147</v>
      </c>
    </row>
    <row r="153" spans="1:16">
      <c r="A153" s="245">
        <v>38930</v>
      </c>
      <c r="B153">
        <v>52.35</v>
      </c>
      <c r="C153" s="255">
        <f t="shared" si="13"/>
        <v>-3.8189803322505295E-4</v>
      </c>
      <c r="D153" s="246">
        <v>7664</v>
      </c>
      <c r="E153">
        <v>1.873463138118467</v>
      </c>
      <c r="F153" s="246">
        <v>67.8</v>
      </c>
      <c r="G153" s="252">
        <f t="shared" si="14"/>
        <v>0</v>
      </c>
      <c r="H153" s="246">
        <v>17392.269531000002</v>
      </c>
      <c r="I153" s="252">
        <f t="shared" si="15"/>
        <v>2.4802383952544433E-2</v>
      </c>
      <c r="J153" s="246">
        <v>4.1174999999999997</v>
      </c>
      <c r="K153" s="246">
        <v>8.25</v>
      </c>
      <c r="N153" s="251">
        <f t="shared" si="16"/>
        <v>52.662594655413386</v>
      </c>
      <c r="O153" s="251">
        <f t="shared" si="12"/>
        <v>50.789131517294919</v>
      </c>
      <c r="P153" s="251">
        <f t="shared" si="11"/>
        <v>1.873463138118467</v>
      </c>
    </row>
    <row r="154" spans="1:16">
      <c r="A154" s="245">
        <v>38961</v>
      </c>
      <c r="B154">
        <v>52.21</v>
      </c>
      <c r="C154" s="255">
        <f t="shared" si="13"/>
        <v>-2.6743075453677279E-3</v>
      </c>
      <c r="D154" s="246">
        <v>10545</v>
      </c>
      <c r="E154">
        <v>1.6985836738943689</v>
      </c>
      <c r="F154" s="246">
        <v>67.900000000000006</v>
      </c>
      <c r="G154" s="252">
        <f t="shared" si="14"/>
        <v>1.4749262536874414E-3</v>
      </c>
      <c r="H154" s="246">
        <v>17543.050781000002</v>
      </c>
      <c r="I154" s="252">
        <f t="shared" si="15"/>
        <v>8.6694407380961593E-3</v>
      </c>
      <c r="J154" s="246">
        <v>4.2542900000000001</v>
      </c>
      <c r="K154" s="246">
        <v>8.25</v>
      </c>
      <c r="N154" s="251">
        <f t="shared" si="16"/>
        <v>52.592964708426706</v>
      </c>
      <c r="O154" s="251">
        <f t="shared" si="12"/>
        <v>50.894381034532337</v>
      </c>
      <c r="P154" s="251">
        <f t="shared" si="11"/>
        <v>1.6985836738943689</v>
      </c>
    </row>
    <row r="155" spans="1:16">
      <c r="A155" s="245">
        <v>38991</v>
      </c>
      <c r="B155">
        <v>52.29</v>
      </c>
      <c r="C155" s="255">
        <f t="shared" si="13"/>
        <v>1.5322735108216489E-3</v>
      </c>
      <c r="D155" s="246">
        <v>7045</v>
      </c>
      <c r="E155">
        <v>1.5485945361245683</v>
      </c>
      <c r="F155" s="246">
        <v>68</v>
      </c>
      <c r="G155" s="252">
        <f t="shared" si="14"/>
        <v>1.4727540500735538E-3</v>
      </c>
      <c r="H155" s="246">
        <v>18324.349609000001</v>
      </c>
      <c r="I155" s="252">
        <f t="shared" si="15"/>
        <v>4.4536086553781433E-2</v>
      </c>
      <c r="J155" s="246">
        <v>3.9685699999999997</v>
      </c>
      <c r="K155" s="246">
        <v>8.25</v>
      </c>
      <c r="N155" s="251">
        <f t="shared" si="16"/>
        <v>52.546354753284135</v>
      </c>
      <c r="O155" s="251">
        <f t="shared" si="12"/>
        <v>50.997760217159566</v>
      </c>
      <c r="P155" s="251">
        <f t="shared" si="11"/>
        <v>1.5485945361245683</v>
      </c>
    </row>
    <row r="156" spans="1:16">
      <c r="A156" s="245">
        <v>39022</v>
      </c>
      <c r="B156">
        <v>52.34</v>
      </c>
      <c r="C156" s="255">
        <f t="shared" si="13"/>
        <v>9.5620577548296551E-4</v>
      </c>
      <c r="D156" s="246">
        <v>7954</v>
      </c>
      <c r="E156">
        <v>1.4174224819046444</v>
      </c>
      <c r="F156" s="246">
        <v>68.099999999999994</v>
      </c>
      <c r="G156" s="252">
        <f t="shared" si="14"/>
        <v>1.4705882352940341E-3</v>
      </c>
      <c r="H156" s="246">
        <v>18960.480468999998</v>
      </c>
      <c r="I156" s="252">
        <f t="shared" si="15"/>
        <v>3.4715058027901952E-2</v>
      </c>
      <c r="J156" s="246">
        <v>4.2521399999999998</v>
      </c>
      <c r="K156" s="246">
        <v>8.25</v>
      </c>
      <c r="N156" s="251">
        <f t="shared" si="16"/>
        <v>52.514607868163502</v>
      </c>
      <c r="O156" s="251">
        <f t="shared" si="12"/>
        <v>51.097185386258857</v>
      </c>
      <c r="P156" s="251">
        <f t="shared" ref="P156:P219" si="17">N156-O156</f>
        <v>1.4174224819046444</v>
      </c>
    </row>
    <row r="157" spans="1:16">
      <c r="A157" s="245">
        <v>39052</v>
      </c>
      <c r="B157">
        <v>52.43</v>
      </c>
      <c r="C157" s="255">
        <f t="shared" si="13"/>
        <v>1.7195261750094823E-3</v>
      </c>
      <c r="D157" s="246">
        <v>7944</v>
      </c>
      <c r="E157">
        <v>1.305678878377293</v>
      </c>
      <c r="F157" s="246">
        <v>68.3</v>
      </c>
      <c r="G157" s="252">
        <f t="shared" si="14"/>
        <v>2.9368575624082651E-3</v>
      </c>
      <c r="H157" s="246">
        <v>19964.720702999999</v>
      </c>
      <c r="I157" s="252">
        <f t="shared" si="15"/>
        <v>5.2964914873434417E-2</v>
      </c>
      <c r="J157" s="246">
        <v>3.9061600000000003</v>
      </c>
      <c r="K157" s="246">
        <v>8.25</v>
      </c>
      <c r="N157" s="251">
        <f t="shared" si="16"/>
        <v>52.501591273061422</v>
      </c>
      <c r="O157" s="251">
        <f t="shared" ref="O157:O220" si="18">(O156*(26-1)+B157*2)/(26+1)</f>
        <v>51.195912394684129</v>
      </c>
      <c r="P157" s="251">
        <f t="shared" si="17"/>
        <v>1.305678878377293</v>
      </c>
    </row>
    <row r="158" spans="1:16">
      <c r="A158" s="245">
        <v>39083</v>
      </c>
      <c r="B158">
        <v>52.77</v>
      </c>
      <c r="C158" s="255">
        <f t="shared" si="13"/>
        <v>6.4848369254244401E-3</v>
      </c>
      <c r="D158" s="246">
        <v>8119</v>
      </c>
      <c r="E158">
        <v>1.2303734468002858</v>
      </c>
      <c r="F158" s="246">
        <v>68.2</v>
      </c>
      <c r="G158" s="252">
        <f t="shared" si="14"/>
        <v>-1.4641288433381305E-3</v>
      </c>
      <c r="H158" s="246">
        <v>20106.419922000001</v>
      </c>
      <c r="I158" s="252">
        <f t="shared" si="15"/>
        <v>7.0974806564015431E-3</v>
      </c>
      <c r="J158" s="246">
        <v>3.9992899999999998</v>
      </c>
      <c r="K158" s="246">
        <v>8.25</v>
      </c>
      <c r="N158" s="251">
        <f t="shared" si="16"/>
        <v>52.542884923359665</v>
      </c>
      <c r="O158" s="251">
        <f t="shared" si="18"/>
        <v>51.312511476559379</v>
      </c>
      <c r="P158" s="251">
        <f t="shared" si="17"/>
        <v>1.2303734468002858</v>
      </c>
    </row>
    <row r="159" spans="1:16">
      <c r="A159" s="245">
        <v>39114</v>
      </c>
      <c r="B159">
        <v>53.31</v>
      </c>
      <c r="C159" s="255">
        <f t="shared" si="13"/>
        <v>1.0233086981239323E-2</v>
      </c>
      <c r="D159" s="246">
        <v>8515</v>
      </c>
      <c r="E159">
        <v>1.2004290380513609</v>
      </c>
      <c r="F159" s="246">
        <v>67.3</v>
      </c>
      <c r="G159" s="252">
        <f t="shared" si="14"/>
        <v>-1.3196480938416504E-2</v>
      </c>
      <c r="H159" s="246">
        <v>19651.509765999999</v>
      </c>
      <c r="I159" s="252">
        <f t="shared" si="15"/>
        <v>-2.2625119626704358E-2</v>
      </c>
      <c r="J159" s="246">
        <v>4.15259</v>
      </c>
      <c r="K159" s="246">
        <v>8.25</v>
      </c>
      <c r="N159" s="251">
        <f t="shared" si="16"/>
        <v>52.660902627458185</v>
      </c>
      <c r="O159" s="251">
        <f t="shared" si="18"/>
        <v>51.460473589406824</v>
      </c>
      <c r="P159" s="251">
        <f t="shared" si="17"/>
        <v>1.2004290380513609</v>
      </c>
    </row>
    <row r="160" spans="1:16">
      <c r="A160" s="245">
        <v>39142</v>
      </c>
      <c r="B160">
        <v>53.82</v>
      </c>
      <c r="C160" s="255">
        <f t="shared" si="13"/>
        <v>9.566685424873345E-3</v>
      </c>
      <c r="D160" s="246">
        <v>8733</v>
      </c>
      <c r="E160">
        <v>1.20397197663209</v>
      </c>
      <c r="F160" s="246">
        <v>68.599999999999994</v>
      </c>
      <c r="G160" s="252">
        <f t="shared" si="14"/>
        <v>1.9316493313521504E-2</v>
      </c>
      <c r="H160" s="246">
        <v>19800.929688</v>
      </c>
      <c r="I160" s="252">
        <f t="shared" si="15"/>
        <v>7.6034830798862784E-3</v>
      </c>
      <c r="J160" s="246">
        <v>4.2249999999999996</v>
      </c>
      <c r="K160" s="246">
        <v>8.25</v>
      </c>
      <c r="N160" s="251">
        <f t="shared" si="16"/>
        <v>52.839225300156926</v>
      </c>
      <c r="O160" s="251">
        <f t="shared" si="18"/>
        <v>51.635253323524836</v>
      </c>
      <c r="P160" s="251">
        <f t="shared" si="17"/>
        <v>1.20397197663209</v>
      </c>
    </row>
    <row r="161" spans="1:16">
      <c r="A161" s="245">
        <v>39173</v>
      </c>
      <c r="B161">
        <v>54.27</v>
      </c>
      <c r="C161" s="255">
        <f t="shared" si="13"/>
        <v>8.3612040133779798E-3</v>
      </c>
      <c r="D161" s="246">
        <v>10329</v>
      </c>
      <c r="E161">
        <v>1.2289247407436861</v>
      </c>
      <c r="F161" s="246">
        <v>68.2</v>
      </c>
      <c r="G161" s="252">
        <f t="shared" si="14"/>
        <v>-5.8309037900873394E-3</v>
      </c>
      <c r="H161" s="246">
        <v>20318.980468999998</v>
      </c>
      <c r="I161" s="252">
        <f t="shared" si="15"/>
        <v>2.6162952404904176E-2</v>
      </c>
      <c r="J161" s="246">
        <v>4.2521399999999998</v>
      </c>
      <c r="K161" s="246">
        <v>8.25</v>
      </c>
      <c r="N161" s="251">
        <f t="shared" si="16"/>
        <v>53.059344484748166</v>
      </c>
      <c r="O161" s="251">
        <f t="shared" si="18"/>
        <v>51.83041974400448</v>
      </c>
      <c r="P161" s="251">
        <f t="shared" si="17"/>
        <v>1.2289247407436861</v>
      </c>
    </row>
    <row r="162" spans="1:16">
      <c r="A162" s="245">
        <v>39203</v>
      </c>
      <c r="B162">
        <v>54.81</v>
      </c>
      <c r="C162" s="255">
        <f t="shared" si="13"/>
        <v>9.9502487562188897E-3</v>
      </c>
      <c r="D162" s="246">
        <v>12305</v>
      </c>
      <c r="E162">
        <v>1.2775467098824791</v>
      </c>
      <c r="F162" s="246">
        <v>68.2</v>
      </c>
      <c r="G162" s="252">
        <f t="shared" si="14"/>
        <v>0</v>
      </c>
      <c r="H162" s="246">
        <v>20634.470702999999</v>
      </c>
      <c r="I162" s="252">
        <f t="shared" si="15"/>
        <v>1.5526873234675031E-2</v>
      </c>
      <c r="J162" s="246">
        <v>4.6128599999999995</v>
      </c>
      <c r="K162" s="246">
        <v>8.25</v>
      </c>
      <c r="N162" s="251">
        <f t="shared" si="16"/>
        <v>53.328676102479221</v>
      </c>
      <c r="O162" s="251">
        <f t="shared" si="18"/>
        <v>52.051129392596742</v>
      </c>
      <c r="P162" s="251">
        <f t="shared" si="17"/>
        <v>1.2775467098824791</v>
      </c>
    </row>
    <row r="163" spans="1:16">
      <c r="A163" s="245">
        <v>39234</v>
      </c>
      <c r="B163">
        <v>55.66</v>
      </c>
      <c r="C163" s="255">
        <f t="shared" si="13"/>
        <v>1.5508118956394715E-2</v>
      </c>
      <c r="D163" s="246">
        <v>10987</v>
      </c>
      <c r="E163">
        <v>1.3688881761891381</v>
      </c>
      <c r="F163" s="246">
        <v>68.5</v>
      </c>
      <c r="G163" s="252">
        <f t="shared" si="14"/>
        <v>4.3988269794720987E-3</v>
      </c>
      <c r="H163" s="246">
        <v>21772.730468999998</v>
      </c>
      <c r="I163" s="252">
        <f t="shared" si="15"/>
        <v>5.516302222545065E-2</v>
      </c>
      <c r="J163" s="246">
        <v>4.4807100000000002</v>
      </c>
      <c r="K163" s="246">
        <v>8.25</v>
      </c>
      <c r="N163" s="251">
        <f t="shared" si="16"/>
        <v>53.687341317482414</v>
      </c>
      <c r="O163" s="251">
        <f t="shared" si="18"/>
        <v>52.318453141293276</v>
      </c>
      <c r="P163" s="251">
        <f t="shared" si="17"/>
        <v>1.3688881761891381</v>
      </c>
    </row>
    <row r="164" spans="1:16">
      <c r="A164" s="245">
        <v>39264</v>
      </c>
      <c r="B164">
        <v>55.9</v>
      </c>
      <c r="C164" s="255">
        <f t="shared" si="13"/>
        <v>4.3118936399569171E-3</v>
      </c>
      <c r="D164" s="246">
        <v>10401</v>
      </c>
      <c r="E164">
        <v>1.4439974369571473</v>
      </c>
      <c r="F164" s="246">
        <v>68.900000000000006</v>
      </c>
      <c r="G164" s="252">
        <f t="shared" si="14"/>
        <v>5.8394160583942435E-3</v>
      </c>
      <c r="H164" s="246">
        <v>23184.939452999999</v>
      </c>
      <c r="I164" s="252">
        <f t="shared" si="15"/>
        <v>6.4861363438577596E-2</v>
      </c>
      <c r="J164" s="246">
        <v>4.24071</v>
      </c>
      <c r="K164" s="246">
        <v>8.25</v>
      </c>
      <c r="N164" s="251">
        <f t="shared" si="16"/>
        <v>54.027750345562033</v>
      </c>
      <c r="O164" s="251">
        <f t="shared" si="18"/>
        <v>52.583752908604886</v>
      </c>
      <c r="P164" s="251">
        <f t="shared" si="17"/>
        <v>1.4439974369571473</v>
      </c>
    </row>
    <row r="165" spans="1:16">
      <c r="A165" s="245">
        <v>39295</v>
      </c>
      <c r="B165">
        <v>56.64</v>
      </c>
      <c r="C165" s="255">
        <f t="shared" si="13"/>
        <v>1.3237924865831878E-2</v>
      </c>
      <c r="D165" s="246">
        <v>12843</v>
      </c>
      <c r="E165">
        <v>1.5454192516676315</v>
      </c>
      <c r="F165" s="246">
        <v>68.900000000000006</v>
      </c>
      <c r="G165" s="252">
        <f t="shared" si="14"/>
        <v>0</v>
      </c>
      <c r="H165" s="246">
        <v>23984.140625</v>
      </c>
      <c r="I165" s="252">
        <f t="shared" si="15"/>
        <v>3.4470703433154268E-2</v>
      </c>
      <c r="J165" s="246">
        <v>4.8971400000000003</v>
      </c>
      <c r="K165" s="246">
        <v>8.25</v>
      </c>
      <c r="N165" s="251">
        <f t="shared" si="16"/>
        <v>54.42963490778326</v>
      </c>
      <c r="O165" s="251">
        <f t="shared" si="18"/>
        <v>52.884215656115629</v>
      </c>
      <c r="P165" s="251">
        <f t="shared" si="17"/>
        <v>1.5454192516676315</v>
      </c>
    </row>
    <row r="166" spans="1:16">
      <c r="A166" s="245">
        <v>39326</v>
      </c>
      <c r="B166">
        <v>57.32</v>
      </c>
      <c r="C166" s="255">
        <f t="shared" si="13"/>
        <v>1.2005649717514119E-2</v>
      </c>
      <c r="D166" s="246">
        <v>9744</v>
      </c>
      <c r="E166">
        <v>1.6615141862508409</v>
      </c>
      <c r="F166" s="246">
        <v>69</v>
      </c>
      <c r="G166" s="252">
        <f t="shared" si="14"/>
        <v>1.4513788098692933E-3</v>
      </c>
      <c r="H166" s="246">
        <v>27142.470702999999</v>
      </c>
      <c r="I166" s="252">
        <f t="shared" si="15"/>
        <v>0.13168410439971723</v>
      </c>
      <c r="J166" s="246">
        <v>5.4664299999999999</v>
      </c>
      <c r="K166" s="246">
        <v>8.0299999999999994</v>
      </c>
      <c r="N166" s="251">
        <f t="shared" si="16"/>
        <v>54.874306460431981</v>
      </c>
      <c r="O166" s="251">
        <f t="shared" si="18"/>
        <v>53.21279227418114</v>
      </c>
      <c r="P166" s="251">
        <f t="shared" si="17"/>
        <v>1.6615141862508409</v>
      </c>
    </row>
    <row r="167" spans="1:16">
      <c r="A167" s="245">
        <v>39356</v>
      </c>
      <c r="B167">
        <v>58.42</v>
      </c>
      <c r="C167" s="255">
        <f t="shared" si="13"/>
        <v>1.919050942079556E-2</v>
      </c>
      <c r="D167" s="246">
        <v>12344</v>
      </c>
      <c r="E167">
        <v>1.8212864092291383</v>
      </c>
      <c r="F167" s="246">
        <v>70.099999999999994</v>
      </c>
      <c r="G167" s="252">
        <f t="shared" si="14"/>
        <v>1.5942028985507162E-2</v>
      </c>
      <c r="H167" s="246">
        <v>31352.580077999999</v>
      </c>
      <c r="I167" s="252">
        <f t="shared" si="15"/>
        <v>0.15511150112560187</v>
      </c>
      <c r="J167" s="246">
        <v>4.6900000000000004</v>
      </c>
      <c r="K167" s="246">
        <v>7.74</v>
      </c>
      <c r="N167" s="251">
        <f t="shared" si="16"/>
        <v>55.419797774211673</v>
      </c>
      <c r="O167" s="251">
        <f t="shared" si="18"/>
        <v>53.598511364982535</v>
      </c>
      <c r="P167" s="251">
        <f t="shared" si="17"/>
        <v>1.8212864092291383</v>
      </c>
    </row>
    <row r="168" spans="1:16">
      <c r="A168" s="245">
        <v>39387</v>
      </c>
      <c r="B168">
        <v>61.59</v>
      </c>
      <c r="C168" s="255">
        <f t="shared" si="13"/>
        <v>5.4262238959260557E-2</v>
      </c>
      <c r="D168" s="246">
        <v>17148</v>
      </c>
      <c r="E168">
        <v>2.1785861690072394</v>
      </c>
      <c r="F168" s="246">
        <v>70.5</v>
      </c>
      <c r="G168" s="252">
        <f t="shared" si="14"/>
        <v>5.7061340941512943E-3</v>
      </c>
      <c r="H168" s="246">
        <v>28643.609375</v>
      </c>
      <c r="I168" s="252">
        <f t="shared" si="15"/>
        <v>-8.6403437811514425E-2</v>
      </c>
      <c r="J168" s="246">
        <v>3.7507100000000002</v>
      </c>
      <c r="K168" s="246">
        <v>7.5</v>
      </c>
      <c r="N168" s="251">
        <f t="shared" si="16"/>
        <v>56.369059655102177</v>
      </c>
      <c r="O168" s="251">
        <f t="shared" si="18"/>
        <v>54.190473486094938</v>
      </c>
      <c r="P168" s="251">
        <f t="shared" si="17"/>
        <v>2.1785861690072394</v>
      </c>
    </row>
    <row r="169" spans="1:16">
      <c r="A169" s="245">
        <v>39417</v>
      </c>
      <c r="B169">
        <v>65.34</v>
      </c>
      <c r="C169" s="255">
        <f t="shared" si="13"/>
        <v>6.088650754992693E-2</v>
      </c>
      <c r="D169" s="246">
        <v>14921</v>
      </c>
      <c r="E169">
        <v>2.732839984571207</v>
      </c>
      <c r="F169" s="246">
        <v>70.900000000000006</v>
      </c>
      <c r="G169" s="252">
        <f t="shared" si="14"/>
        <v>5.673758865248308E-3</v>
      </c>
      <c r="H169" s="246">
        <v>27812.650390999999</v>
      </c>
      <c r="I169" s="252">
        <f t="shared" si="15"/>
        <v>-2.9010274966438331E-2</v>
      </c>
      <c r="J169" s="246">
        <v>3.2528599999999996</v>
      </c>
      <c r="K169" s="246">
        <v>7.33</v>
      </c>
      <c r="N169" s="251">
        <f t="shared" si="16"/>
        <v>57.749204323548</v>
      </c>
      <c r="O169" s="251">
        <f t="shared" si="18"/>
        <v>55.016364338976793</v>
      </c>
      <c r="P169" s="251">
        <f t="shared" si="17"/>
        <v>2.732839984571207</v>
      </c>
    </row>
    <row r="170" spans="1:16">
      <c r="A170" s="245">
        <v>39448</v>
      </c>
      <c r="B170">
        <v>68.87</v>
      </c>
      <c r="C170" s="255">
        <f t="shared" si="13"/>
        <v>5.4025099479644949E-2</v>
      </c>
      <c r="D170" s="246">
        <v>16195</v>
      </c>
      <c r="E170">
        <v>3.417536392952421</v>
      </c>
      <c r="F170" s="246">
        <v>70.400000000000006</v>
      </c>
      <c r="G170" s="252">
        <f t="shared" si="14"/>
        <v>-7.0521861777150911E-3</v>
      </c>
      <c r="H170" s="246">
        <v>23455.740234000001</v>
      </c>
      <c r="I170" s="252">
        <f t="shared" si="15"/>
        <v>-0.15665210239761498</v>
      </c>
      <c r="J170" s="246">
        <v>2.20357</v>
      </c>
      <c r="K170" s="246">
        <v>6.98</v>
      </c>
      <c r="N170" s="251">
        <f t="shared" si="16"/>
        <v>59.460095966079081</v>
      </c>
      <c r="O170" s="251">
        <f t="shared" si="18"/>
        <v>56.04255957312666</v>
      </c>
      <c r="P170" s="251">
        <f t="shared" si="17"/>
        <v>3.417536392952421</v>
      </c>
    </row>
    <row r="171" spans="1:16">
      <c r="A171" s="245">
        <v>39479</v>
      </c>
      <c r="B171">
        <v>71.78</v>
      </c>
      <c r="C171" s="255">
        <f t="shared" si="13"/>
        <v>4.2253521126760514E-2</v>
      </c>
      <c r="D171" s="246">
        <v>13633</v>
      </c>
      <c r="E171">
        <v>4.1471699164083304</v>
      </c>
      <c r="F171" s="246">
        <v>71.5</v>
      </c>
      <c r="G171" s="252">
        <f t="shared" si="14"/>
        <v>1.5624999999999918E-2</v>
      </c>
      <c r="H171" s="246">
        <v>24331.669922000001</v>
      </c>
      <c r="I171" s="252">
        <f t="shared" si="15"/>
        <v>3.7343937102880524E-2</v>
      </c>
      <c r="J171" s="246">
        <v>2.6949999999999998</v>
      </c>
      <c r="K171" s="246">
        <v>6</v>
      </c>
      <c r="N171" s="251">
        <f t="shared" si="16"/>
        <v>61.355465817451538</v>
      </c>
      <c r="O171" s="251">
        <f t="shared" si="18"/>
        <v>57.208295901043208</v>
      </c>
      <c r="P171" s="251">
        <f t="shared" si="17"/>
        <v>4.1471699164083304</v>
      </c>
    </row>
    <row r="172" spans="1:16">
      <c r="A172" s="245">
        <v>39508</v>
      </c>
      <c r="B172">
        <v>72.78</v>
      </c>
      <c r="C172" s="255">
        <f t="shared" si="13"/>
        <v>1.3931457230426303E-2</v>
      </c>
      <c r="D172" s="246">
        <v>10336</v>
      </c>
      <c r="E172">
        <v>4.7513309969916335</v>
      </c>
      <c r="F172" s="246">
        <v>71.5</v>
      </c>
      <c r="G172" s="252">
        <f t="shared" si="14"/>
        <v>0</v>
      </c>
      <c r="H172" s="246">
        <v>22849.199218999998</v>
      </c>
      <c r="I172" s="252">
        <f t="shared" si="15"/>
        <v>-6.0927618521554698E-2</v>
      </c>
      <c r="J172" s="246">
        <v>1.6842900000000001</v>
      </c>
      <c r="K172" s="246">
        <v>5.66</v>
      </c>
      <c r="N172" s="251">
        <f t="shared" si="16"/>
        <v>63.113086460920528</v>
      </c>
      <c r="O172" s="251">
        <f t="shared" si="18"/>
        <v>58.361755463928894</v>
      </c>
      <c r="P172" s="251">
        <f t="shared" si="17"/>
        <v>4.7513309969916335</v>
      </c>
    </row>
    <row r="173" spans="1:16">
      <c r="A173" s="245">
        <v>39539</v>
      </c>
      <c r="B173">
        <v>71.3</v>
      </c>
      <c r="C173" s="255">
        <f t="shared" si="13"/>
        <v>-2.0335256938719484E-2</v>
      </c>
      <c r="D173" s="246">
        <v>10051</v>
      </c>
      <c r="E173">
        <v>5.0524676726966078</v>
      </c>
      <c r="F173" s="246">
        <v>71.900000000000006</v>
      </c>
      <c r="G173" s="252">
        <f t="shared" si="14"/>
        <v>5.5944055944056742E-3</v>
      </c>
      <c r="H173" s="246">
        <v>25755.349609000001</v>
      </c>
      <c r="I173" s="252">
        <f t="shared" si="15"/>
        <v>0.12718828183630285</v>
      </c>
      <c r="J173" s="246">
        <v>1.66357</v>
      </c>
      <c r="K173" s="246">
        <v>5.24</v>
      </c>
      <c r="N173" s="251">
        <f t="shared" si="16"/>
        <v>64.372611620778912</v>
      </c>
      <c r="O173" s="251">
        <f t="shared" si="18"/>
        <v>59.320143948082304</v>
      </c>
      <c r="P173" s="251">
        <f t="shared" si="17"/>
        <v>5.0524676726966078</v>
      </c>
    </row>
    <row r="174" spans="1:16">
      <c r="A174" s="245">
        <v>39569</v>
      </c>
      <c r="B174">
        <v>71.28</v>
      </c>
      <c r="C174" s="255">
        <f t="shared" si="13"/>
        <v>-2.8050490883584881E-4</v>
      </c>
      <c r="D174" s="246">
        <v>9219</v>
      </c>
      <c r="E174">
        <v>5.2292275448563785</v>
      </c>
      <c r="F174" s="246">
        <v>72.099999999999994</v>
      </c>
      <c r="G174" s="252">
        <f t="shared" si="14"/>
        <v>2.7816411682891323E-3</v>
      </c>
      <c r="H174" s="246">
        <v>24533.119140999999</v>
      </c>
      <c r="I174" s="252">
        <f t="shared" si="15"/>
        <v>-4.7455401947753134E-2</v>
      </c>
      <c r="J174" s="246">
        <v>1.6664300000000001</v>
      </c>
      <c r="K174" s="246">
        <v>5</v>
      </c>
      <c r="N174" s="251">
        <f t="shared" si="16"/>
        <v>65.435286756043695</v>
      </c>
      <c r="O174" s="251">
        <f t="shared" si="18"/>
        <v>60.206059211187316</v>
      </c>
      <c r="P174" s="251">
        <f t="shared" si="17"/>
        <v>5.2292275448563785</v>
      </c>
    </row>
    <row r="175" spans="1:16">
      <c r="A175" s="245">
        <v>39600</v>
      </c>
      <c r="B175">
        <v>71.989999999999995</v>
      </c>
      <c r="C175" s="255">
        <f t="shared" si="13"/>
        <v>9.9607182940515387E-3</v>
      </c>
      <c r="D175" s="246">
        <v>11098</v>
      </c>
      <c r="E175">
        <v>5.3647604641284872</v>
      </c>
      <c r="F175" s="246">
        <v>72.7</v>
      </c>
      <c r="G175" s="252">
        <f t="shared" si="14"/>
        <v>8.3217753120666937E-3</v>
      </c>
      <c r="H175" s="246">
        <v>22102.009765999999</v>
      </c>
      <c r="I175" s="252">
        <f t="shared" si="15"/>
        <v>-9.909499729845217E-2</v>
      </c>
      <c r="J175" s="246">
        <v>1.9014300000000002</v>
      </c>
      <c r="K175" s="246">
        <v>5</v>
      </c>
      <c r="N175" s="251">
        <f t="shared" si="16"/>
        <v>66.443704178190814</v>
      </c>
      <c r="O175" s="251">
        <f t="shared" si="18"/>
        <v>61.078943714062326</v>
      </c>
      <c r="P175" s="251">
        <f t="shared" si="17"/>
        <v>5.3647604641284872</v>
      </c>
    </row>
    <row r="176" spans="1:16">
      <c r="A176" s="245">
        <v>39630</v>
      </c>
      <c r="B176">
        <v>71.08</v>
      </c>
      <c r="C176" s="255">
        <f t="shared" si="13"/>
        <v>-1.2640644533963004E-2</v>
      </c>
      <c r="D176" s="246">
        <v>8268</v>
      </c>
      <c r="E176">
        <v>5.3372177602632931</v>
      </c>
      <c r="F176" s="246">
        <v>73.2</v>
      </c>
      <c r="G176" s="252">
        <f t="shared" si="14"/>
        <v>6.8775790921595595E-3</v>
      </c>
      <c r="H176" s="246">
        <v>22731.099609000001</v>
      </c>
      <c r="I176" s="252">
        <f t="shared" si="15"/>
        <v>2.8463015339344575E-2</v>
      </c>
      <c r="J176" s="246">
        <v>1.94</v>
      </c>
      <c r="K176" s="246">
        <v>5</v>
      </c>
      <c r="N176" s="251">
        <f t="shared" si="16"/>
        <v>67.15698045846915</v>
      </c>
      <c r="O176" s="251">
        <f t="shared" si="18"/>
        <v>61.819762698205857</v>
      </c>
      <c r="P176" s="251">
        <f t="shared" si="17"/>
        <v>5.3372177602632931</v>
      </c>
    </row>
    <row r="177" spans="1:16">
      <c r="A177" s="245">
        <v>39661</v>
      </c>
      <c r="B177">
        <v>68.650000000000006</v>
      </c>
      <c r="C177" s="255">
        <f t="shared" si="13"/>
        <v>-3.4186831738885662E-2</v>
      </c>
      <c r="D177" s="246">
        <v>5800</v>
      </c>
      <c r="E177">
        <v>5.0609695705083553</v>
      </c>
      <c r="F177" s="246">
        <v>72.099999999999994</v>
      </c>
      <c r="G177" s="252">
        <f t="shared" si="14"/>
        <v>-1.50273224043717E-2</v>
      </c>
      <c r="H177" s="246">
        <v>21261.890625</v>
      </c>
      <c r="I177" s="252">
        <f t="shared" si="15"/>
        <v>-6.4634311989829649E-2</v>
      </c>
      <c r="J177" s="246">
        <v>1.8785699999999999</v>
      </c>
      <c r="K177" s="246">
        <v>5</v>
      </c>
      <c r="N177" s="251">
        <f t="shared" si="16"/>
        <v>67.386675772550817</v>
      </c>
      <c r="O177" s="251">
        <f t="shared" si="18"/>
        <v>62.325706202042461</v>
      </c>
      <c r="P177" s="251">
        <f t="shared" si="17"/>
        <v>5.0609695705083553</v>
      </c>
    </row>
    <row r="178" spans="1:16">
      <c r="A178" s="245">
        <v>39692</v>
      </c>
      <c r="B178">
        <v>67.239999999999995</v>
      </c>
      <c r="C178" s="255">
        <f t="shared" si="13"/>
        <v>-2.0538965768390541E-2</v>
      </c>
      <c r="D178" s="246">
        <v>6495</v>
      </c>
      <c r="E178">
        <v>4.6743823042273291</v>
      </c>
      <c r="F178" s="246">
        <v>71.099999999999994</v>
      </c>
      <c r="G178" s="252">
        <f t="shared" si="14"/>
        <v>-1.3869625520110958E-2</v>
      </c>
      <c r="H178" s="246">
        <v>18016.210938</v>
      </c>
      <c r="I178" s="252">
        <f t="shared" si="15"/>
        <v>-0.15265244959842322</v>
      </c>
      <c r="J178" s="246">
        <v>4.3571400000000002</v>
      </c>
      <c r="K178" s="246">
        <v>5</v>
      </c>
      <c r="N178" s="251">
        <f t="shared" si="16"/>
        <v>67.364110269081465</v>
      </c>
      <c r="O178" s="251">
        <f t="shared" si="18"/>
        <v>62.689727964854136</v>
      </c>
      <c r="P178" s="251">
        <f t="shared" si="17"/>
        <v>4.6743823042273291</v>
      </c>
    </row>
    <row r="179" spans="1:16">
      <c r="A179" s="245">
        <v>39722</v>
      </c>
      <c r="B179">
        <v>62.09</v>
      </c>
      <c r="C179" s="255">
        <f t="shared" si="13"/>
        <v>-7.6591314693634616E-2</v>
      </c>
      <c r="D179" s="246">
        <v>5010</v>
      </c>
      <c r="E179">
        <v>3.9074050180615316</v>
      </c>
      <c r="F179" s="246">
        <v>71.400000000000006</v>
      </c>
      <c r="G179" s="252">
        <f t="shared" si="14"/>
        <v>4.219409282700582E-3</v>
      </c>
      <c r="H179" s="246">
        <v>13968.669921999999</v>
      </c>
      <c r="I179" s="252">
        <f t="shared" si="15"/>
        <v>-0.22466105830626576</v>
      </c>
      <c r="J179" s="246">
        <v>2.105</v>
      </c>
      <c r="K179" s="246">
        <v>4.5599999999999996</v>
      </c>
      <c r="N179" s="251">
        <f t="shared" si="16"/>
        <v>66.552708689222769</v>
      </c>
      <c r="O179" s="251">
        <f t="shared" si="18"/>
        <v>62.645303671161237</v>
      </c>
      <c r="P179" s="251">
        <f t="shared" si="17"/>
        <v>3.9074050180615316</v>
      </c>
    </row>
    <row r="180" spans="1:16">
      <c r="A180" s="245">
        <v>39753</v>
      </c>
      <c r="B180">
        <v>55.51</v>
      </c>
      <c r="C180" s="255">
        <f t="shared" si="13"/>
        <v>-0.10597519729425037</v>
      </c>
      <c r="D180" s="246">
        <v>3360</v>
      </c>
      <c r="E180">
        <v>2.73706777085971</v>
      </c>
      <c r="F180" s="246">
        <v>72.599999999999994</v>
      </c>
      <c r="G180" s="252">
        <f t="shared" si="14"/>
        <v>1.680672268907547E-2</v>
      </c>
      <c r="H180" s="246">
        <v>13888.240234000001</v>
      </c>
      <c r="I180" s="252">
        <f t="shared" si="15"/>
        <v>-5.7578630212548271E-3</v>
      </c>
      <c r="J180" s="246">
        <v>1.1007100000000001</v>
      </c>
      <c r="K180" s="246">
        <v>4</v>
      </c>
      <c r="N180" s="251">
        <f t="shared" si="16"/>
        <v>64.853830429342338</v>
      </c>
      <c r="O180" s="251">
        <f t="shared" si="18"/>
        <v>62.116762658482628</v>
      </c>
      <c r="P180" s="251">
        <f t="shared" si="17"/>
        <v>2.73706777085971</v>
      </c>
    </row>
    <row r="181" spans="1:16">
      <c r="A181" s="245">
        <v>39783</v>
      </c>
      <c r="B181">
        <v>55.46</v>
      </c>
      <c r="C181" s="255">
        <f t="shared" si="13"/>
        <v>-9.0073860565658727E-4</v>
      </c>
      <c r="D181" s="246">
        <v>4840</v>
      </c>
      <c r="E181">
        <v>1.7849566196803863</v>
      </c>
      <c r="F181" s="246">
        <v>72.400000000000006</v>
      </c>
      <c r="G181" s="252">
        <f t="shared" si="14"/>
        <v>-2.754820936638962E-3</v>
      </c>
      <c r="H181" s="246">
        <v>14387.480469</v>
      </c>
      <c r="I181" s="252">
        <f t="shared" si="15"/>
        <v>3.5946975757072668E-2</v>
      </c>
      <c r="J181" s="246">
        <v>0.29929</v>
      </c>
      <c r="K181" s="246">
        <v>3.61</v>
      </c>
      <c r="N181" s="251">
        <f t="shared" si="16"/>
        <v>63.408625747905049</v>
      </c>
      <c r="O181" s="251">
        <f t="shared" si="18"/>
        <v>61.623669128224662</v>
      </c>
      <c r="P181" s="251">
        <f t="shared" si="17"/>
        <v>1.7849566196803863</v>
      </c>
    </row>
    <row r="182" spans="1:16">
      <c r="A182" s="245">
        <v>39814</v>
      </c>
      <c r="B182">
        <v>56.81</v>
      </c>
      <c r="C182" s="255">
        <f t="shared" si="13"/>
        <v>2.4341868012982354E-2</v>
      </c>
      <c r="D182" s="246">
        <v>5076</v>
      </c>
      <c r="E182">
        <v>1.1263515112671882</v>
      </c>
      <c r="F182" s="246">
        <v>72.599999999999994</v>
      </c>
      <c r="G182" s="252">
        <f t="shared" si="14"/>
        <v>2.7624309392263622E-3</v>
      </c>
      <c r="H182" s="246">
        <v>13278.209961</v>
      </c>
      <c r="I182" s="252">
        <f t="shared" si="15"/>
        <v>-7.709970556624493E-2</v>
      </c>
      <c r="J182" s="246">
        <v>0.39143</v>
      </c>
      <c r="K182" s="246">
        <v>3.25</v>
      </c>
      <c r="N182" s="251">
        <f t="shared" si="16"/>
        <v>62.393452555919652</v>
      </c>
      <c r="O182" s="251">
        <f t="shared" si="18"/>
        <v>61.267101044652463</v>
      </c>
      <c r="P182" s="251">
        <f t="shared" si="17"/>
        <v>1.1263515112671882</v>
      </c>
    </row>
    <row r="183" spans="1:16">
      <c r="A183" s="245">
        <v>39845</v>
      </c>
      <c r="B183">
        <v>57.46</v>
      </c>
      <c r="C183" s="255">
        <f t="shared" si="13"/>
        <v>1.144164759725398E-2</v>
      </c>
      <c r="D183" s="246">
        <v>4681</v>
      </c>
      <c r="E183">
        <v>0.64936629514553346</v>
      </c>
      <c r="F183" s="246">
        <v>72.099999999999994</v>
      </c>
      <c r="G183" s="252">
        <f t="shared" si="14"/>
        <v>-6.8870523415977963E-3</v>
      </c>
      <c r="H183" s="246">
        <v>12811.570313</v>
      </c>
      <c r="I183" s="252">
        <f t="shared" si="15"/>
        <v>-3.5143264745066363E-2</v>
      </c>
      <c r="J183" s="246">
        <v>0.24856999999999999</v>
      </c>
      <c r="K183" s="246">
        <v>3.25</v>
      </c>
      <c r="N183" s="251">
        <f t="shared" si="16"/>
        <v>61.634459855008927</v>
      </c>
      <c r="O183" s="251">
        <f t="shared" si="18"/>
        <v>60.985093559863394</v>
      </c>
      <c r="P183" s="251">
        <f t="shared" si="17"/>
        <v>0.64936629514553346</v>
      </c>
    </row>
    <row r="184" spans="1:16">
      <c r="A184" s="245">
        <v>39873</v>
      </c>
      <c r="B184">
        <v>58.43</v>
      </c>
      <c r="C184" s="255">
        <f t="shared" si="13"/>
        <v>1.6881308736512335E-2</v>
      </c>
      <c r="D184" s="246">
        <v>7422</v>
      </c>
      <c r="E184">
        <v>0.3456386609175226</v>
      </c>
      <c r="F184" s="246">
        <v>72.3</v>
      </c>
      <c r="G184" s="252">
        <f t="shared" si="14"/>
        <v>2.7739251040222309E-3</v>
      </c>
      <c r="H184" s="246">
        <v>13576.019531</v>
      </c>
      <c r="I184" s="252">
        <f t="shared" si="15"/>
        <v>5.9668658823525102E-2</v>
      </c>
      <c r="J184" s="246">
        <v>0.31642999999999999</v>
      </c>
      <c r="K184" s="246">
        <v>3.25</v>
      </c>
      <c r="N184" s="251">
        <f t="shared" si="16"/>
        <v>61.1414660311614</v>
      </c>
      <c r="O184" s="251">
        <f t="shared" si="18"/>
        <v>60.795827370243877</v>
      </c>
      <c r="P184" s="251">
        <f t="shared" si="17"/>
        <v>0.3456386609175226</v>
      </c>
    </row>
    <row r="185" spans="1:16">
      <c r="A185" s="245">
        <v>39904</v>
      </c>
      <c r="B185">
        <v>60.92</v>
      </c>
      <c r="C185" s="255">
        <f t="shared" si="13"/>
        <v>4.2615094985452712E-2</v>
      </c>
      <c r="D185" s="246">
        <v>10354</v>
      </c>
      <c r="E185">
        <v>0.30236899124124506</v>
      </c>
      <c r="F185" s="246">
        <v>72.3</v>
      </c>
      <c r="G185" s="252">
        <f t="shared" si="14"/>
        <v>0</v>
      </c>
      <c r="H185" s="246">
        <v>15520.990234000001</v>
      </c>
      <c r="I185" s="252">
        <f t="shared" si="15"/>
        <v>0.14326516683029078</v>
      </c>
      <c r="J185" s="246">
        <v>0.16356999999999999</v>
      </c>
      <c r="K185" s="246">
        <v>3.25</v>
      </c>
      <c r="N185" s="251">
        <f t="shared" si="16"/>
        <v>61.107394334059649</v>
      </c>
      <c r="O185" s="251">
        <f t="shared" si="18"/>
        <v>60.805025342818404</v>
      </c>
      <c r="P185" s="251">
        <f t="shared" si="17"/>
        <v>0.30236899124124506</v>
      </c>
    </row>
    <row r="186" spans="1:16">
      <c r="A186" s="245">
        <v>39934</v>
      </c>
      <c r="B186">
        <v>63.29</v>
      </c>
      <c r="C186" s="255">
        <f t="shared" si="13"/>
        <v>3.8903479973736006E-2</v>
      </c>
      <c r="D186" s="246">
        <v>12451</v>
      </c>
      <c r="E186">
        <v>0.45408228148072283</v>
      </c>
      <c r="F186" s="246">
        <v>72.2</v>
      </c>
      <c r="G186" s="252">
        <f t="shared" si="14"/>
        <v>-1.3831258644535866E-3</v>
      </c>
      <c r="H186" s="246">
        <v>18171</v>
      </c>
      <c r="I186" s="252">
        <f t="shared" si="15"/>
        <v>0.17073715826422825</v>
      </c>
      <c r="J186" s="246">
        <v>9.9289999999999989E-2</v>
      </c>
      <c r="K186" s="246">
        <v>3.25</v>
      </c>
      <c r="N186" s="251">
        <f t="shared" si="16"/>
        <v>61.443179821127394</v>
      </c>
      <c r="O186" s="251">
        <f t="shared" si="18"/>
        <v>60.989097539646671</v>
      </c>
      <c r="P186" s="251">
        <f t="shared" si="17"/>
        <v>0.45408228148072283</v>
      </c>
    </row>
    <row r="187" spans="1:16">
      <c r="A187" s="245">
        <v>39965</v>
      </c>
      <c r="B187">
        <v>66.13</v>
      </c>
      <c r="C187" s="255">
        <f t="shared" si="13"/>
        <v>4.4872807710538733E-2</v>
      </c>
      <c r="D187" s="246">
        <v>14847</v>
      </c>
      <c r="E187">
        <v>0.79432395011301793</v>
      </c>
      <c r="F187" s="246">
        <v>72.099999999999994</v>
      </c>
      <c r="G187" s="252">
        <f t="shared" si="14"/>
        <v>-1.3850415512466554E-3</v>
      </c>
      <c r="H187" s="246">
        <v>18378.730468999998</v>
      </c>
      <c r="I187" s="252">
        <f t="shared" si="15"/>
        <v>1.1431977821803878E-2</v>
      </c>
      <c r="J187" s="246">
        <v>0.10143000000000001</v>
      </c>
      <c r="K187" s="246">
        <v>3.25</v>
      </c>
      <c r="N187" s="251">
        <f t="shared" si="16"/>
        <v>62.164229079415492</v>
      </c>
      <c r="O187" s="251">
        <f t="shared" si="18"/>
        <v>61.369905129302474</v>
      </c>
      <c r="P187" s="251">
        <f t="shared" si="17"/>
        <v>0.79432395011301793</v>
      </c>
    </row>
    <row r="188" spans="1:16">
      <c r="A188" s="245">
        <v>39995</v>
      </c>
      <c r="B188">
        <v>68.13</v>
      </c>
      <c r="C188" s="255">
        <f t="shared" si="13"/>
        <v>3.0243459851807049E-2</v>
      </c>
      <c r="D188" s="246">
        <v>13196</v>
      </c>
      <c r="E188">
        <v>1.2113870927723625</v>
      </c>
      <c r="F188" s="246">
        <v>72.099999999999994</v>
      </c>
      <c r="G188" s="252">
        <f t="shared" si="14"/>
        <v>0</v>
      </c>
      <c r="H188" s="246">
        <v>20573.330077999999</v>
      </c>
      <c r="I188" s="252">
        <f t="shared" si="15"/>
        <v>0.11940974991181807</v>
      </c>
      <c r="J188" s="246">
        <v>7.0709999999999995E-2</v>
      </c>
      <c r="K188" s="246">
        <v>3.25</v>
      </c>
      <c r="N188" s="251">
        <f t="shared" si="16"/>
        <v>63.082039990274652</v>
      </c>
      <c r="O188" s="251">
        <f t="shared" si="18"/>
        <v>61.870652897502289</v>
      </c>
      <c r="P188" s="251">
        <f t="shared" si="17"/>
        <v>1.2113870927723625</v>
      </c>
    </row>
    <row r="189" spans="1:16">
      <c r="A189" s="245">
        <v>40026</v>
      </c>
      <c r="B189">
        <v>70.05</v>
      </c>
      <c r="C189" s="255">
        <f t="shared" si="13"/>
        <v>2.8181417877586993E-2</v>
      </c>
      <c r="D189" s="246">
        <v>12488</v>
      </c>
      <c r="E189">
        <v>1.677503377274455</v>
      </c>
      <c r="F189" s="246">
        <v>70.900000000000006</v>
      </c>
      <c r="G189" s="252">
        <f t="shared" si="14"/>
        <v>-1.6643550624132992E-2</v>
      </c>
      <c r="H189" s="246">
        <v>19724.189452999999</v>
      </c>
      <c r="I189" s="252">
        <f t="shared" si="15"/>
        <v>-4.1273854149067722E-2</v>
      </c>
      <c r="J189" s="246">
        <v>7.9289999999999999E-2</v>
      </c>
      <c r="K189" s="246">
        <v>3.25</v>
      </c>
      <c r="N189" s="251">
        <f t="shared" si="16"/>
        <v>64.154033837924715</v>
      </c>
      <c r="O189" s="251">
        <f t="shared" si="18"/>
        <v>62.47653046065026</v>
      </c>
      <c r="P189" s="251">
        <f t="shared" si="17"/>
        <v>1.677503377274455</v>
      </c>
    </row>
    <row r="190" spans="1:16">
      <c r="A190" s="245">
        <v>40057</v>
      </c>
      <c r="B190">
        <v>71.989999999999995</v>
      </c>
      <c r="C190" s="255">
        <f t="shared" si="13"/>
        <v>2.7694503925767278E-2</v>
      </c>
      <c r="D190" s="246">
        <v>13479</v>
      </c>
      <c r="E190">
        <v>2.1783351856191047</v>
      </c>
      <c r="F190" s="246">
        <v>71.400000000000006</v>
      </c>
      <c r="G190" s="252">
        <f t="shared" si="14"/>
        <v>7.0521861777150911E-3</v>
      </c>
      <c r="H190" s="246">
        <v>20955.25</v>
      </c>
      <c r="I190" s="252">
        <f t="shared" si="15"/>
        <v>6.2413745818729181E-2</v>
      </c>
      <c r="J190" s="246">
        <v>0.13893</v>
      </c>
      <c r="K190" s="246">
        <v>3.25</v>
      </c>
      <c r="N190" s="251">
        <f t="shared" si="16"/>
        <v>65.359567093628598</v>
      </c>
      <c r="O190" s="251">
        <f t="shared" si="18"/>
        <v>63.181231908009494</v>
      </c>
      <c r="P190" s="251">
        <f t="shared" si="17"/>
        <v>2.1783351856191047</v>
      </c>
    </row>
    <row r="191" spans="1:16">
      <c r="A191" s="245">
        <v>40087</v>
      </c>
      <c r="B191">
        <v>72.91</v>
      </c>
      <c r="C191" s="255">
        <f t="shared" si="13"/>
        <v>1.2779552715654976E-2</v>
      </c>
      <c r="D191" s="246">
        <v>10352</v>
      </c>
      <c r="E191">
        <v>2.6192907598421868</v>
      </c>
      <c r="F191" s="246">
        <v>73.2</v>
      </c>
      <c r="G191" s="252">
        <f t="shared" si="14"/>
        <v>2.5210084033613404E-2</v>
      </c>
      <c r="H191" s="246">
        <v>21752.869140999999</v>
      </c>
      <c r="I191" s="252">
        <f t="shared" si="15"/>
        <v>3.8062974242731501E-2</v>
      </c>
      <c r="J191" s="246">
        <v>7.9639999999999989E-2</v>
      </c>
      <c r="K191" s="246">
        <v>3.25</v>
      </c>
      <c r="N191" s="251">
        <f t="shared" si="16"/>
        <v>66.521172156147273</v>
      </c>
      <c r="O191" s="251">
        <f t="shared" si="18"/>
        <v>63.901881396305086</v>
      </c>
      <c r="P191" s="251">
        <f t="shared" si="17"/>
        <v>2.6192907598421868</v>
      </c>
    </row>
    <row r="192" spans="1:16">
      <c r="A192" s="245">
        <v>40118</v>
      </c>
      <c r="B192">
        <v>72.67</v>
      </c>
      <c r="C192" s="255">
        <f t="shared" si="13"/>
        <v>-3.291729529556918E-3</v>
      </c>
      <c r="D192" s="246">
        <v>10436</v>
      </c>
      <c r="E192">
        <v>2.9157740073407012</v>
      </c>
      <c r="F192" s="246">
        <v>73.2</v>
      </c>
      <c r="G192" s="252">
        <f t="shared" si="14"/>
        <v>0</v>
      </c>
      <c r="H192" s="246">
        <v>21821.5</v>
      </c>
      <c r="I192" s="252">
        <f t="shared" si="15"/>
        <v>3.1550255993883923E-3</v>
      </c>
      <c r="J192" s="246">
        <v>5.0710000000000005E-2</v>
      </c>
      <c r="K192" s="246">
        <v>3.25</v>
      </c>
      <c r="N192" s="251">
        <f t="shared" si="16"/>
        <v>67.467145670586149</v>
      </c>
      <c r="O192" s="251">
        <f t="shared" si="18"/>
        <v>64.551371663245448</v>
      </c>
      <c r="P192" s="251">
        <f t="shared" si="17"/>
        <v>2.9157740073407012</v>
      </c>
    </row>
    <row r="193" spans="1:16">
      <c r="A193" s="245">
        <v>40148</v>
      </c>
      <c r="B193">
        <v>73.34</v>
      </c>
      <c r="C193" s="255">
        <f t="shared" si="13"/>
        <v>9.2197605614421588E-3</v>
      </c>
      <c r="D193" s="246">
        <v>10042</v>
      </c>
      <c r="E193">
        <v>3.1682805515934973</v>
      </c>
      <c r="F193" s="246">
        <v>73.5</v>
      </c>
      <c r="G193" s="252">
        <f t="shared" si="14"/>
        <v>4.0983606557376661E-3</v>
      </c>
      <c r="H193" s="246">
        <v>21872.5</v>
      </c>
      <c r="I193" s="252">
        <f t="shared" si="15"/>
        <v>2.3371445592649453E-3</v>
      </c>
      <c r="J193" s="246">
        <v>0.08</v>
      </c>
      <c r="K193" s="246">
        <v>3.25</v>
      </c>
      <c r="N193" s="251">
        <f t="shared" si="16"/>
        <v>68.370661721265208</v>
      </c>
      <c r="O193" s="251">
        <f t="shared" si="18"/>
        <v>65.20238116967171</v>
      </c>
      <c r="P193" s="251">
        <f t="shared" si="17"/>
        <v>3.1682805515934973</v>
      </c>
    </row>
    <row r="194" spans="1:16">
      <c r="A194" s="245">
        <v>40179</v>
      </c>
      <c r="B194">
        <v>75.27</v>
      </c>
      <c r="C194" s="255">
        <f t="shared" si="13"/>
        <v>2.6315789473684108E-2</v>
      </c>
      <c r="D194" s="246">
        <v>11630</v>
      </c>
      <c r="E194">
        <v>3.483967666873113</v>
      </c>
      <c r="F194" s="246">
        <v>73.5</v>
      </c>
      <c r="G194" s="252">
        <f t="shared" si="14"/>
        <v>0</v>
      </c>
      <c r="H194" s="246">
        <v>20121.990234000001</v>
      </c>
      <c r="I194" s="252">
        <f t="shared" si="15"/>
        <v>-8.0032450154303311E-2</v>
      </c>
      <c r="J194" s="246">
        <v>7.9640000000000002E-2</v>
      </c>
      <c r="K194" s="246">
        <v>3.25</v>
      </c>
      <c r="N194" s="251">
        <f t="shared" si="16"/>
        <v>69.432098379532107</v>
      </c>
      <c r="O194" s="251">
        <f t="shared" si="18"/>
        <v>65.948130712658994</v>
      </c>
      <c r="P194" s="251">
        <f t="shared" si="17"/>
        <v>3.483967666873113</v>
      </c>
    </row>
    <row r="195" spans="1:16">
      <c r="A195" s="245">
        <v>40210</v>
      </c>
      <c r="B195">
        <v>76.760000000000005</v>
      </c>
      <c r="C195" s="255">
        <f t="shared" si="13"/>
        <v>1.9795403215092457E-2</v>
      </c>
      <c r="D195" s="246">
        <v>12696</v>
      </c>
      <c r="E195">
        <v>3.8104579404753878</v>
      </c>
      <c r="F195" s="246">
        <v>74.2</v>
      </c>
      <c r="G195" s="252">
        <f t="shared" si="14"/>
        <v>9.5238095238095628E-3</v>
      </c>
      <c r="H195" s="246">
        <v>20608.699218999998</v>
      </c>
      <c r="I195" s="252">
        <f t="shared" si="15"/>
        <v>2.4187914780795808E-2</v>
      </c>
      <c r="J195" s="246">
        <v>7.0359999999999992E-2</v>
      </c>
      <c r="K195" s="246">
        <v>3.25</v>
      </c>
      <c r="N195" s="251">
        <f t="shared" si="16"/>
        <v>70.559467859604084</v>
      </c>
      <c r="O195" s="251">
        <f t="shared" si="18"/>
        <v>66.749009919128696</v>
      </c>
      <c r="P195" s="251">
        <f t="shared" si="17"/>
        <v>3.8104579404753878</v>
      </c>
    </row>
    <row r="196" spans="1:16">
      <c r="A196" s="245">
        <v>40238</v>
      </c>
      <c r="B196">
        <v>77.7</v>
      </c>
      <c r="C196" s="255">
        <f t="shared" ref="C196:C259" si="19">(B196-B195)/B195</f>
        <v>1.2245961438249058E-2</v>
      </c>
      <c r="D196" s="246">
        <v>11907</v>
      </c>
      <c r="E196">
        <v>4.0978168962552246</v>
      </c>
      <c r="F196" s="246">
        <v>73.900000000000006</v>
      </c>
      <c r="G196" s="252">
        <f t="shared" ref="G196:G259" si="20">(F196-F195)/F195</f>
        <v>-4.0431266846360798E-3</v>
      </c>
      <c r="H196" s="246">
        <v>21239.349609000001</v>
      </c>
      <c r="I196" s="252">
        <f t="shared" ref="I196:I259" si="21">(H196-H195)/H195</f>
        <v>3.0601173965340824E-2</v>
      </c>
      <c r="J196" s="246">
        <v>9.8569999999999991E-2</v>
      </c>
      <c r="K196" s="246">
        <v>3.25</v>
      </c>
      <c r="N196" s="251">
        <f t="shared" si="16"/>
        <v>71.658011265818828</v>
      </c>
      <c r="O196" s="251">
        <f t="shared" si="18"/>
        <v>67.560194369563604</v>
      </c>
      <c r="P196" s="251">
        <f t="shared" si="17"/>
        <v>4.0978168962552246</v>
      </c>
    </row>
    <row r="197" spans="1:16">
      <c r="A197" s="245">
        <v>40269</v>
      </c>
      <c r="B197">
        <v>78.819999999999993</v>
      </c>
      <c r="C197" s="255">
        <f t="shared" si="19"/>
        <v>1.441441441441429E-2</v>
      </c>
      <c r="D197" s="246">
        <v>13600</v>
      </c>
      <c r="E197">
        <v>4.3656016405698637</v>
      </c>
      <c r="F197" s="246">
        <v>74.2</v>
      </c>
      <c r="G197" s="252">
        <f t="shared" si="20"/>
        <v>4.0595399188091625E-3</v>
      </c>
      <c r="H197" s="246">
        <v>21108.589843999998</v>
      </c>
      <c r="I197" s="252">
        <f t="shared" si="21"/>
        <v>-6.1564863052395039E-3</v>
      </c>
      <c r="J197" s="246">
        <v>8.1070000000000003E-2</v>
      </c>
      <c r="K197" s="246">
        <v>3.25</v>
      </c>
      <c r="N197" s="251">
        <f t="shared" si="16"/>
        <v>72.759855686462089</v>
      </c>
      <c r="O197" s="251">
        <f t="shared" si="18"/>
        <v>68.394254045892225</v>
      </c>
      <c r="P197" s="251">
        <f t="shared" si="17"/>
        <v>4.3656016405698637</v>
      </c>
    </row>
    <row r="198" spans="1:16">
      <c r="A198" s="245">
        <v>40299</v>
      </c>
      <c r="B198">
        <v>79.05</v>
      </c>
      <c r="C198" s="255">
        <f t="shared" si="19"/>
        <v>2.9180411063182443E-3</v>
      </c>
      <c r="D198" s="246">
        <v>12574</v>
      </c>
      <c r="E198">
        <v>4.5440016352258397</v>
      </c>
      <c r="F198" s="246">
        <v>74.099999999999994</v>
      </c>
      <c r="G198" s="252">
        <f t="shared" si="20"/>
        <v>-1.347708894878821E-3</v>
      </c>
      <c r="H198" s="246">
        <v>19765.189452999999</v>
      </c>
      <c r="I198" s="252">
        <f t="shared" si="21"/>
        <v>-6.3642356070595277E-2</v>
      </c>
      <c r="J198" s="246">
        <v>0.19928999999999999</v>
      </c>
      <c r="K198" s="246">
        <v>3.25</v>
      </c>
      <c r="N198" s="251">
        <f t="shared" si="16"/>
        <v>73.727570196237153</v>
      </c>
      <c r="O198" s="251">
        <f t="shared" si="18"/>
        <v>69.183568561011313</v>
      </c>
      <c r="P198" s="251">
        <f t="shared" si="17"/>
        <v>4.5440016352258397</v>
      </c>
    </row>
    <row r="199" spans="1:16">
      <c r="A199" s="245">
        <v>40330</v>
      </c>
      <c r="B199">
        <v>79.010000000000005</v>
      </c>
      <c r="C199" s="255">
        <f t="shared" si="19"/>
        <v>-5.0600885515486452E-4</v>
      </c>
      <c r="D199" s="246">
        <v>10368</v>
      </c>
      <c r="E199">
        <v>4.6287993332015702</v>
      </c>
      <c r="F199" s="246">
        <v>74.2</v>
      </c>
      <c r="G199" s="252">
        <f t="shared" si="20"/>
        <v>1.3495276653172541E-3</v>
      </c>
      <c r="H199" s="246">
        <v>20128.990234000001</v>
      </c>
      <c r="I199" s="252">
        <f t="shared" si="21"/>
        <v>1.840613680253813E-2</v>
      </c>
      <c r="J199" s="246">
        <v>0.52393000000000001</v>
      </c>
      <c r="K199" s="246">
        <v>3.25</v>
      </c>
      <c r="N199" s="251">
        <f t="shared" si="16"/>
        <v>74.54025170450835</v>
      </c>
      <c r="O199" s="251">
        <f t="shared" si="18"/>
        <v>69.91145237130678</v>
      </c>
      <c r="P199" s="251">
        <f t="shared" si="17"/>
        <v>4.6287993332015702</v>
      </c>
    </row>
    <row r="200" spans="1:16">
      <c r="A200" s="245">
        <v>40360</v>
      </c>
      <c r="B200">
        <v>81.02</v>
      </c>
      <c r="C200" s="255">
        <f t="shared" si="19"/>
        <v>2.5439817744589175E-2</v>
      </c>
      <c r="D200" s="246">
        <v>14300</v>
      </c>
      <c r="E200">
        <v>4.8028283064509338</v>
      </c>
      <c r="F200" s="246">
        <v>72.5</v>
      </c>
      <c r="G200" s="252">
        <f t="shared" si="20"/>
        <v>-2.2911051212938044E-2</v>
      </c>
      <c r="H200" s="246">
        <v>21029.810547000001</v>
      </c>
      <c r="I200" s="252">
        <f t="shared" si="21"/>
        <v>4.475238462177894E-2</v>
      </c>
      <c r="J200" s="246">
        <v>0.26107000000000002</v>
      </c>
      <c r="K200" s="246">
        <v>3.25</v>
      </c>
      <c r="N200" s="251">
        <f t="shared" si="16"/>
        <v>75.537136057660916</v>
      </c>
      <c r="O200" s="251">
        <f t="shared" si="18"/>
        <v>70.734307751209982</v>
      </c>
      <c r="P200" s="251">
        <f t="shared" si="17"/>
        <v>4.8028283064509338</v>
      </c>
    </row>
    <row r="201" spans="1:16">
      <c r="A201" s="245">
        <v>40391</v>
      </c>
      <c r="B201">
        <v>82.73</v>
      </c>
      <c r="C201" s="255">
        <f t="shared" si="19"/>
        <v>2.1105899777832733E-2</v>
      </c>
      <c r="D201" s="246">
        <v>16351</v>
      </c>
      <c r="E201">
        <v>5.0208529629118175</v>
      </c>
      <c r="F201" s="246">
        <v>72.5</v>
      </c>
      <c r="G201" s="252">
        <f t="shared" si="20"/>
        <v>0</v>
      </c>
      <c r="H201" s="246">
        <v>20536.490234000001</v>
      </c>
      <c r="I201" s="252">
        <f t="shared" si="21"/>
        <v>-2.3458143471976004E-2</v>
      </c>
      <c r="J201" s="246">
        <v>0.15107000000000001</v>
      </c>
      <c r="K201" s="246">
        <v>3.25</v>
      </c>
      <c r="N201" s="251">
        <f t="shared" si="16"/>
        <v>76.643730510328467</v>
      </c>
      <c r="O201" s="251">
        <f t="shared" si="18"/>
        <v>71.62287754741665</v>
      </c>
      <c r="P201" s="251">
        <f t="shared" si="17"/>
        <v>5.0208529629118175</v>
      </c>
    </row>
    <row r="202" spans="1:16">
      <c r="A202" s="245">
        <v>40422</v>
      </c>
      <c r="B202">
        <v>83.77</v>
      </c>
      <c r="C202" s="255">
        <f t="shared" si="19"/>
        <v>1.2571014142390813E-2</v>
      </c>
      <c r="D202" s="246">
        <v>12179</v>
      </c>
      <c r="E202">
        <v>5.2174152668294766</v>
      </c>
      <c r="F202" s="246">
        <v>72.8</v>
      </c>
      <c r="G202" s="252">
        <f t="shared" si="20"/>
        <v>4.1379310344827197E-3</v>
      </c>
      <c r="H202" s="246">
        <v>22358.169922000001</v>
      </c>
      <c r="I202" s="252">
        <f t="shared" si="21"/>
        <v>8.8704528731206767E-2</v>
      </c>
      <c r="J202" s="246">
        <v>0.23963999999999999</v>
      </c>
      <c r="K202" s="246">
        <v>3.25</v>
      </c>
      <c r="N202" s="251">
        <f t="shared" si="16"/>
        <v>77.740079662585629</v>
      </c>
      <c r="O202" s="251">
        <f t="shared" si="18"/>
        <v>72.522664395756152</v>
      </c>
      <c r="P202" s="251">
        <f t="shared" si="17"/>
        <v>5.2174152668294766</v>
      </c>
    </row>
    <row r="203" spans="1:16">
      <c r="A203" s="245">
        <v>40452</v>
      </c>
      <c r="B203">
        <v>85.17</v>
      </c>
      <c r="C203" s="255">
        <f t="shared" si="19"/>
        <v>1.6712426883132455E-2</v>
      </c>
      <c r="D203" s="246">
        <v>11114</v>
      </c>
      <c r="E203">
        <v>5.4236402597355493</v>
      </c>
      <c r="F203" s="246">
        <v>75</v>
      </c>
      <c r="G203" s="252">
        <f t="shared" si="20"/>
        <v>3.0219780219780262E-2</v>
      </c>
      <c r="H203" s="246">
        <v>23096.320313</v>
      </c>
      <c r="I203" s="252">
        <f t="shared" si="21"/>
        <v>3.3014794751768738E-2</v>
      </c>
      <c r="J203" s="246">
        <v>0.21178999999999998</v>
      </c>
      <c r="K203" s="246">
        <v>3.25</v>
      </c>
      <c r="N203" s="251">
        <f t="shared" si="16"/>
        <v>78.883144329880139</v>
      </c>
      <c r="O203" s="251">
        <f t="shared" si="18"/>
        <v>73.45950407014459</v>
      </c>
      <c r="P203" s="251">
        <f t="shared" si="17"/>
        <v>5.4236402597355493</v>
      </c>
    </row>
    <row r="204" spans="1:16">
      <c r="A204" s="245">
        <v>40483</v>
      </c>
      <c r="B204">
        <v>87.27</v>
      </c>
      <c r="C204" s="255">
        <f t="shared" si="19"/>
        <v>2.4656569214512085E-2</v>
      </c>
      <c r="D204" s="246">
        <v>15180</v>
      </c>
      <c r="E204">
        <v>5.6909260489384792</v>
      </c>
      <c r="F204" s="246">
        <v>75.2</v>
      </c>
      <c r="G204" s="252">
        <f t="shared" si="20"/>
        <v>2.6666666666667047E-3</v>
      </c>
      <c r="H204" s="246">
        <v>23007.990234000001</v>
      </c>
      <c r="I204" s="252">
        <f t="shared" si="21"/>
        <v>-3.8244221504964968E-3</v>
      </c>
      <c r="J204" s="246">
        <v>0.17179</v>
      </c>
      <c r="K204" s="246">
        <v>3.25</v>
      </c>
      <c r="N204" s="251">
        <f t="shared" si="16"/>
        <v>80.173429817590886</v>
      </c>
      <c r="O204" s="251">
        <f t="shared" si="18"/>
        <v>74.482503768652407</v>
      </c>
      <c r="P204" s="251">
        <f t="shared" si="17"/>
        <v>5.6909260489384792</v>
      </c>
    </row>
    <row r="205" spans="1:16">
      <c r="A205" s="245">
        <v>40513</v>
      </c>
      <c r="B205">
        <v>87.52</v>
      </c>
      <c r="C205" s="255">
        <f t="shared" si="19"/>
        <v>2.8646728543600323E-3</v>
      </c>
      <c r="D205" s="246">
        <v>11129</v>
      </c>
      <c r="E205">
        <v>5.8554271538816494</v>
      </c>
      <c r="F205" s="246">
        <v>75.7</v>
      </c>
      <c r="G205" s="252">
        <f t="shared" si="20"/>
        <v>6.648936170212766E-3</v>
      </c>
      <c r="H205" s="246">
        <v>23035.449218999998</v>
      </c>
      <c r="I205" s="252">
        <f t="shared" si="21"/>
        <v>1.193454305253487E-3</v>
      </c>
      <c r="J205" s="246">
        <v>0.23</v>
      </c>
      <c r="K205" s="246">
        <v>3.25</v>
      </c>
      <c r="N205" s="251">
        <f t="shared" si="16"/>
        <v>81.303671384115361</v>
      </c>
      <c r="O205" s="251">
        <f t="shared" si="18"/>
        <v>75.448244230233712</v>
      </c>
      <c r="P205" s="251">
        <f t="shared" si="17"/>
        <v>5.8554271538816494</v>
      </c>
    </row>
    <row r="206" spans="1:16">
      <c r="A206" s="245">
        <v>40544</v>
      </c>
      <c r="B206">
        <v>89.8</v>
      </c>
      <c r="C206" s="255">
        <f t="shared" si="19"/>
        <v>2.6051188299817198E-2</v>
      </c>
      <c r="D206" s="246">
        <v>9334</v>
      </c>
      <c r="E206">
        <v>6.0994616132658308</v>
      </c>
      <c r="F206" s="246">
        <v>76.099999999999994</v>
      </c>
      <c r="G206" s="252">
        <f t="shared" si="20"/>
        <v>5.2840158520474434E-3</v>
      </c>
      <c r="H206" s="246">
        <v>23447.339843999998</v>
      </c>
      <c r="I206" s="252">
        <f t="shared" si="21"/>
        <v>1.7880729005287477E-2</v>
      </c>
      <c r="J206" s="246">
        <v>0.11393</v>
      </c>
      <c r="K206" s="246">
        <v>3.25</v>
      </c>
      <c r="N206" s="251">
        <f t="shared" si="16"/>
        <v>82.610798863482231</v>
      </c>
      <c r="O206" s="251">
        <f t="shared" si="18"/>
        <v>76.5113372502164</v>
      </c>
      <c r="P206" s="251">
        <f t="shared" si="17"/>
        <v>6.0994616132658308</v>
      </c>
    </row>
    <row r="207" spans="1:16">
      <c r="A207" s="245">
        <v>40575</v>
      </c>
      <c r="B207">
        <v>93.37</v>
      </c>
      <c r="C207" s="255">
        <f t="shared" si="19"/>
        <v>3.9755011135857547E-2</v>
      </c>
      <c r="D207" s="246">
        <v>11836</v>
      </c>
      <c r="E207">
        <v>6.5059334932589366</v>
      </c>
      <c r="F207" s="246">
        <v>76.900000000000006</v>
      </c>
      <c r="G207" s="252">
        <f t="shared" si="20"/>
        <v>1.0512483574244565E-2</v>
      </c>
      <c r="H207" s="246">
        <v>23338.019531000002</v>
      </c>
      <c r="I207" s="252">
        <f t="shared" si="21"/>
        <v>-4.6623759337872522E-3</v>
      </c>
      <c r="J207" s="246">
        <v>0.15035999999999999</v>
      </c>
      <c r="K207" s="246">
        <v>3.25</v>
      </c>
      <c r="N207" s="251">
        <f t="shared" si="16"/>
        <v>84.266060576792654</v>
      </c>
      <c r="O207" s="251">
        <f t="shared" si="18"/>
        <v>77.760127083533717</v>
      </c>
      <c r="P207" s="251">
        <f t="shared" si="17"/>
        <v>6.5059334932589366</v>
      </c>
    </row>
    <row r="208" spans="1:16">
      <c r="A208" s="245">
        <v>40603</v>
      </c>
      <c r="B208">
        <v>95.65</v>
      </c>
      <c r="C208" s="255">
        <f t="shared" si="19"/>
        <v>2.4418978258541297E-2</v>
      </c>
      <c r="D208" s="246">
        <v>12420</v>
      </c>
      <c r="E208">
        <v>6.9321330175468887</v>
      </c>
      <c r="F208" s="246">
        <v>77.099999999999994</v>
      </c>
      <c r="G208" s="252">
        <f t="shared" si="20"/>
        <v>2.6007802340700732E-3</v>
      </c>
      <c r="H208" s="246">
        <v>23527.519531000002</v>
      </c>
      <c r="I208" s="252">
        <f t="shared" si="21"/>
        <v>8.1197978152467588E-3</v>
      </c>
      <c r="J208" s="246">
        <v>0.21036000000000002</v>
      </c>
      <c r="K208" s="246">
        <v>3.25</v>
      </c>
      <c r="N208" s="251">
        <f t="shared" ref="N208:N271" si="22">(N207*(12-1)+B208*2)/(12+1)</f>
        <v>86.017435872670703</v>
      </c>
      <c r="O208" s="251">
        <f t="shared" si="18"/>
        <v>79.085302855123814</v>
      </c>
      <c r="P208" s="251">
        <f t="shared" si="17"/>
        <v>6.9321330175468887</v>
      </c>
    </row>
    <row r="209" spans="1:16">
      <c r="A209" s="245">
        <v>40634</v>
      </c>
      <c r="B209">
        <v>96.43</v>
      </c>
      <c r="C209" s="255">
        <f t="shared" si="19"/>
        <v>8.1547307893361318E-3</v>
      </c>
      <c r="D209" s="246">
        <v>9311</v>
      </c>
      <c r="E209">
        <v>7.249273579111005</v>
      </c>
      <c r="F209" s="246">
        <v>77.599999999999994</v>
      </c>
      <c r="G209" s="252">
        <f t="shared" si="20"/>
        <v>6.4850843060959796E-3</v>
      </c>
      <c r="H209" s="246">
        <v>23720.810547000001</v>
      </c>
      <c r="I209" s="252">
        <f t="shared" si="21"/>
        <v>8.2155288722773265E-3</v>
      </c>
      <c r="J209" s="246">
        <v>0.19036</v>
      </c>
      <c r="K209" s="246">
        <v>3.25</v>
      </c>
      <c r="N209" s="251">
        <f t="shared" si="22"/>
        <v>87.619368815336756</v>
      </c>
      <c r="O209" s="251">
        <f t="shared" si="18"/>
        <v>80.370095236225751</v>
      </c>
      <c r="P209" s="251">
        <f t="shared" si="17"/>
        <v>7.249273579111005</v>
      </c>
    </row>
    <row r="210" spans="1:16">
      <c r="A210" s="245">
        <v>40664</v>
      </c>
      <c r="B210">
        <v>98.42</v>
      </c>
      <c r="C210" s="255">
        <f t="shared" si="19"/>
        <v>2.0636731307684276E-2</v>
      </c>
      <c r="D210" s="246">
        <v>11465</v>
      </c>
      <c r="E210">
        <v>7.5738791634804699</v>
      </c>
      <c r="F210" s="246">
        <v>78</v>
      </c>
      <c r="G210" s="252">
        <f t="shared" si="20"/>
        <v>5.1546391752578056E-3</v>
      </c>
      <c r="H210" s="246">
        <v>23684.130859000001</v>
      </c>
      <c r="I210" s="252">
        <f t="shared" si="21"/>
        <v>-1.5463083745525337E-3</v>
      </c>
      <c r="J210" s="246">
        <v>0.19571</v>
      </c>
      <c r="K210" s="246">
        <v>3.25</v>
      </c>
      <c r="N210" s="251">
        <f t="shared" si="22"/>
        <v>89.281004382208025</v>
      </c>
      <c r="O210" s="251">
        <f t="shared" si="18"/>
        <v>81.707125218727555</v>
      </c>
      <c r="P210" s="251">
        <f t="shared" si="17"/>
        <v>7.5738791634804699</v>
      </c>
    </row>
    <row r="211" spans="1:16">
      <c r="A211" s="245">
        <v>40695</v>
      </c>
      <c r="B211">
        <v>99.36</v>
      </c>
      <c r="C211" s="255">
        <f t="shared" si="19"/>
        <v>9.5509042877463691E-3</v>
      </c>
      <c r="D211" s="246">
        <v>10930</v>
      </c>
      <c r="E211">
        <v>7.8168735197416765</v>
      </c>
      <c r="F211" s="246">
        <v>78.400000000000006</v>
      </c>
      <c r="G211" s="252">
        <f t="shared" si="20"/>
        <v>5.1282051282052011E-3</v>
      </c>
      <c r="H211" s="246">
        <v>22398.099609000001</v>
      </c>
      <c r="I211" s="252">
        <f t="shared" si="21"/>
        <v>-5.4299279870399231E-2</v>
      </c>
      <c r="J211" s="246">
        <v>0.19571</v>
      </c>
      <c r="K211" s="246">
        <v>3.25</v>
      </c>
      <c r="N211" s="251">
        <f t="shared" si="22"/>
        <v>90.831619092637553</v>
      </c>
      <c r="O211" s="251">
        <f t="shared" si="18"/>
        <v>83.014745572895876</v>
      </c>
      <c r="P211" s="251">
        <f t="shared" si="17"/>
        <v>7.8168735197416765</v>
      </c>
    </row>
    <row r="212" spans="1:16">
      <c r="A212" s="245">
        <v>40725</v>
      </c>
      <c r="B212">
        <v>97.94</v>
      </c>
      <c r="C212" s="255">
        <f t="shared" si="19"/>
        <v>-1.4291465378421917E-2</v>
      </c>
      <c r="D212" s="246">
        <v>6631</v>
      </c>
      <c r="E212">
        <v>7.8048961804050947</v>
      </c>
      <c r="F212" s="246">
        <v>78.3</v>
      </c>
      <c r="G212" s="252">
        <f t="shared" si="20"/>
        <v>-1.2755102040817414E-3</v>
      </c>
      <c r="H212" s="246">
        <v>22440.25</v>
      </c>
      <c r="I212" s="252">
        <f t="shared" si="21"/>
        <v>1.8818735399793629E-3</v>
      </c>
      <c r="J212" s="246">
        <v>0.19571</v>
      </c>
      <c r="K212" s="246">
        <v>3.25</v>
      </c>
      <c r="N212" s="251">
        <f t="shared" si="22"/>
        <v>91.925216155308689</v>
      </c>
      <c r="O212" s="251">
        <f t="shared" si="18"/>
        <v>84.120319974903595</v>
      </c>
      <c r="P212" s="251">
        <f t="shared" si="17"/>
        <v>7.8048961804050947</v>
      </c>
    </row>
    <row r="213" spans="1:16">
      <c r="A213" s="245">
        <v>40756</v>
      </c>
      <c r="B213">
        <v>97.82</v>
      </c>
      <c r="C213" s="255">
        <f t="shared" si="19"/>
        <v>-1.2252399428221825E-3</v>
      </c>
      <c r="D213" s="246">
        <v>6619</v>
      </c>
      <c r="E213">
        <v>7.6969948896952047</v>
      </c>
      <c r="F213" s="246">
        <v>76.7</v>
      </c>
      <c r="G213" s="252">
        <f t="shared" si="20"/>
        <v>-2.0434227330778983E-2</v>
      </c>
      <c r="H213" s="246">
        <v>20534.849609000001</v>
      </c>
      <c r="I213" s="252">
        <f t="shared" si="21"/>
        <v>-8.4909944898118303E-2</v>
      </c>
      <c r="J213" s="246">
        <v>0.21</v>
      </c>
      <c r="K213" s="246">
        <v>3.25</v>
      </c>
      <c r="N213" s="251">
        <f t="shared" si="22"/>
        <v>92.832105977568901</v>
      </c>
      <c r="O213" s="251">
        <f t="shared" si="18"/>
        <v>85.135111087873696</v>
      </c>
      <c r="P213" s="251">
        <f t="shared" si="17"/>
        <v>7.6969948896952047</v>
      </c>
    </row>
    <row r="214" spans="1:16">
      <c r="A214" s="245">
        <v>40787</v>
      </c>
      <c r="B214">
        <v>97.73</v>
      </c>
      <c r="C214" s="255">
        <f t="shared" si="19"/>
        <v>-9.2005724800643229E-4</v>
      </c>
      <c r="D214" s="246">
        <v>5768</v>
      </c>
      <c r="E214">
        <v>7.5175623127607025</v>
      </c>
      <c r="F214" s="246">
        <v>77</v>
      </c>
      <c r="G214" s="252">
        <f t="shared" si="20"/>
        <v>3.9113428943937049E-3</v>
      </c>
      <c r="H214" s="246">
        <v>17592.410156000002</v>
      </c>
      <c r="I214" s="252">
        <f t="shared" si="21"/>
        <v>-0.14329004151607658</v>
      </c>
      <c r="J214" s="246">
        <v>0.21</v>
      </c>
      <c r="K214" s="246">
        <v>3.25</v>
      </c>
      <c r="N214" s="251">
        <f t="shared" si="22"/>
        <v>93.585628134865985</v>
      </c>
      <c r="O214" s="251">
        <f t="shared" si="18"/>
        <v>86.068065822105282</v>
      </c>
      <c r="P214" s="251">
        <f t="shared" si="17"/>
        <v>7.5175623127607025</v>
      </c>
    </row>
    <row r="215" spans="1:16">
      <c r="A215" s="245">
        <v>40817</v>
      </c>
      <c r="B215">
        <v>95.86</v>
      </c>
      <c r="C215" s="255">
        <f t="shared" si="19"/>
        <v>-1.9134349739077093E-2</v>
      </c>
      <c r="D215" s="246">
        <v>5328</v>
      </c>
      <c r="E215">
        <v>7.1421372190056616</v>
      </c>
      <c r="F215" s="246">
        <v>79.3</v>
      </c>
      <c r="G215" s="252">
        <f t="shared" si="20"/>
        <v>2.9870129870129832E-2</v>
      </c>
      <c r="H215" s="246">
        <v>19864.869140999999</v>
      </c>
      <c r="I215" s="252">
        <f t="shared" si="21"/>
        <v>0.12917269236273241</v>
      </c>
      <c r="J215" s="246">
        <v>0.21</v>
      </c>
      <c r="K215" s="246">
        <v>3.25</v>
      </c>
      <c r="N215" s="251">
        <f t="shared" si="22"/>
        <v>93.935531498732772</v>
      </c>
      <c r="O215" s="251">
        <f t="shared" si="18"/>
        <v>86.79339427972711</v>
      </c>
      <c r="P215" s="251">
        <f t="shared" si="17"/>
        <v>7.1421372190056616</v>
      </c>
    </row>
    <row r="216" spans="1:16">
      <c r="A216" s="245">
        <v>40848</v>
      </c>
      <c r="B216">
        <v>95.3</v>
      </c>
      <c r="C216" s="255">
        <f t="shared" si="19"/>
        <v>-5.8418527018568979E-3</v>
      </c>
      <c r="D216" s="246">
        <v>5592</v>
      </c>
      <c r="E216">
        <v>6.7219365077274063</v>
      </c>
      <c r="F216" s="246">
        <v>79.5</v>
      </c>
      <c r="G216" s="252">
        <f t="shared" si="20"/>
        <v>2.5220680958386236E-3</v>
      </c>
      <c r="H216" s="246">
        <v>17989.349609000001</v>
      </c>
      <c r="I216" s="252">
        <f t="shared" si="21"/>
        <v>-9.4413888089956211E-2</v>
      </c>
      <c r="J216" s="246">
        <v>0.23071</v>
      </c>
      <c r="K216" s="246">
        <v>3.25</v>
      </c>
      <c r="N216" s="251">
        <f t="shared" si="22"/>
        <v>94.145449729696949</v>
      </c>
      <c r="O216" s="251">
        <f t="shared" si="18"/>
        <v>87.423513221969543</v>
      </c>
      <c r="P216" s="251">
        <f t="shared" si="17"/>
        <v>6.7219365077274063</v>
      </c>
    </row>
    <row r="217" spans="1:16">
      <c r="A217" s="245">
        <v>40878</v>
      </c>
      <c r="B217">
        <v>94.13</v>
      </c>
      <c r="C217" s="255">
        <f t="shared" si="19"/>
        <v>-1.2277019937040941E-2</v>
      </c>
      <c r="D217" s="246">
        <v>5126</v>
      </c>
      <c r="E217">
        <v>6.2227828278629431</v>
      </c>
      <c r="F217" s="246">
        <v>80</v>
      </c>
      <c r="G217" s="252">
        <f t="shared" si="20"/>
        <v>6.2893081761006293E-3</v>
      </c>
      <c r="H217" s="246">
        <v>18434.390625</v>
      </c>
      <c r="I217" s="252">
        <f t="shared" si="21"/>
        <v>2.4739138750038352E-2</v>
      </c>
      <c r="J217" s="246">
        <v>0.34071000000000001</v>
      </c>
      <c r="K217" s="246">
        <v>3.25</v>
      </c>
      <c r="N217" s="251">
        <f t="shared" si="22"/>
        <v>94.143072848205122</v>
      </c>
      <c r="O217" s="251">
        <f t="shared" si="18"/>
        <v>87.920290020342179</v>
      </c>
      <c r="P217" s="251">
        <f t="shared" si="17"/>
        <v>6.2227828278629431</v>
      </c>
    </row>
    <row r="218" spans="1:16">
      <c r="A218" s="245">
        <v>40909</v>
      </c>
      <c r="B218">
        <v>92.67</v>
      </c>
      <c r="C218" s="255">
        <f t="shared" si="19"/>
        <v>-1.5510464251566916E-2</v>
      </c>
      <c r="D218" s="246">
        <v>4092</v>
      </c>
      <c r="E218">
        <v>5.6443258669678329</v>
      </c>
      <c r="F218" s="246">
        <v>80.7</v>
      </c>
      <c r="G218" s="252">
        <f t="shared" si="20"/>
        <v>8.7500000000000355E-3</v>
      </c>
      <c r="H218" s="246">
        <v>20390.490234000001</v>
      </c>
      <c r="I218" s="252">
        <f t="shared" si="21"/>
        <v>0.10611143317898532</v>
      </c>
      <c r="J218" s="246">
        <v>0.36070999999999998</v>
      </c>
      <c r="K218" s="246">
        <v>3.25</v>
      </c>
      <c r="N218" s="251">
        <f t="shared" si="22"/>
        <v>93.916446256173558</v>
      </c>
      <c r="O218" s="251">
        <f t="shared" si="18"/>
        <v>88.272120389205725</v>
      </c>
      <c r="P218" s="251">
        <f t="shared" si="17"/>
        <v>5.6443258669678329</v>
      </c>
    </row>
    <row r="219" spans="1:16">
      <c r="A219" s="245">
        <v>40940</v>
      </c>
      <c r="B219">
        <v>94.02</v>
      </c>
      <c r="C219" s="255">
        <f t="shared" si="19"/>
        <v>1.4567821301391976E-2</v>
      </c>
      <c r="D219" s="246">
        <v>4554</v>
      </c>
      <c r="E219">
        <v>5.2344883521130754</v>
      </c>
      <c r="F219" s="246">
        <v>80.5</v>
      </c>
      <c r="G219" s="252">
        <f t="shared" si="20"/>
        <v>-2.4783147459727737E-3</v>
      </c>
      <c r="H219" s="246">
        <v>21680.080077999999</v>
      </c>
      <c r="I219" s="252">
        <f t="shared" si="21"/>
        <v>6.3244670883374807E-2</v>
      </c>
      <c r="J219" s="246">
        <v>0.30357000000000001</v>
      </c>
      <c r="K219" s="246">
        <v>3.25</v>
      </c>
      <c r="N219" s="251">
        <f t="shared" si="22"/>
        <v>93.932377601377624</v>
      </c>
      <c r="O219" s="251">
        <f t="shared" si="18"/>
        <v>88.697889249264549</v>
      </c>
      <c r="P219" s="251">
        <f t="shared" si="17"/>
        <v>5.2344883521130754</v>
      </c>
    </row>
    <row r="220" spans="1:16">
      <c r="A220" s="245">
        <v>40969</v>
      </c>
      <c r="B220">
        <v>98.11</v>
      </c>
      <c r="C220" s="255">
        <f t="shared" si="19"/>
        <v>4.3501382684535246E-2</v>
      </c>
      <c r="D220" s="246">
        <v>13310</v>
      </c>
      <c r="E220">
        <v>5.1800061014193091</v>
      </c>
      <c r="F220" s="246">
        <v>80.900000000000006</v>
      </c>
      <c r="G220" s="252">
        <f t="shared" si="20"/>
        <v>4.9689440993789524E-3</v>
      </c>
      <c r="H220" s="246">
        <v>20555.580077999999</v>
      </c>
      <c r="I220" s="252">
        <f t="shared" si="21"/>
        <v>-5.1867889599775674E-2</v>
      </c>
      <c r="J220" s="246">
        <v>0.30142999999999998</v>
      </c>
      <c r="K220" s="246">
        <v>3.25</v>
      </c>
      <c r="N220" s="251">
        <f t="shared" si="22"/>
        <v>94.575088739627219</v>
      </c>
      <c r="O220" s="251">
        <f t="shared" si="18"/>
        <v>89.39508263820791</v>
      </c>
      <c r="P220" s="251">
        <f t="shared" ref="P220:P283" si="23">N220-O220</f>
        <v>5.1800061014193091</v>
      </c>
    </row>
    <row r="221" spans="1:16">
      <c r="A221" s="245">
        <v>41000</v>
      </c>
      <c r="B221">
        <v>100.74</v>
      </c>
      <c r="C221" s="255">
        <f t="shared" si="19"/>
        <v>2.6806645601875401E-2</v>
      </c>
      <c r="D221" s="246">
        <v>10007</v>
      </c>
      <c r="E221">
        <v>5.2880897386088748</v>
      </c>
      <c r="F221" s="246">
        <v>81.3</v>
      </c>
      <c r="G221" s="252">
        <f t="shared" si="20"/>
        <v>4.9443757725586091E-3</v>
      </c>
      <c r="H221" s="246">
        <v>21094.210938</v>
      </c>
      <c r="I221" s="252">
        <f t="shared" si="21"/>
        <v>2.6203632198951225E-2</v>
      </c>
      <c r="J221" s="246">
        <v>0.30250944444444444</v>
      </c>
      <c r="K221" s="246">
        <v>3.25</v>
      </c>
      <c r="N221" s="251">
        <f t="shared" si="22"/>
        <v>95.523536625838432</v>
      </c>
      <c r="O221" s="251">
        <f t="shared" ref="O221:O284" si="24">(O220*(26-1)+B221*2)/(26+1)</f>
        <v>90.235446887229557</v>
      </c>
      <c r="P221" s="251">
        <f t="shared" si="23"/>
        <v>5.2880897386088748</v>
      </c>
    </row>
    <row r="222" spans="1:16">
      <c r="A222" s="245">
        <v>41030</v>
      </c>
      <c r="B222">
        <v>102.28</v>
      </c>
      <c r="C222" s="255">
        <f t="shared" si="19"/>
        <v>1.5286877109390574E-2</v>
      </c>
      <c r="D222" s="246">
        <v>10245</v>
      </c>
      <c r="E222">
        <v>5.4353565228615679</v>
      </c>
      <c r="F222" s="246">
        <v>81.3</v>
      </c>
      <c r="G222" s="252">
        <f t="shared" si="20"/>
        <v>0</v>
      </c>
      <c r="H222" s="246">
        <v>18629.519531000002</v>
      </c>
      <c r="I222" s="252">
        <f t="shared" si="21"/>
        <v>-0.11684207644667094</v>
      </c>
      <c r="J222" s="246">
        <v>0.30286000000000002</v>
      </c>
      <c r="K222" s="246">
        <v>3.25</v>
      </c>
      <c r="N222" s="251">
        <f t="shared" si="22"/>
        <v>96.562992529555601</v>
      </c>
      <c r="O222" s="251">
        <f t="shared" si="24"/>
        <v>91.127636006694033</v>
      </c>
      <c r="P222" s="251">
        <f t="shared" si="23"/>
        <v>5.4353565228615679</v>
      </c>
    </row>
    <row r="223" spans="1:16">
      <c r="A223" s="245">
        <v>41061</v>
      </c>
      <c r="B223">
        <v>102.44</v>
      </c>
      <c r="C223" s="255">
        <f t="shared" si="19"/>
        <v>1.5643332029721998E-3</v>
      </c>
      <c r="D223" s="246">
        <v>7648</v>
      </c>
      <c r="E223">
        <v>5.5015586299215329</v>
      </c>
      <c r="F223" s="246">
        <v>81.3</v>
      </c>
      <c r="G223" s="252">
        <f t="shared" si="20"/>
        <v>0</v>
      </c>
      <c r="H223" s="246">
        <v>19441.460938</v>
      </c>
      <c r="I223" s="252">
        <f t="shared" si="21"/>
        <v>4.358359353545898E-2</v>
      </c>
      <c r="J223" s="246">
        <v>0.30286000000000002</v>
      </c>
      <c r="K223" s="246">
        <v>3.25</v>
      </c>
      <c r="N223" s="251">
        <f t="shared" si="22"/>
        <v>97.467147525008599</v>
      </c>
      <c r="O223" s="251">
        <f t="shared" si="24"/>
        <v>91.965588895087066</v>
      </c>
      <c r="P223" s="251">
        <f t="shared" si="23"/>
        <v>5.5015586299215329</v>
      </c>
    </row>
    <row r="224" spans="1:16">
      <c r="A224" s="245">
        <v>41091</v>
      </c>
      <c r="B224">
        <v>103.64</v>
      </c>
      <c r="C224" s="255">
        <f t="shared" si="19"/>
        <v>1.1714174150722402E-2</v>
      </c>
      <c r="D224" s="246">
        <v>7054</v>
      </c>
      <c r="E224">
        <v>5.5864570485021545</v>
      </c>
      <c r="F224" s="246">
        <v>79.599999999999994</v>
      </c>
      <c r="G224" s="252">
        <f t="shared" si="20"/>
        <v>-2.0910209102091057E-2</v>
      </c>
      <c r="H224" s="246">
        <v>19796.810547000001</v>
      </c>
      <c r="I224" s="252">
        <f t="shared" si="21"/>
        <v>1.8277927267566583E-2</v>
      </c>
      <c r="J224" s="246">
        <v>0.30107</v>
      </c>
      <c r="K224" s="246">
        <v>3.25</v>
      </c>
      <c r="N224" s="251">
        <f t="shared" si="22"/>
        <v>98.416817136545731</v>
      </c>
      <c r="O224" s="251">
        <f t="shared" si="24"/>
        <v>92.830360088043577</v>
      </c>
      <c r="P224" s="251">
        <f t="shared" si="23"/>
        <v>5.5864570485021545</v>
      </c>
    </row>
    <row r="225" spans="1:16">
      <c r="A225" s="245">
        <v>41122</v>
      </c>
      <c r="B225">
        <v>105.55</v>
      </c>
      <c r="C225" s="255">
        <f t="shared" si="19"/>
        <v>1.8429177923581595E-2</v>
      </c>
      <c r="D225" s="246">
        <v>9565</v>
      </c>
      <c r="E225">
        <v>5.7416742476920604</v>
      </c>
      <c r="F225" s="246">
        <v>79.599999999999994</v>
      </c>
      <c r="G225" s="252">
        <f t="shared" si="20"/>
        <v>0</v>
      </c>
      <c r="H225" s="246">
        <v>19482.570313</v>
      </c>
      <c r="I225" s="252">
        <f t="shared" si="21"/>
        <v>-1.58732758114726E-2</v>
      </c>
      <c r="J225" s="246">
        <v>0.3</v>
      </c>
      <c r="K225" s="246">
        <v>3.25</v>
      </c>
      <c r="N225" s="251">
        <f t="shared" si="22"/>
        <v>99.514229884769449</v>
      </c>
      <c r="O225" s="251">
        <f t="shared" si="24"/>
        <v>93.772555637077389</v>
      </c>
      <c r="P225" s="251">
        <f t="shared" si="23"/>
        <v>5.7416742476920604</v>
      </c>
    </row>
    <row r="226" spans="1:16">
      <c r="A226" s="245">
        <v>41153</v>
      </c>
      <c r="B226">
        <v>108.4</v>
      </c>
      <c r="C226" s="255">
        <f t="shared" si="19"/>
        <v>2.700142112742784E-2</v>
      </c>
      <c r="D226" s="246">
        <v>8922</v>
      </c>
      <c r="E226">
        <v>6.0252014066278576</v>
      </c>
      <c r="F226" s="246">
        <v>79.900000000000006</v>
      </c>
      <c r="G226" s="252">
        <f t="shared" si="20"/>
        <v>3.7688442211056706E-3</v>
      </c>
      <c r="H226" s="246">
        <v>20840.380859000001</v>
      </c>
      <c r="I226" s="252">
        <f t="shared" si="21"/>
        <v>6.9693604292755132E-2</v>
      </c>
      <c r="J226" s="246">
        <v>0.3</v>
      </c>
      <c r="K226" s="246">
        <v>3.25</v>
      </c>
      <c r="N226" s="251">
        <f t="shared" si="22"/>
        <v>100.88127144095877</v>
      </c>
      <c r="O226" s="251">
        <f t="shared" si="24"/>
        <v>94.856070034330912</v>
      </c>
      <c r="P226" s="251">
        <f t="shared" si="23"/>
        <v>6.0252014066278576</v>
      </c>
    </row>
    <row r="227" spans="1:16">
      <c r="A227" s="245">
        <v>41183</v>
      </c>
      <c r="B227">
        <v>111.89</v>
      </c>
      <c r="C227" s="255">
        <f t="shared" si="19"/>
        <v>3.219557195571951E-2</v>
      </c>
      <c r="D227" s="246">
        <v>11015</v>
      </c>
      <c r="E227">
        <v>6.457079364123075</v>
      </c>
      <c r="F227" s="246">
        <v>82.3</v>
      </c>
      <c r="G227" s="252">
        <f t="shared" si="20"/>
        <v>3.0037546933666975E-2</v>
      </c>
      <c r="H227" s="246">
        <v>21641.820313</v>
      </c>
      <c r="I227" s="252">
        <f t="shared" si="21"/>
        <v>3.8456084820249078E-2</v>
      </c>
      <c r="J227" s="246">
        <v>0.28071000000000002</v>
      </c>
      <c r="K227" s="246">
        <v>3.25</v>
      </c>
      <c r="N227" s="251">
        <f t="shared" si="22"/>
        <v>102.57492198850356</v>
      </c>
      <c r="O227" s="251">
        <f t="shared" si="24"/>
        <v>96.117842624380486</v>
      </c>
      <c r="P227" s="251">
        <f t="shared" si="23"/>
        <v>6.457079364123075</v>
      </c>
    </row>
    <row r="228" spans="1:16">
      <c r="A228" s="245">
        <v>41214</v>
      </c>
      <c r="B228">
        <v>113.39</v>
      </c>
      <c r="C228" s="255">
        <f t="shared" si="19"/>
        <v>1.3406023773348826E-2</v>
      </c>
      <c r="D228" s="246">
        <v>9632</v>
      </c>
      <c r="E228">
        <v>6.8415184548772174</v>
      </c>
      <c r="F228" s="246">
        <v>82.5</v>
      </c>
      <c r="G228" s="252">
        <f t="shared" si="20"/>
        <v>2.4301336573511888E-3</v>
      </c>
      <c r="H228" s="246">
        <v>22030.390625</v>
      </c>
      <c r="I228" s="252">
        <f t="shared" si="21"/>
        <v>1.7954603927960253E-2</v>
      </c>
      <c r="J228" s="246">
        <v>0.27821000000000001</v>
      </c>
      <c r="K228" s="246">
        <v>3.25</v>
      </c>
      <c r="N228" s="251">
        <f t="shared" si="22"/>
        <v>104.23878014411841</v>
      </c>
      <c r="O228" s="251">
        <f t="shared" si="24"/>
        <v>97.397261689241191</v>
      </c>
      <c r="P228" s="251">
        <f t="shared" si="23"/>
        <v>6.8415184548772174</v>
      </c>
    </row>
    <row r="229" spans="1:16">
      <c r="A229" s="245">
        <v>41244</v>
      </c>
      <c r="B229">
        <v>113.48</v>
      </c>
      <c r="C229" s="255">
        <f t="shared" si="19"/>
        <v>7.9372078666552085E-4</v>
      </c>
      <c r="D229" s="246">
        <v>5332</v>
      </c>
      <c r="E229">
        <v>7.0719306376062292</v>
      </c>
      <c r="F229" s="246">
        <v>82.9</v>
      </c>
      <c r="G229" s="252">
        <f t="shared" si="20"/>
        <v>4.848484848484917E-3</v>
      </c>
      <c r="H229" s="246">
        <v>22656.919922000001</v>
      </c>
      <c r="I229" s="252">
        <f t="shared" si="21"/>
        <v>2.8439318560653119E-2</v>
      </c>
      <c r="J229" s="246">
        <v>0.27750000000000002</v>
      </c>
      <c r="K229" s="246">
        <v>3.25</v>
      </c>
      <c r="N229" s="251">
        <f t="shared" si="22"/>
        <v>105.66050627579251</v>
      </c>
      <c r="O229" s="251">
        <f t="shared" si="24"/>
        <v>98.588575638186285</v>
      </c>
      <c r="P229" s="251">
        <f t="shared" si="23"/>
        <v>7.0719306376062292</v>
      </c>
    </row>
    <row r="230" spans="1:16">
      <c r="A230" s="245">
        <v>41275</v>
      </c>
      <c r="B230">
        <v>116.48</v>
      </c>
      <c r="C230" s="255">
        <f t="shared" si="19"/>
        <v>2.6436376454000703E-2</v>
      </c>
      <c r="D230" s="246">
        <v>7422</v>
      </c>
      <c r="E230">
        <v>7.4111774401704764</v>
      </c>
      <c r="F230" s="246">
        <v>83.1</v>
      </c>
      <c r="G230" s="252">
        <f t="shared" si="20"/>
        <v>2.4125452352230232E-3</v>
      </c>
      <c r="H230" s="246">
        <v>23729.529297000001</v>
      </c>
      <c r="I230" s="252">
        <f t="shared" si="21"/>
        <v>4.7341358785422991E-2</v>
      </c>
      <c r="J230" s="246">
        <v>0.22786000000000001</v>
      </c>
      <c r="K230" s="246">
        <v>3.25</v>
      </c>
      <c r="N230" s="251">
        <f t="shared" si="22"/>
        <v>107.32504377182444</v>
      </c>
      <c r="O230" s="251">
        <f t="shared" si="24"/>
        <v>99.913866331653963</v>
      </c>
      <c r="P230" s="251">
        <f t="shared" si="23"/>
        <v>7.4111774401704764</v>
      </c>
    </row>
    <row r="231" spans="1:16">
      <c r="A231" s="245">
        <v>41306</v>
      </c>
      <c r="B231">
        <v>120.12</v>
      </c>
      <c r="C231" s="255">
        <f t="shared" si="19"/>
        <v>3.1250000000000007E-2</v>
      </c>
      <c r="D231" s="246">
        <v>8695</v>
      </c>
      <c r="E231">
        <v>7.8828816024054476</v>
      </c>
      <c r="F231" s="246">
        <v>84</v>
      </c>
      <c r="G231" s="252">
        <f t="shared" si="20"/>
        <v>1.0830324909747361E-2</v>
      </c>
      <c r="H231" s="246">
        <v>23020.269531000002</v>
      </c>
      <c r="I231" s="252">
        <f t="shared" si="21"/>
        <v>-2.9889331436914225E-2</v>
      </c>
      <c r="J231" s="246">
        <v>0.22500000000000001</v>
      </c>
      <c r="K231" s="246">
        <v>3.25</v>
      </c>
      <c r="N231" s="251">
        <f t="shared" si="22"/>
        <v>109.29349857615914</v>
      </c>
      <c r="O231" s="251">
        <f t="shared" si="24"/>
        <v>101.41061697375369</v>
      </c>
      <c r="P231" s="251">
        <f t="shared" si="23"/>
        <v>7.8828816024054476</v>
      </c>
    </row>
    <row r="232" spans="1:16">
      <c r="A232" s="245">
        <v>41334</v>
      </c>
      <c r="B232">
        <v>121.53</v>
      </c>
      <c r="C232" s="255">
        <f t="shared" si="19"/>
        <v>1.173826173826171E-2</v>
      </c>
      <c r="D232" s="246">
        <v>6444</v>
      </c>
      <c r="E232">
        <v>8.2750956143855205</v>
      </c>
      <c r="F232" s="246">
        <v>83.8</v>
      </c>
      <c r="G232" s="252">
        <f t="shared" si="20"/>
        <v>-2.380952380952415E-3</v>
      </c>
      <c r="H232" s="246">
        <v>22299.630859000001</v>
      </c>
      <c r="I232" s="252">
        <f t="shared" si="21"/>
        <v>-3.1304527995624054E-2</v>
      </c>
      <c r="J232" s="246">
        <v>0.20785999999999999</v>
      </c>
      <c r="K232" s="246">
        <v>3.25</v>
      </c>
      <c r="N232" s="251">
        <f t="shared" si="22"/>
        <v>111.17603725675005</v>
      </c>
      <c r="O232" s="251">
        <f t="shared" si="24"/>
        <v>102.90094164236453</v>
      </c>
      <c r="P232" s="251">
        <f t="shared" si="23"/>
        <v>8.2750956143855205</v>
      </c>
    </row>
    <row r="233" spans="1:16">
      <c r="A233" s="245">
        <v>41365</v>
      </c>
      <c r="B233">
        <v>116.83</v>
      </c>
      <c r="C233" s="255">
        <f t="shared" si="19"/>
        <v>-3.8673578540278142E-2</v>
      </c>
      <c r="D233" s="246">
        <v>4099</v>
      </c>
      <c r="E233">
        <v>8.1131539358584064</v>
      </c>
      <c r="F233" s="246">
        <v>84.6</v>
      </c>
      <c r="G233" s="252">
        <f t="shared" si="20"/>
        <v>9.5465393794749061E-3</v>
      </c>
      <c r="H233" s="246">
        <v>22737.009765999999</v>
      </c>
      <c r="I233" s="252">
        <f t="shared" si="21"/>
        <v>1.9613728575398139E-2</v>
      </c>
      <c r="J233" s="246">
        <v>0.20713999999999999</v>
      </c>
      <c r="K233" s="246">
        <v>3.25</v>
      </c>
      <c r="N233" s="251">
        <f t="shared" si="22"/>
        <v>112.04587767878851</v>
      </c>
      <c r="O233" s="251">
        <f t="shared" si="24"/>
        <v>103.93272374293011</v>
      </c>
      <c r="P233" s="251">
        <f t="shared" si="23"/>
        <v>8.1131539358584064</v>
      </c>
    </row>
    <row r="234" spans="1:16">
      <c r="A234" s="245">
        <v>41395</v>
      </c>
      <c r="B234">
        <v>116.74</v>
      </c>
      <c r="C234" s="255">
        <f t="shared" si="19"/>
        <v>-7.7035008131475999E-4</v>
      </c>
      <c r="D234" s="246">
        <v>4931</v>
      </c>
      <c r="E234">
        <v>7.8866394705068501</v>
      </c>
      <c r="F234" s="246">
        <v>84.5</v>
      </c>
      <c r="G234" s="252">
        <f t="shared" si="20"/>
        <v>-1.1820330969266469E-3</v>
      </c>
      <c r="H234" s="246">
        <v>22392.160156000002</v>
      </c>
      <c r="I234" s="252">
        <f t="shared" si="21"/>
        <v>-1.5166884895993297E-2</v>
      </c>
      <c r="J234" s="246">
        <v>0.20713999999999999</v>
      </c>
      <c r="K234" s="246">
        <v>3.25</v>
      </c>
      <c r="N234" s="251">
        <f t="shared" si="22"/>
        <v>112.76805034359028</v>
      </c>
      <c r="O234" s="251">
        <f t="shared" si="24"/>
        <v>104.88141087308342</v>
      </c>
      <c r="P234" s="251">
        <f t="shared" si="23"/>
        <v>7.8866394705068501</v>
      </c>
    </row>
    <row r="235" spans="1:16">
      <c r="A235" s="245">
        <v>41426</v>
      </c>
      <c r="B235">
        <v>118.39</v>
      </c>
      <c r="C235" s="255">
        <f t="shared" si="19"/>
        <v>1.4133972931300375E-2</v>
      </c>
      <c r="D235" s="246">
        <v>4349</v>
      </c>
      <c r="E235">
        <v>7.7509185706387314</v>
      </c>
      <c r="F235" s="246">
        <v>84.6</v>
      </c>
      <c r="G235" s="252">
        <f t="shared" si="20"/>
        <v>1.1834319526626547E-3</v>
      </c>
      <c r="H235" s="246">
        <v>20803.289063</v>
      </c>
      <c r="I235" s="252">
        <f t="shared" si="21"/>
        <v>-7.0956579531888622E-2</v>
      </c>
      <c r="J235" s="246">
        <v>0.20713999999999999</v>
      </c>
      <c r="K235" s="246">
        <v>3.25</v>
      </c>
      <c r="N235" s="251">
        <f t="shared" si="22"/>
        <v>113.63296567534562</v>
      </c>
      <c r="O235" s="251">
        <f t="shared" si="24"/>
        <v>105.88204710470688</v>
      </c>
      <c r="P235" s="251">
        <f t="shared" si="23"/>
        <v>7.7509185706387314</v>
      </c>
    </row>
    <row r="236" spans="1:16">
      <c r="A236" s="245">
        <v>41456</v>
      </c>
      <c r="B236">
        <v>118.77</v>
      </c>
      <c r="C236" s="255">
        <f t="shared" si="19"/>
        <v>3.209730551566817E-3</v>
      </c>
      <c r="D236" s="246">
        <v>5045</v>
      </c>
      <c r="E236">
        <v>7.586568366233351</v>
      </c>
      <c r="F236" s="246">
        <v>85.1</v>
      </c>
      <c r="G236" s="252">
        <f t="shared" si="20"/>
        <v>5.9101654846335705E-3</v>
      </c>
      <c r="H236" s="246">
        <v>21883.660156000002</v>
      </c>
      <c r="I236" s="252">
        <f t="shared" si="21"/>
        <v>5.1932705916273192E-2</v>
      </c>
      <c r="J236" s="246">
        <v>0.20642999999999997</v>
      </c>
      <c r="K236" s="246">
        <v>3.25</v>
      </c>
      <c r="N236" s="251">
        <f t="shared" si="22"/>
        <v>114.42327864836936</v>
      </c>
      <c r="O236" s="251">
        <f t="shared" si="24"/>
        <v>106.83671028213601</v>
      </c>
      <c r="P236" s="251">
        <f t="shared" si="23"/>
        <v>7.586568366233351</v>
      </c>
    </row>
    <row r="237" spans="1:16">
      <c r="A237" s="245">
        <v>41487</v>
      </c>
      <c r="B237">
        <v>118.17</v>
      </c>
      <c r="C237" s="255">
        <f t="shared" si="19"/>
        <v>-5.0517807527152847E-3</v>
      </c>
      <c r="D237" s="246">
        <v>4524</v>
      </c>
      <c r="E237">
        <v>7.3234840936509897</v>
      </c>
      <c r="F237" s="246">
        <v>83.2</v>
      </c>
      <c r="G237" s="252">
        <f t="shared" si="20"/>
        <v>-2.2326674500587444E-2</v>
      </c>
      <c r="H237" s="246">
        <v>21731.369140999999</v>
      </c>
      <c r="I237" s="252">
        <f t="shared" si="21"/>
        <v>-6.959119905645573E-3</v>
      </c>
      <c r="J237" s="246">
        <v>0.20642999999999997</v>
      </c>
      <c r="K237" s="246">
        <v>3.25</v>
      </c>
      <c r="N237" s="251">
        <f t="shared" si="22"/>
        <v>114.999697317851</v>
      </c>
      <c r="O237" s="251">
        <f t="shared" si="24"/>
        <v>107.67621322420001</v>
      </c>
      <c r="P237" s="251">
        <f t="shared" si="23"/>
        <v>7.3234840936509897</v>
      </c>
    </row>
    <row r="238" spans="1:16">
      <c r="A238" s="245">
        <v>41518</v>
      </c>
      <c r="B238">
        <v>117.94</v>
      </c>
      <c r="C238" s="255">
        <f t="shared" si="19"/>
        <v>-1.9463484810019801E-3</v>
      </c>
      <c r="D238" s="246">
        <v>4292</v>
      </c>
      <c r="E238">
        <v>7.0155578505320051</v>
      </c>
      <c r="F238" s="246">
        <v>83.6</v>
      </c>
      <c r="G238" s="252">
        <f t="shared" si="20"/>
        <v>4.8076923076922047E-3</v>
      </c>
      <c r="H238" s="246">
        <v>22859.859375</v>
      </c>
      <c r="I238" s="252">
        <f t="shared" si="21"/>
        <v>5.1929090462639473E-2</v>
      </c>
      <c r="J238" s="246">
        <v>0.21571000000000004</v>
      </c>
      <c r="K238" s="246">
        <v>3.25</v>
      </c>
      <c r="N238" s="251">
        <f t="shared" si="22"/>
        <v>115.45205157664314</v>
      </c>
      <c r="O238" s="251">
        <f t="shared" si="24"/>
        <v>108.43649372611114</v>
      </c>
      <c r="P238" s="251">
        <f t="shared" si="23"/>
        <v>7.0155578505320051</v>
      </c>
    </row>
    <row r="239" spans="1:16">
      <c r="A239" s="245">
        <v>41548</v>
      </c>
      <c r="B239">
        <v>117.24</v>
      </c>
      <c r="C239" s="255">
        <f t="shared" si="19"/>
        <v>-5.9352212989655997E-3</v>
      </c>
      <c r="D239" s="246">
        <v>3982</v>
      </c>
      <c r="E239">
        <v>6.638515262897144</v>
      </c>
      <c r="F239" s="246">
        <v>85.9</v>
      </c>
      <c r="G239" s="252">
        <f t="shared" si="20"/>
        <v>2.7511961722488175E-2</v>
      </c>
      <c r="H239" s="246">
        <v>23206.369140999999</v>
      </c>
      <c r="I239" s="252">
        <f t="shared" si="21"/>
        <v>1.5158000769635058E-2</v>
      </c>
      <c r="J239" s="246">
        <v>0.21571000000000001</v>
      </c>
      <c r="K239" s="246">
        <v>3.25</v>
      </c>
      <c r="N239" s="251">
        <f t="shared" si="22"/>
        <v>115.7271205648519</v>
      </c>
      <c r="O239" s="251">
        <f t="shared" si="24"/>
        <v>109.08860530195476</v>
      </c>
      <c r="P239" s="251">
        <f t="shared" si="23"/>
        <v>6.638515262897144</v>
      </c>
    </row>
    <row r="240" spans="1:16">
      <c r="A240" s="245">
        <v>41579</v>
      </c>
      <c r="B240">
        <v>117.14</v>
      </c>
      <c r="C240" s="255">
        <f t="shared" si="19"/>
        <v>-8.5295121119067141E-4</v>
      </c>
      <c r="D240" s="246">
        <v>4356</v>
      </c>
      <c r="E240">
        <v>6.2594817225804036</v>
      </c>
      <c r="F240" s="246">
        <v>86.1</v>
      </c>
      <c r="G240" s="252">
        <f t="shared" si="20"/>
        <v>2.3282887077996348E-3</v>
      </c>
      <c r="H240" s="246">
        <v>23881.289063</v>
      </c>
      <c r="I240" s="252">
        <f t="shared" si="21"/>
        <v>2.9083391628360419E-2</v>
      </c>
      <c r="J240" s="246">
        <v>0.21143000000000001</v>
      </c>
      <c r="K240" s="246">
        <v>3.25</v>
      </c>
      <c r="N240" s="251">
        <f t="shared" si="22"/>
        <v>115.94448663179777</v>
      </c>
      <c r="O240" s="251">
        <f t="shared" si="24"/>
        <v>109.68500490921737</v>
      </c>
      <c r="P240" s="251">
        <f t="shared" si="23"/>
        <v>6.2594817225804036</v>
      </c>
    </row>
    <row r="241" spans="1:16">
      <c r="A241" s="245">
        <v>41609</v>
      </c>
      <c r="B241">
        <v>116.52</v>
      </c>
      <c r="C241" s="255">
        <f t="shared" si="19"/>
        <v>-5.2928120198053995E-3</v>
      </c>
      <c r="D241" s="246">
        <v>5280</v>
      </c>
      <c r="E241">
        <v>5.8417263081148008</v>
      </c>
      <c r="F241" s="246">
        <v>86.5</v>
      </c>
      <c r="G241" s="252">
        <f t="shared" si="20"/>
        <v>4.6457607433217848E-3</v>
      </c>
      <c r="H241" s="246">
        <v>23306.390625</v>
      </c>
      <c r="I241" s="252">
        <f t="shared" si="21"/>
        <v>-2.4073174462374714E-2</v>
      </c>
      <c r="J241" s="246">
        <v>0.21</v>
      </c>
      <c r="K241" s="246">
        <v>3.25</v>
      </c>
      <c r="N241" s="251">
        <f t="shared" si="22"/>
        <v>116.03302714998273</v>
      </c>
      <c r="O241" s="251">
        <f t="shared" si="24"/>
        <v>110.19130084186793</v>
      </c>
      <c r="P241" s="251">
        <f t="shared" si="23"/>
        <v>5.8417263081148008</v>
      </c>
    </row>
    <row r="242" spans="1:16">
      <c r="A242" s="245">
        <v>41640</v>
      </c>
      <c r="B242">
        <v>115.91</v>
      </c>
      <c r="C242" s="255">
        <f t="shared" si="19"/>
        <v>-5.2351527634740772E-3</v>
      </c>
      <c r="D242" s="246">
        <v>5059</v>
      </c>
      <c r="E242">
        <v>5.3991917092244819</v>
      </c>
      <c r="F242" s="246">
        <v>86.9</v>
      </c>
      <c r="G242" s="252">
        <f t="shared" si="20"/>
        <v>4.6242774566474642E-3</v>
      </c>
      <c r="H242" s="246">
        <v>22035.419922000001</v>
      </c>
      <c r="I242" s="252">
        <f t="shared" si="21"/>
        <v>-5.4533141722797288E-2</v>
      </c>
      <c r="J242" s="246">
        <v>0.21163999999999999</v>
      </c>
      <c r="K242" s="246">
        <v>3.25</v>
      </c>
      <c r="N242" s="251">
        <f t="shared" si="22"/>
        <v>116.01409989613923</v>
      </c>
      <c r="O242" s="251">
        <f t="shared" si="24"/>
        <v>110.61490818691475</v>
      </c>
      <c r="P242" s="251">
        <f t="shared" si="23"/>
        <v>5.3991917092244819</v>
      </c>
    </row>
    <row r="243" spans="1:16">
      <c r="A243" s="245">
        <v>41671</v>
      </c>
      <c r="B243">
        <v>115.77</v>
      </c>
      <c r="C243" s="255">
        <f t="shared" si="19"/>
        <v>-1.2078336640496986E-3</v>
      </c>
      <c r="D243" s="246">
        <v>3692</v>
      </c>
      <c r="E243">
        <v>4.9797792262280893</v>
      </c>
      <c r="F243" s="246">
        <v>87.3</v>
      </c>
      <c r="G243" s="252">
        <f t="shared" si="20"/>
        <v>4.6029919447639987E-3</v>
      </c>
      <c r="H243" s="246">
        <v>22836.960938</v>
      </c>
      <c r="I243" s="252">
        <f t="shared" si="21"/>
        <v>3.6375118733260291E-2</v>
      </c>
      <c r="J243" s="246">
        <v>0.21636</v>
      </c>
      <c r="K243" s="246">
        <v>3.25</v>
      </c>
      <c r="N243" s="251">
        <f t="shared" si="22"/>
        <v>115.97654606596396</v>
      </c>
      <c r="O243" s="251">
        <f t="shared" si="24"/>
        <v>110.99676683973587</v>
      </c>
      <c r="P243" s="251">
        <f t="shared" si="23"/>
        <v>4.9797792262280893</v>
      </c>
    </row>
    <row r="244" spans="1:16">
      <c r="A244" s="245">
        <v>41699</v>
      </c>
      <c r="B244">
        <v>115.91</v>
      </c>
      <c r="C244" s="255">
        <f t="shared" si="19"/>
        <v>1.2092942904033909E-3</v>
      </c>
      <c r="D244" s="246">
        <v>3767</v>
      </c>
      <c r="E244">
        <v>4.6055981728693354</v>
      </c>
      <c r="F244" s="246">
        <v>87.1</v>
      </c>
      <c r="G244" s="252">
        <f t="shared" si="20"/>
        <v>-2.2909507445590246E-3</v>
      </c>
      <c r="H244" s="246">
        <v>22151.060547000001</v>
      </c>
      <c r="I244" s="252">
        <f t="shared" si="21"/>
        <v>-3.0034661479789199E-2</v>
      </c>
      <c r="J244" s="246">
        <v>0.21</v>
      </c>
      <c r="K244" s="246">
        <v>3.25</v>
      </c>
      <c r="N244" s="251">
        <f t="shared" si="22"/>
        <v>115.9663082096618</v>
      </c>
      <c r="O244" s="251">
        <f t="shared" si="24"/>
        <v>111.36071003679247</v>
      </c>
      <c r="P244" s="251">
        <f t="shared" si="23"/>
        <v>4.6055981728693354</v>
      </c>
    </row>
    <row r="245" spans="1:16">
      <c r="A245" s="245">
        <v>41730</v>
      </c>
      <c r="B245">
        <v>116.49</v>
      </c>
      <c r="C245" s="255">
        <f t="shared" si="19"/>
        <v>5.0038823224915737E-3</v>
      </c>
      <c r="D245" s="246">
        <v>5641</v>
      </c>
      <c r="E245">
        <v>4.3062187359316511</v>
      </c>
      <c r="F245" s="246">
        <v>87.7</v>
      </c>
      <c r="G245" s="252">
        <f t="shared" si="20"/>
        <v>6.8886337543054947E-3</v>
      </c>
      <c r="H245" s="246">
        <v>22133.970702999999</v>
      </c>
      <c r="I245" s="252">
        <f t="shared" si="21"/>
        <v>-7.715135789431285E-4</v>
      </c>
      <c r="J245" s="246">
        <v>0.20713999999999999</v>
      </c>
      <c r="K245" s="246">
        <v>3.25</v>
      </c>
      <c r="N245" s="251">
        <f t="shared" si="22"/>
        <v>116.04687617740615</v>
      </c>
      <c r="O245" s="251">
        <f t="shared" si="24"/>
        <v>111.7406574414745</v>
      </c>
      <c r="P245" s="251">
        <f t="shared" si="23"/>
        <v>4.3062187359316511</v>
      </c>
    </row>
    <row r="246" spans="1:16">
      <c r="A246" s="245">
        <v>41760</v>
      </c>
      <c r="B246">
        <v>117.52</v>
      </c>
      <c r="C246" s="255">
        <f t="shared" si="19"/>
        <v>8.8419606833204673E-3</v>
      </c>
      <c r="D246" s="246">
        <v>6206</v>
      </c>
      <c r="E246">
        <v>4.1047537213971736</v>
      </c>
      <c r="F246" s="246">
        <v>87.6</v>
      </c>
      <c r="G246" s="252">
        <f t="shared" si="20"/>
        <v>-1.1402508551882386E-3</v>
      </c>
      <c r="H246" s="246">
        <v>23081.650390999999</v>
      </c>
      <c r="I246" s="252">
        <f t="shared" si="21"/>
        <v>4.2815620419681559E-2</v>
      </c>
      <c r="J246" s="246">
        <v>0.20932999999999999</v>
      </c>
      <c r="K246" s="246">
        <v>3.25</v>
      </c>
      <c r="N246" s="251">
        <f t="shared" si="22"/>
        <v>116.27351061165135</v>
      </c>
      <c r="O246" s="251">
        <f t="shared" si="24"/>
        <v>112.16875689025417</v>
      </c>
      <c r="P246" s="251">
        <f t="shared" si="23"/>
        <v>4.1047537213971736</v>
      </c>
    </row>
    <row r="247" spans="1:16">
      <c r="A247" s="245">
        <v>41791</v>
      </c>
      <c r="B247">
        <v>118.75</v>
      </c>
      <c r="C247" s="255">
        <f t="shared" si="19"/>
        <v>1.0466303607896563E-2</v>
      </c>
      <c r="D247" s="246">
        <v>6688</v>
      </c>
      <c r="E247">
        <v>3.9982525992246281</v>
      </c>
      <c r="F247" s="246">
        <v>87.7</v>
      </c>
      <c r="G247" s="252">
        <f t="shared" si="20"/>
        <v>1.1415525114156226E-3</v>
      </c>
      <c r="H247" s="246">
        <v>23190.720702999999</v>
      </c>
      <c r="I247" s="252">
        <f t="shared" si="21"/>
        <v>4.7254121846732654E-3</v>
      </c>
      <c r="J247" s="246">
        <v>0.22714000000000004</v>
      </c>
      <c r="K247" s="246">
        <v>3.25</v>
      </c>
      <c r="N247" s="251">
        <f t="shared" si="22"/>
        <v>116.6545089790896</v>
      </c>
      <c r="O247" s="251">
        <f t="shared" si="24"/>
        <v>112.65625637986497</v>
      </c>
      <c r="P247" s="251">
        <f t="shared" si="23"/>
        <v>3.9982525992246281</v>
      </c>
    </row>
    <row r="248" spans="1:16">
      <c r="A248" s="245">
        <v>41821</v>
      </c>
      <c r="B248">
        <v>121.13</v>
      </c>
      <c r="C248" s="255">
        <f t="shared" si="19"/>
        <v>2.0042105263157858E-2</v>
      </c>
      <c r="D248" s="246">
        <v>8647</v>
      </c>
      <c r="E248">
        <v>4.0591049667620922</v>
      </c>
      <c r="F248" s="246">
        <v>88.5</v>
      </c>
      <c r="G248" s="252">
        <f t="shared" si="20"/>
        <v>9.1220068415050985E-3</v>
      </c>
      <c r="H248" s="246">
        <v>24756.849609000001</v>
      </c>
      <c r="I248" s="252">
        <f t="shared" si="21"/>
        <v>6.7532567273659763E-2</v>
      </c>
      <c r="J248" s="246">
        <v>0.21786000000000003</v>
      </c>
      <c r="K248" s="246">
        <v>3.25</v>
      </c>
      <c r="N248" s="251">
        <f t="shared" si="22"/>
        <v>117.34304605922966</v>
      </c>
      <c r="O248" s="251">
        <f t="shared" si="24"/>
        <v>113.28394109246757</v>
      </c>
      <c r="P248" s="251">
        <f t="shared" si="23"/>
        <v>4.0591049667620922</v>
      </c>
    </row>
    <row r="249" spans="1:16">
      <c r="A249" s="245">
        <v>41852</v>
      </c>
      <c r="B249">
        <v>123.67</v>
      </c>
      <c r="C249" s="255">
        <f t="shared" si="19"/>
        <v>2.0969206637496955E-2</v>
      </c>
      <c r="D249" s="246">
        <v>6928</v>
      </c>
      <c r="E249">
        <v>4.2631447992571054</v>
      </c>
      <c r="F249" s="246">
        <v>86.5</v>
      </c>
      <c r="G249" s="252">
        <f t="shared" si="20"/>
        <v>-2.2598870056497175E-2</v>
      </c>
      <c r="H249" s="246">
        <v>24742.060547000001</v>
      </c>
      <c r="I249" s="252">
        <f t="shared" si="21"/>
        <v>-5.9737253461456083E-4</v>
      </c>
      <c r="J249" s="246">
        <v>0.21503</v>
      </c>
      <c r="K249" s="246">
        <v>3.25</v>
      </c>
      <c r="N249" s="251">
        <f t="shared" si="22"/>
        <v>118.31642358857894</v>
      </c>
      <c r="O249" s="251">
        <f t="shared" si="24"/>
        <v>114.05327878932184</v>
      </c>
      <c r="P249" s="251">
        <f t="shared" si="23"/>
        <v>4.2631447992571054</v>
      </c>
    </row>
    <row r="250" spans="1:16">
      <c r="A250" s="245">
        <v>41883</v>
      </c>
      <c r="B250">
        <v>124.87</v>
      </c>
      <c r="C250" s="255">
        <f t="shared" si="19"/>
        <v>9.7032425002021739E-3</v>
      </c>
      <c r="D250" s="246">
        <v>6899</v>
      </c>
      <c r="E250">
        <v>4.4701487158927335</v>
      </c>
      <c r="F250" s="246">
        <v>89.1</v>
      </c>
      <c r="G250" s="252">
        <f t="shared" si="20"/>
        <v>3.0057803468208025E-2</v>
      </c>
      <c r="H250" s="246">
        <v>22932.980468999998</v>
      </c>
      <c r="I250" s="252">
        <f t="shared" si="21"/>
        <v>-7.3117599666506161E-2</v>
      </c>
      <c r="J250" s="246">
        <v>0.25285999999999997</v>
      </c>
      <c r="K250" s="246">
        <v>3.25</v>
      </c>
      <c r="N250" s="251">
        <f t="shared" si="22"/>
        <v>119.32466611341296</v>
      </c>
      <c r="O250" s="251">
        <f t="shared" si="24"/>
        <v>114.85451739752023</v>
      </c>
      <c r="P250" s="251">
        <f t="shared" si="23"/>
        <v>4.4701487158927335</v>
      </c>
    </row>
    <row r="251" spans="1:16">
      <c r="A251" s="245">
        <v>41913</v>
      </c>
      <c r="B251">
        <v>126.54</v>
      </c>
      <c r="C251" s="255">
        <f t="shared" si="19"/>
        <v>1.3373908865219842E-2</v>
      </c>
      <c r="D251" s="246">
        <v>7249</v>
      </c>
      <c r="E251">
        <v>4.7146087791725648</v>
      </c>
      <c r="F251" s="246">
        <v>90.3</v>
      </c>
      <c r="G251" s="252">
        <f t="shared" si="20"/>
        <v>1.34680134680135E-2</v>
      </c>
      <c r="H251" s="246">
        <v>23998.060547000001</v>
      </c>
      <c r="I251" s="252">
        <f t="shared" si="21"/>
        <v>4.6443159860522304E-2</v>
      </c>
      <c r="J251" s="246">
        <v>0.23071</v>
      </c>
      <c r="K251" s="246">
        <v>3.25</v>
      </c>
      <c r="N251" s="251">
        <f t="shared" si="22"/>
        <v>120.43471748058019</v>
      </c>
      <c r="O251" s="251">
        <f t="shared" si="24"/>
        <v>115.72010870140763</v>
      </c>
      <c r="P251" s="251">
        <f t="shared" si="23"/>
        <v>4.7146087791725648</v>
      </c>
    </row>
    <row r="252" spans="1:16">
      <c r="A252" s="245">
        <v>41944</v>
      </c>
      <c r="B252">
        <v>127.34</v>
      </c>
      <c r="C252" s="255">
        <f t="shared" si="19"/>
        <v>6.3221115852694571E-3</v>
      </c>
      <c r="D252" s="246">
        <v>5486</v>
      </c>
      <c r="E252">
        <v>4.9162272472217836</v>
      </c>
      <c r="F252" s="246">
        <v>90.5</v>
      </c>
      <c r="G252" s="252">
        <f t="shared" si="20"/>
        <v>2.2148394241417813E-3</v>
      </c>
      <c r="H252" s="246">
        <v>23987.449218999998</v>
      </c>
      <c r="I252" s="252">
        <f t="shared" si="21"/>
        <v>-4.4217439901947446E-4</v>
      </c>
      <c r="J252" s="246">
        <v>0.22928999999999999</v>
      </c>
      <c r="K252" s="246">
        <v>3.25</v>
      </c>
      <c r="N252" s="251">
        <f t="shared" si="22"/>
        <v>121.49706863741402</v>
      </c>
      <c r="O252" s="251">
        <f t="shared" si="24"/>
        <v>116.58084139019223</v>
      </c>
      <c r="P252" s="251">
        <f t="shared" si="23"/>
        <v>4.9162272472217836</v>
      </c>
    </row>
    <row r="253" spans="1:16">
      <c r="A253" s="245">
        <v>41974</v>
      </c>
      <c r="B253">
        <v>130.16</v>
      </c>
      <c r="C253" s="255">
        <f t="shared" si="19"/>
        <v>2.2145437411653784E-2</v>
      </c>
      <c r="D253" s="246">
        <v>6874</v>
      </c>
      <c r="E253">
        <v>5.2431223176623405</v>
      </c>
      <c r="F253" s="246">
        <v>90.7</v>
      </c>
      <c r="G253" s="252">
        <f t="shared" si="20"/>
        <v>2.2099447513812469E-3</v>
      </c>
      <c r="H253" s="246">
        <v>23605.039063</v>
      </c>
      <c r="I253" s="252">
        <f t="shared" si="21"/>
        <v>-1.5942093405125309E-2</v>
      </c>
      <c r="J253" s="246">
        <v>0.23525999999999997</v>
      </c>
      <c r="K253" s="246">
        <v>3.25</v>
      </c>
      <c r="N253" s="251">
        <f t="shared" si="22"/>
        <v>122.82982730858109</v>
      </c>
      <c r="O253" s="251">
        <f t="shared" si="24"/>
        <v>117.58670499091875</v>
      </c>
      <c r="P253" s="251">
        <f t="shared" si="23"/>
        <v>5.2431223176623405</v>
      </c>
    </row>
    <row r="254" spans="1:16">
      <c r="A254" s="245">
        <v>42005</v>
      </c>
      <c r="B254">
        <v>132.51</v>
      </c>
      <c r="C254" s="255">
        <f t="shared" si="19"/>
        <v>1.805470190534722E-2</v>
      </c>
      <c r="D254" s="246">
        <v>7210</v>
      </c>
      <c r="E254">
        <v>5.6269503948717698</v>
      </c>
      <c r="F254" s="246">
        <v>90.4</v>
      </c>
      <c r="G254" s="252">
        <f t="shared" si="20"/>
        <v>-3.3076074972436288E-3</v>
      </c>
      <c r="H254" s="246">
        <v>24507.050781000002</v>
      </c>
      <c r="I254" s="252">
        <f t="shared" si="21"/>
        <v>3.8212676352392512E-2</v>
      </c>
      <c r="J254" s="246">
        <v>0.23785999999999999</v>
      </c>
      <c r="K254" s="246">
        <v>3.25</v>
      </c>
      <c r="N254" s="251">
        <f t="shared" si="22"/>
        <v>124.31908464572247</v>
      </c>
      <c r="O254" s="251">
        <f t="shared" si="24"/>
        <v>118.6921342508507</v>
      </c>
      <c r="P254" s="251">
        <f t="shared" si="23"/>
        <v>5.6269503948717698</v>
      </c>
    </row>
    <row r="255" spans="1:16">
      <c r="A255" s="245">
        <v>42036</v>
      </c>
      <c r="B255">
        <v>135.28</v>
      </c>
      <c r="C255" s="255">
        <f t="shared" si="19"/>
        <v>2.0904082710738892E-2</v>
      </c>
      <c r="D255" s="246">
        <v>6740</v>
      </c>
      <c r="E255">
        <v>6.0845142685273288</v>
      </c>
      <c r="F255" s="246">
        <v>91.2</v>
      </c>
      <c r="G255" s="252">
        <f t="shared" si="20"/>
        <v>8.8495575221238625E-3</v>
      </c>
      <c r="H255" s="246">
        <v>24823.289063</v>
      </c>
      <c r="I255" s="252">
        <f t="shared" si="21"/>
        <v>1.2903971384642247E-2</v>
      </c>
      <c r="J255" s="246">
        <v>0.23749000000000001</v>
      </c>
      <c r="K255" s="246">
        <v>3.25</v>
      </c>
      <c r="N255" s="251">
        <f t="shared" si="22"/>
        <v>126.00537931561131</v>
      </c>
      <c r="O255" s="251">
        <f t="shared" si="24"/>
        <v>119.92086504708398</v>
      </c>
      <c r="P255" s="251">
        <f t="shared" si="23"/>
        <v>6.0845142685273288</v>
      </c>
    </row>
    <row r="256" spans="1:16">
      <c r="A256" s="245">
        <v>42064</v>
      </c>
      <c r="B256">
        <v>135.80000000000001</v>
      </c>
      <c r="C256" s="255">
        <f t="shared" si="19"/>
        <v>3.8438793613247355E-3</v>
      </c>
      <c r="D256" s="246">
        <v>5364</v>
      </c>
      <c r="E256">
        <v>6.415146770468013</v>
      </c>
      <c r="F256" s="246">
        <v>90.9</v>
      </c>
      <c r="G256" s="252">
        <f t="shared" si="20"/>
        <v>-3.2894736842104949E-3</v>
      </c>
      <c r="H256" s="246">
        <v>24900.890625</v>
      </c>
      <c r="I256" s="252">
        <f t="shared" si="21"/>
        <v>3.1261595432842031E-3</v>
      </c>
      <c r="J256" s="246">
        <v>0.23599999999999996</v>
      </c>
      <c r="K256" s="246">
        <v>3.25</v>
      </c>
      <c r="N256" s="251">
        <f t="shared" si="22"/>
        <v>127.5122440362865</v>
      </c>
      <c r="O256" s="251">
        <f t="shared" si="24"/>
        <v>121.09709726581849</v>
      </c>
      <c r="P256" s="251">
        <f t="shared" si="23"/>
        <v>6.415146770468013</v>
      </c>
    </row>
    <row r="257" spans="1:16">
      <c r="A257" s="245">
        <v>42095</v>
      </c>
      <c r="B257">
        <v>137.47</v>
      </c>
      <c r="C257" s="255">
        <f t="shared" si="19"/>
        <v>1.2297496318114783E-2</v>
      </c>
      <c r="D257" s="246">
        <v>5290</v>
      </c>
      <c r="E257">
        <v>6.7343016164845864</v>
      </c>
      <c r="F257" s="246">
        <v>90.2</v>
      </c>
      <c r="G257" s="252">
        <f t="shared" si="20"/>
        <v>-7.7007700770077318E-3</v>
      </c>
      <c r="H257" s="246">
        <v>28133</v>
      </c>
      <c r="I257" s="252">
        <f t="shared" si="21"/>
        <v>0.12979894669932113</v>
      </c>
      <c r="J257" s="246">
        <v>0.23286000000000001</v>
      </c>
      <c r="K257" s="246">
        <v>3.25</v>
      </c>
      <c r="N257" s="251">
        <f t="shared" si="22"/>
        <v>129.04420649224244</v>
      </c>
      <c r="O257" s="251">
        <f t="shared" si="24"/>
        <v>122.30990487575785</v>
      </c>
      <c r="P257" s="251">
        <f t="shared" si="23"/>
        <v>6.7343016164845864</v>
      </c>
    </row>
    <row r="258" spans="1:16">
      <c r="A258" s="245">
        <v>42125</v>
      </c>
      <c r="B258">
        <v>138.5</v>
      </c>
      <c r="C258" s="255">
        <f t="shared" si="19"/>
        <v>7.4925438277442438E-3</v>
      </c>
      <c r="D258" s="246">
        <v>6033</v>
      </c>
      <c r="E258">
        <v>6.9897727737171067</v>
      </c>
      <c r="F258" s="246">
        <v>90.2</v>
      </c>
      <c r="G258" s="252">
        <f t="shared" si="20"/>
        <v>0</v>
      </c>
      <c r="H258" s="246">
        <v>27424.189452999999</v>
      </c>
      <c r="I258" s="252">
        <f t="shared" si="21"/>
        <v>-2.519498620836743E-2</v>
      </c>
      <c r="J258" s="246">
        <v>0.24181</v>
      </c>
      <c r="K258" s="246">
        <v>3.25</v>
      </c>
      <c r="N258" s="251">
        <f t="shared" si="22"/>
        <v>130.49894395497438</v>
      </c>
      <c r="O258" s="251">
        <f t="shared" si="24"/>
        <v>123.50917118125727</v>
      </c>
      <c r="P258" s="251">
        <f t="shared" si="23"/>
        <v>6.9897727737171067</v>
      </c>
    </row>
    <row r="259" spans="1:16">
      <c r="A259" s="245">
        <v>42156</v>
      </c>
      <c r="B259">
        <v>140.35</v>
      </c>
      <c r="C259" s="255">
        <f t="shared" si="19"/>
        <v>1.335740072202162E-2</v>
      </c>
      <c r="D259" s="246">
        <v>6675</v>
      </c>
      <c r="E259">
        <v>7.2578510561788505</v>
      </c>
      <c r="F259" s="246">
        <v>90.3</v>
      </c>
      <c r="G259" s="252">
        <f t="shared" si="20"/>
        <v>1.1086474501108016E-3</v>
      </c>
      <c r="H259" s="246">
        <v>26250.029297000001</v>
      </c>
      <c r="I259" s="252">
        <f t="shared" si="21"/>
        <v>-4.2814762420318453E-2</v>
      </c>
      <c r="J259" s="246">
        <v>0.24004</v>
      </c>
      <c r="K259" s="246">
        <v>3.25</v>
      </c>
      <c r="N259" s="251">
        <f t="shared" si="22"/>
        <v>132.01449103882447</v>
      </c>
      <c r="O259" s="251">
        <f t="shared" si="24"/>
        <v>124.75663998264562</v>
      </c>
      <c r="P259" s="251">
        <f t="shared" si="23"/>
        <v>7.2578510561788505</v>
      </c>
    </row>
    <row r="260" spans="1:16">
      <c r="A260" s="245">
        <v>42186</v>
      </c>
      <c r="B260">
        <v>142.30000000000001</v>
      </c>
      <c r="C260" s="255">
        <f t="shared" ref="C260:C323" si="25">(B260-B259)/B259</f>
        <v>1.389383683648035E-2</v>
      </c>
      <c r="D260" s="246">
        <v>6432</v>
      </c>
      <c r="E260">
        <v>7.5407289007722085</v>
      </c>
      <c r="F260" s="246">
        <v>90.8</v>
      </c>
      <c r="G260" s="252">
        <f t="shared" ref="G260:G323" si="26">(F260-F259)/F259</f>
        <v>5.5370985603543747E-3</v>
      </c>
      <c r="H260" s="246">
        <v>24636.279297000001</v>
      </c>
      <c r="I260" s="252">
        <f t="shared" ref="I260:I323" si="27">(H260-H259)/H259</f>
        <v>-6.1476121864154576E-2</v>
      </c>
      <c r="J260" s="246">
        <v>0.23916999999999999</v>
      </c>
      <c r="K260" s="246">
        <v>3.25</v>
      </c>
      <c r="N260" s="251">
        <f t="shared" si="22"/>
        <v>133.59687703285149</v>
      </c>
      <c r="O260" s="251">
        <f t="shared" si="24"/>
        <v>126.05614813207929</v>
      </c>
      <c r="P260" s="251">
        <f t="shared" si="23"/>
        <v>7.5407289007722085</v>
      </c>
    </row>
    <row r="261" spans="1:16">
      <c r="A261" s="245">
        <v>42217</v>
      </c>
      <c r="B261">
        <v>143.46</v>
      </c>
      <c r="C261" s="255">
        <f t="shared" si="25"/>
        <v>8.1517919887561241E-3</v>
      </c>
      <c r="D261" s="246">
        <v>4606</v>
      </c>
      <c r="E261">
        <v>7.7689582217411015</v>
      </c>
      <c r="F261" s="246">
        <v>89.1</v>
      </c>
      <c r="G261" s="252">
        <f t="shared" si="26"/>
        <v>-1.8722466960352454E-2</v>
      </c>
      <c r="H261" s="246">
        <v>21670.580077999999</v>
      </c>
      <c r="I261" s="252">
        <f t="shared" si="27"/>
        <v>-0.12037934719148682</v>
      </c>
      <c r="J261" s="246">
        <v>0.26021</v>
      </c>
      <c r="K261" s="246">
        <v>3.25</v>
      </c>
      <c r="N261" s="251">
        <f t="shared" si="22"/>
        <v>135.11428056625897</v>
      </c>
      <c r="O261" s="251">
        <f t="shared" si="24"/>
        <v>127.34532234451787</v>
      </c>
      <c r="P261" s="251">
        <f t="shared" si="23"/>
        <v>7.7689582217411015</v>
      </c>
    </row>
    <row r="262" spans="1:16">
      <c r="A262" s="245">
        <v>42248</v>
      </c>
      <c r="B262">
        <v>142.09</v>
      </c>
      <c r="C262" s="255">
        <f t="shared" si="25"/>
        <v>-9.5497002648822285E-3</v>
      </c>
      <c r="D262" s="246">
        <v>4942</v>
      </c>
      <c r="E262">
        <v>7.7499474820814953</v>
      </c>
      <c r="F262" s="246">
        <v>90.9</v>
      </c>
      <c r="G262" s="252">
        <f t="shared" si="26"/>
        <v>2.0202020202020332E-2</v>
      </c>
      <c r="H262" s="246">
        <v>20846.300781000002</v>
      </c>
      <c r="I262" s="252">
        <f t="shared" si="27"/>
        <v>-3.8036789695205561E-2</v>
      </c>
      <c r="J262" s="246">
        <v>0.24142999999999998</v>
      </c>
      <c r="K262" s="246">
        <v>3.25</v>
      </c>
      <c r="N262" s="251">
        <f t="shared" si="22"/>
        <v>136.18746817144989</v>
      </c>
      <c r="O262" s="251">
        <f t="shared" si="24"/>
        <v>128.4375206893684</v>
      </c>
      <c r="P262" s="251">
        <f t="shared" si="23"/>
        <v>7.7499474820814953</v>
      </c>
    </row>
    <row r="263" spans="1:16">
      <c r="A263" s="245">
        <v>42278</v>
      </c>
      <c r="B263">
        <v>138.99</v>
      </c>
      <c r="C263" s="255">
        <f t="shared" si="25"/>
        <v>-2.1817158139207503E-2</v>
      </c>
      <c r="D263" s="246">
        <v>4014</v>
      </c>
      <c r="E263">
        <v>7.3994410908145198</v>
      </c>
      <c r="F263" s="246">
        <v>92.3</v>
      </c>
      <c r="G263" s="252">
        <f t="shared" si="26"/>
        <v>1.5401540154015307E-2</v>
      </c>
      <c r="H263" s="246">
        <v>22640.039063</v>
      </c>
      <c r="I263" s="252">
        <f t="shared" si="27"/>
        <v>8.6045879355001437E-2</v>
      </c>
      <c r="J263" s="246">
        <v>0.23405700000000004</v>
      </c>
      <c r="K263" s="246">
        <v>3.25</v>
      </c>
      <c r="N263" s="251">
        <f t="shared" si="22"/>
        <v>136.61862691430377</v>
      </c>
      <c r="O263" s="251">
        <f t="shared" si="24"/>
        <v>129.21918582348925</v>
      </c>
      <c r="P263" s="251">
        <f t="shared" si="23"/>
        <v>7.3994410908145198</v>
      </c>
    </row>
    <row r="264" spans="1:16">
      <c r="A264" s="245">
        <v>42309</v>
      </c>
      <c r="B264">
        <v>136.51</v>
      </c>
      <c r="C264" s="255">
        <f t="shared" si="25"/>
        <v>-1.7843010288510094E-2</v>
      </c>
      <c r="D264" s="246">
        <v>3369</v>
      </c>
      <c r="E264">
        <v>6.8426689484735448</v>
      </c>
      <c r="F264" s="246">
        <v>92.5</v>
      </c>
      <c r="G264" s="252">
        <f t="shared" si="26"/>
        <v>2.1668472372698032E-3</v>
      </c>
      <c r="H264" s="246">
        <v>21996.419922000001</v>
      </c>
      <c r="I264" s="252">
        <f t="shared" si="27"/>
        <v>-2.8428358237766845E-2</v>
      </c>
      <c r="J264" s="246">
        <v>0.19392999999999999</v>
      </c>
      <c r="K264" s="246">
        <v>3.25</v>
      </c>
      <c r="N264" s="251">
        <f t="shared" si="22"/>
        <v>136.60191508133397</v>
      </c>
      <c r="O264" s="251">
        <f t="shared" si="24"/>
        <v>129.75924613286043</v>
      </c>
      <c r="P264" s="251">
        <f t="shared" si="23"/>
        <v>6.8426689484735448</v>
      </c>
    </row>
    <row r="265" spans="1:16">
      <c r="A265" s="245">
        <v>42339</v>
      </c>
      <c r="B265">
        <v>133.13</v>
      </c>
      <c r="C265" s="255">
        <f t="shared" si="25"/>
        <v>-2.476009083583617E-2</v>
      </c>
      <c r="D265" s="246">
        <v>4558</v>
      </c>
      <c r="E265">
        <v>6.0588426950898793</v>
      </c>
      <c r="F265" s="246">
        <v>92.8</v>
      </c>
      <c r="G265" s="252">
        <f t="shared" si="26"/>
        <v>3.2432432432432127E-3</v>
      </c>
      <c r="H265" s="246">
        <v>21914.400390999999</v>
      </c>
      <c r="I265" s="252">
        <f t="shared" si="27"/>
        <v>-3.7287672853512335E-3</v>
      </c>
      <c r="J265" s="246">
        <v>0.22106999999999999</v>
      </c>
      <c r="K265" s="246">
        <v>3.37</v>
      </c>
      <c r="N265" s="251">
        <f t="shared" si="22"/>
        <v>136.06777429959027</v>
      </c>
      <c r="O265" s="251">
        <f t="shared" si="24"/>
        <v>130.00893160450039</v>
      </c>
      <c r="P265" s="251">
        <f t="shared" si="23"/>
        <v>6.0588426950898793</v>
      </c>
    </row>
    <row r="266" spans="1:16">
      <c r="A266" s="245">
        <v>42370</v>
      </c>
      <c r="B266">
        <v>129.11000000000001</v>
      </c>
      <c r="C266" s="255">
        <f t="shared" si="25"/>
        <v>-3.0196048974686262E-2</v>
      </c>
      <c r="D266" s="246">
        <v>2437</v>
      </c>
      <c r="E266">
        <v>5.0550034060275664</v>
      </c>
      <c r="F266" s="246">
        <v>92.7</v>
      </c>
      <c r="G266" s="252">
        <f t="shared" si="26"/>
        <v>-1.0775862068964906E-3</v>
      </c>
      <c r="H266" s="246">
        <v>19683.109375</v>
      </c>
      <c r="I266" s="252">
        <f t="shared" si="27"/>
        <v>-0.10181848356281588</v>
      </c>
      <c r="J266" s="246">
        <v>0.38429000000000002</v>
      </c>
      <c r="K266" s="246">
        <v>3.5</v>
      </c>
      <c r="N266" s="251">
        <f t="shared" si="22"/>
        <v>134.99734748426869</v>
      </c>
      <c r="O266" s="251">
        <f t="shared" si="24"/>
        <v>129.94234407824112</v>
      </c>
      <c r="P266" s="251">
        <f t="shared" si="23"/>
        <v>5.0550034060275664</v>
      </c>
    </row>
    <row r="267" spans="1:16">
      <c r="A267" s="245">
        <v>42401</v>
      </c>
      <c r="B267">
        <v>126.59</v>
      </c>
      <c r="C267" s="255">
        <f t="shared" si="25"/>
        <v>-1.9518240260243281E-2</v>
      </c>
      <c r="D267" s="246">
        <v>2231</v>
      </c>
      <c r="E267">
        <v>4.0098871150981381</v>
      </c>
      <c r="F267" s="246">
        <v>93.9</v>
      </c>
      <c r="G267" s="252">
        <f t="shared" si="26"/>
        <v>1.2944983818770257E-2</v>
      </c>
      <c r="H267" s="246">
        <v>19111.929688</v>
      </c>
      <c r="I267" s="252">
        <f t="shared" si="27"/>
        <v>-2.9018773208945796E-2</v>
      </c>
      <c r="J267" s="246">
        <v>0.26863999999999999</v>
      </c>
      <c r="K267" s="246">
        <v>3.5</v>
      </c>
      <c r="N267" s="251">
        <f t="shared" si="22"/>
        <v>133.70390940976583</v>
      </c>
      <c r="O267" s="251">
        <f t="shared" si="24"/>
        <v>129.69402229466769</v>
      </c>
      <c r="P267" s="251">
        <f t="shared" si="23"/>
        <v>4.0098871150981381</v>
      </c>
    </row>
    <row r="268" spans="1:16">
      <c r="A268" s="245">
        <v>42430</v>
      </c>
      <c r="B268">
        <v>125.42</v>
      </c>
      <c r="C268" s="255">
        <f t="shared" si="25"/>
        <v>-9.2424362113911179E-3</v>
      </c>
      <c r="D268" s="246">
        <v>2848</v>
      </c>
      <c r="E268">
        <v>3.0520337576451766</v>
      </c>
      <c r="F268" s="246">
        <v>93.5</v>
      </c>
      <c r="G268" s="252">
        <f t="shared" si="26"/>
        <v>-4.2598509052183776E-3</v>
      </c>
      <c r="H268" s="246">
        <v>20776.699218999998</v>
      </c>
      <c r="I268" s="252">
        <f t="shared" si="27"/>
        <v>8.7106302617117395E-2</v>
      </c>
      <c r="J268" s="246">
        <v>0.22839000000000001</v>
      </c>
      <c r="K268" s="246">
        <v>3.5</v>
      </c>
      <c r="N268" s="251">
        <f t="shared" si="22"/>
        <v>132.4294618082634</v>
      </c>
      <c r="O268" s="251">
        <f t="shared" si="24"/>
        <v>129.37742805061822</v>
      </c>
      <c r="P268" s="251">
        <f t="shared" si="23"/>
        <v>3.0520337576451766</v>
      </c>
    </row>
    <row r="269" spans="1:16">
      <c r="A269" s="245">
        <v>42461</v>
      </c>
      <c r="B269">
        <v>125.55</v>
      </c>
      <c r="C269" s="255">
        <f t="shared" si="25"/>
        <v>1.0365173018656948E-3</v>
      </c>
      <c r="D269" s="246">
        <v>5213</v>
      </c>
      <c r="E269">
        <v>2.2771682068470227</v>
      </c>
      <c r="F269" s="246">
        <v>92.6</v>
      </c>
      <c r="G269" s="252">
        <f t="shared" si="26"/>
        <v>-9.6256684491979223E-3</v>
      </c>
      <c r="H269" s="246">
        <v>21067.050781000002</v>
      </c>
      <c r="I269" s="252">
        <f t="shared" si="27"/>
        <v>1.3974864772286882E-2</v>
      </c>
      <c r="J269" s="246">
        <v>0.22714000000000004</v>
      </c>
      <c r="K269" s="246">
        <v>3.5</v>
      </c>
      <c r="N269" s="251">
        <f t="shared" si="22"/>
        <v>131.37108306853057</v>
      </c>
      <c r="O269" s="251">
        <f t="shared" si="24"/>
        <v>129.09391486168354</v>
      </c>
      <c r="P269" s="251">
        <f t="shared" si="23"/>
        <v>2.2771682068470227</v>
      </c>
    </row>
    <row r="270" spans="1:16">
      <c r="A270" s="245">
        <v>42491</v>
      </c>
      <c r="B270">
        <v>125.76</v>
      </c>
      <c r="C270" s="255">
        <f t="shared" si="25"/>
        <v>1.6726403823178651E-3</v>
      </c>
      <c r="D270" s="246">
        <v>5491</v>
      </c>
      <c r="E270">
        <v>1.660881314263321</v>
      </c>
      <c r="F270" s="246">
        <v>92.5</v>
      </c>
      <c r="G270" s="252">
        <f t="shared" si="26"/>
        <v>-1.0799136069113858E-3</v>
      </c>
      <c r="H270" s="246">
        <v>20815.089843999998</v>
      </c>
      <c r="I270" s="252">
        <f t="shared" si="27"/>
        <v>-1.1959952991011089E-2</v>
      </c>
      <c r="J270" s="246">
        <v>0.23321000000000003</v>
      </c>
      <c r="K270" s="246">
        <v>3.5</v>
      </c>
      <c r="N270" s="251">
        <f t="shared" si="22"/>
        <v>130.50783951952587</v>
      </c>
      <c r="O270" s="251">
        <f t="shared" si="24"/>
        <v>128.84695820526255</v>
      </c>
      <c r="P270" s="251">
        <f t="shared" si="23"/>
        <v>1.660881314263321</v>
      </c>
    </row>
    <row r="271" spans="1:16">
      <c r="A271" s="245">
        <v>42522</v>
      </c>
      <c r="B271">
        <v>127.22</v>
      </c>
      <c r="C271" s="255">
        <f t="shared" si="25"/>
        <v>1.1609414758269669E-2</v>
      </c>
      <c r="D271" s="246">
        <v>5386</v>
      </c>
      <c r="E271">
        <v>1.2755752723329294</v>
      </c>
      <c r="F271" s="246">
        <v>92.5</v>
      </c>
      <c r="G271" s="252">
        <f t="shared" si="26"/>
        <v>0</v>
      </c>
      <c r="H271" s="246">
        <v>20794.369140999999</v>
      </c>
      <c r="I271" s="252">
        <f t="shared" si="27"/>
        <v>-9.9546546064858054E-4</v>
      </c>
      <c r="J271" s="246">
        <v>0.25518000000000002</v>
      </c>
      <c r="K271" s="246">
        <v>3.5</v>
      </c>
      <c r="N271" s="251">
        <f t="shared" si="22"/>
        <v>130.00201805498344</v>
      </c>
      <c r="O271" s="251">
        <f t="shared" si="24"/>
        <v>128.72644278265051</v>
      </c>
      <c r="P271" s="251">
        <f t="shared" si="23"/>
        <v>1.2755752723329294</v>
      </c>
    </row>
    <row r="272" spans="1:16">
      <c r="A272" s="245">
        <v>42552</v>
      </c>
      <c r="B272">
        <v>128.57</v>
      </c>
      <c r="C272" s="255">
        <f t="shared" si="25"/>
        <v>1.0611539066184518E-2</v>
      </c>
      <c r="D272" s="246">
        <v>4922</v>
      </c>
      <c r="E272">
        <v>1.0668531566059016</v>
      </c>
      <c r="F272" s="246">
        <v>92.9</v>
      </c>
      <c r="G272" s="252">
        <f t="shared" si="26"/>
        <v>4.324324324324386E-3</v>
      </c>
      <c r="H272" s="246">
        <v>21891.369140999999</v>
      </c>
      <c r="I272" s="252">
        <f t="shared" si="27"/>
        <v>5.2754666061835882E-2</v>
      </c>
      <c r="J272" s="246">
        <v>0.23982000000000001</v>
      </c>
      <c r="K272" s="246">
        <v>3.5</v>
      </c>
      <c r="N272" s="251">
        <f t="shared" ref="N272:N335" si="28">(N271*(12-1)+B272*2)/(12+1)</f>
        <v>129.78170758498598</v>
      </c>
      <c r="O272" s="251">
        <f t="shared" si="24"/>
        <v>128.71485442838008</v>
      </c>
      <c r="P272" s="251">
        <f t="shared" si="23"/>
        <v>1.0668531566059016</v>
      </c>
    </row>
    <row r="273" spans="1:16">
      <c r="A273" s="245">
        <v>42583</v>
      </c>
      <c r="B273">
        <v>132.44999999999999</v>
      </c>
      <c r="C273" s="255">
        <f t="shared" si="25"/>
        <v>3.0178113090145411E-2</v>
      </c>
      <c r="D273" s="246">
        <v>6748</v>
      </c>
      <c r="E273">
        <v>1.2006822322430537</v>
      </c>
      <c r="F273" s="246">
        <v>93</v>
      </c>
      <c r="G273" s="252">
        <f t="shared" si="26"/>
        <v>1.0764262648007999E-3</v>
      </c>
      <c r="H273" s="246">
        <v>22976.880859000001</v>
      </c>
      <c r="I273" s="252">
        <f t="shared" si="27"/>
        <v>4.9586287226181934E-2</v>
      </c>
      <c r="J273" s="246">
        <v>0.24357000000000004</v>
      </c>
      <c r="K273" s="246">
        <v>3.5</v>
      </c>
      <c r="N273" s="251">
        <f t="shared" si="28"/>
        <v>130.19221411037276</v>
      </c>
      <c r="O273" s="251">
        <f t="shared" si="24"/>
        <v>128.99153187812971</v>
      </c>
      <c r="P273" s="251">
        <f t="shared" si="23"/>
        <v>1.2006822322430537</v>
      </c>
    </row>
    <row r="274" spans="1:16">
      <c r="A274" s="245">
        <v>42614</v>
      </c>
      <c r="B274">
        <v>135.83000000000001</v>
      </c>
      <c r="C274" s="255">
        <f t="shared" si="25"/>
        <v>2.5519063797659676E-2</v>
      </c>
      <c r="D274" s="246">
        <v>8885</v>
      </c>
      <c r="E274">
        <v>1.5614807133577244</v>
      </c>
      <c r="F274" s="246">
        <v>93.3</v>
      </c>
      <c r="G274" s="252">
        <f t="shared" si="26"/>
        <v>3.2258064516128729E-3</v>
      </c>
      <c r="H274" s="246">
        <v>23297.150390999999</v>
      </c>
      <c r="I274" s="252">
        <f t="shared" si="27"/>
        <v>1.3938773237558459E-2</v>
      </c>
      <c r="J274" s="246">
        <v>0.28786</v>
      </c>
      <c r="K274" s="246">
        <v>3.5</v>
      </c>
      <c r="N274" s="251">
        <f t="shared" si="28"/>
        <v>131.05956578570004</v>
      </c>
      <c r="O274" s="251">
        <f t="shared" si="24"/>
        <v>129.49808507234232</v>
      </c>
      <c r="P274" s="251">
        <f t="shared" si="23"/>
        <v>1.5614807133577244</v>
      </c>
    </row>
    <row r="275" spans="1:16">
      <c r="A275" s="245">
        <v>42644</v>
      </c>
      <c r="B275">
        <v>140.13999999999999</v>
      </c>
      <c r="C275" s="255">
        <f t="shared" si="25"/>
        <v>3.1730840020613806E-2</v>
      </c>
      <c r="D275" s="246">
        <v>7781</v>
      </c>
      <c r="E275">
        <v>2.1701805978395043</v>
      </c>
      <c r="F275" s="246">
        <v>93.4</v>
      </c>
      <c r="G275" s="252">
        <f t="shared" si="26"/>
        <v>1.0718113612005202E-3</v>
      </c>
      <c r="H275" s="246">
        <v>22934.539063</v>
      </c>
      <c r="I275" s="252">
        <f t="shared" si="27"/>
        <v>-1.5564621505816464E-2</v>
      </c>
      <c r="J275" s="246">
        <v>0.33928999999999998</v>
      </c>
      <c r="K275" s="246">
        <v>3.5</v>
      </c>
      <c r="N275" s="251">
        <f t="shared" si="28"/>
        <v>132.45655566482313</v>
      </c>
      <c r="O275" s="251">
        <f t="shared" si="24"/>
        <v>130.28637506698362</v>
      </c>
      <c r="P275" s="251">
        <f t="shared" si="23"/>
        <v>2.1701805978395043</v>
      </c>
    </row>
    <row r="276" spans="1:16">
      <c r="A276" s="245">
        <v>42675</v>
      </c>
      <c r="B276">
        <v>140.66</v>
      </c>
      <c r="C276" s="255">
        <f t="shared" si="25"/>
        <v>3.7105751391466411E-3</v>
      </c>
      <c r="D276" s="246">
        <v>7550</v>
      </c>
      <c r="E276">
        <v>2.6638322953925524</v>
      </c>
      <c r="F276" s="246">
        <v>93.7</v>
      </c>
      <c r="G276" s="252">
        <f t="shared" si="26"/>
        <v>3.2119914346894767E-3</v>
      </c>
      <c r="H276" s="246">
        <v>22789.769531000002</v>
      </c>
      <c r="I276" s="252">
        <f t="shared" si="27"/>
        <v>-6.3122930703915165E-3</v>
      </c>
      <c r="J276" s="246">
        <v>0.43785999999999997</v>
      </c>
      <c r="K276" s="246">
        <v>3.5</v>
      </c>
      <c r="N276" s="251">
        <f t="shared" si="28"/>
        <v>133.71862402408109</v>
      </c>
      <c r="O276" s="251">
        <f t="shared" si="24"/>
        <v>131.05479172868854</v>
      </c>
      <c r="P276" s="251">
        <f t="shared" si="23"/>
        <v>2.6638322953925524</v>
      </c>
    </row>
    <row r="277" spans="1:16">
      <c r="A277" s="245">
        <v>42705</v>
      </c>
      <c r="B277">
        <v>141.16999999999999</v>
      </c>
      <c r="C277" s="255">
        <f t="shared" si="25"/>
        <v>3.6257642542299939E-3</v>
      </c>
      <c r="D277" s="246">
        <v>4523</v>
      </c>
      <c r="E277">
        <v>3.0609231433854802</v>
      </c>
      <c r="F277" s="246">
        <v>93.9</v>
      </c>
      <c r="G277" s="252">
        <f t="shared" si="26"/>
        <v>2.1344717182497632E-3</v>
      </c>
      <c r="H277" s="246">
        <v>22000.560547000001</v>
      </c>
      <c r="I277" s="252">
        <f t="shared" si="27"/>
        <v>-3.4629967754894221E-2</v>
      </c>
      <c r="J277" s="246">
        <v>0.74643000000000004</v>
      </c>
      <c r="K277" s="246">
        <v>3.64</v>
      </c>
      <c r="N277" s="251">
        <f t="shared" si="28"/>
        <v>134.86498955883783</v>
      </c>
      <c r="O277" s="251">
        <f t="shared" si="24"/>
        <v>131.80406641545235</v>
      </c>
      <c r="P277" s="251">
        <f t="shared" si="23"/>
        <v>3.0609231433854802</v>
      </c>
    </row>
    <row r="278" spans="1:16">
      <c r="A278" s="245">
        <v>42736</v>
      </c>
      <c r="B278">
        <v>142.16</v>
      </c>
      <c r="C278" s="255">
        <f t="shared" si="25"/>
        <v>7.0128214209818603E-3</v>
      </c>
      <c r="D278" s="246">
        <v>4195</v>
      </c>
      <c r="E278">
        <v>3.4161262505778041</v>
      </c>
      <c r="F278" s="246">
        <v>93.9</v>
      </c>
      <c r="G278" s="252">
        <f t="shared" si="26"/>
        <v>0</v>
      </c>
      <c r="H278" s="246">
        <v>23360.779297000001</v>
      </c>
      <c r="I278" s="252">
        <f t="shared" si="27"/>
        <v>6.182654969604761E-2</v>
      </c>
      <c r="J278" s="246">
        <v>0.59250000000000003</v>
      </c>
      <c r="K278" s="246">
        <v>3.75</v>
      </c>
      <c r="N278" s="251">
        <f t="shared" si="28"/>
        <v>135.98729885747815</v>
      </c>
      <c r="O278" s="251">
        <f t="shared" si="24"/>
        <v>132.57117260690035</v>
      </c>
      <c r="P278" s="251">
        <f t="shared" si="23"/>
        <v>3.4161262505778041</v>
      </c>
    </row>
    <row r="279" spans="1:16">
      <c r="A279" s="245">
        <v>42767</v>
      </c>
      <c r="B279">
        <v>144.6</v>
      </c>
      <c r="C279" s="255">
        <f t="shared" si="25"/>
        <v>1.7163759144625756E-2</v>
      </c>
      <c r="D279" s="246">
        <v>4968</v>
      </c>
      <c r="E279">
        <v>3.850132944240471</v>
      </c>
      <c r="F279" s="246">
        <v>93.8</v>
      </c>
      <c r="G279" s="252">
        <f t="shared" si="26"/>
        <v>-1.0649627263046701E-3</v>
      </c>
      <c r="H279" s="246">
        <v>23740.730468999998</v>
      </c>
      <c r="I279" s="252">
        <f t="shared" si="27"/>
        <v>1.6264490459391087E-2</v>
      </c>
      <c r="J279" s="246">
        <v>0.46356999999999993</v>
      </c>
      <c r="K279" s="246">
        <v>3.75</v>
      </c>
      <c r="N279" s="251">
        <f t="shared" si="28"/>
        <v>137.31232980248151</v>
      </c>
      <c r="O279" s="251">
        <f t="shared" si="24"/>
        <v>133.46219685824104</v>
      </c>
      <c r="P279" s="251">
        <f t="shared" si="23"/>
        <v>3.850132944240471</v>
      </c>
    </row>
    <row r="280" spans="1:16">
      <c r="A280" s="245">
        <v>42795</v>
      </c>
      <c r="B280">
        <v>147.24</v>
      </c>
      <c r="C280" s="255">
        <f t="shared" si="25"/>
        <v>1.8257261410788483E-2</v>
      </c>
      <c r="D280" s="246">
        <v>6828</v>
      </c>
      <c r="E280">
        <v>4.3568888102811343</v>
      </c>
      <c r="F280" s="246">
        <v>94</v>
      </c>
      <c r="G280" s="252">
        <f t="shared" si="26"/>
        <v>2.1321961620469386E-3</v>
      </c>
      <c r="H280" s="246">
        <v>24111.589843999998</v>
      </c>
      <c r="I280" s="252">
        <f t="shared" si="27"/>
        <v>1.5621228482596949E-2</v>
      </c>
      <c r="J280" s="246">
        <v>0.44107000000000002</v>
      </c>
      <c r="K280" s="246">
        <v>3.88</v>
      </c>
      <c r="N280" s="251">
        <f t="shared" si="28"/>
        <v>138.83966367902283</v>
      </c>
      <c r="O280" s="251">
        <f t="shared" si="24"/>
        <v>134.4827748687417</v>
      </c>
      <c r="P280" s="251">
        <f t="shared" si="23"/>
        <v>4.3568888102811343</v>
      </c>
    </row>
    <row r="281" spans="1:16">
      <c r="A281" s="245">
        <v>42826</v>
      </c>
      <c r="B281">
        <v>151.25</v>
      </c>
      <c r="C281" s="255">
        <f t="shared" si="25"/>
        <v>2.7234447161097464E-2</v>
      </c>
      <c r="D281" s="246">
        <v>8221</v>
      </c>
      <c r="E281">
        <v>5.0241546448111762</v>
      </c>
      <c r="F281" s="246">
        <v>94.5</v>
      </c>
      <c r="G281" s="252">
        <f t="shared" si="26"/>
        <v>5.3191489361702126E-3</v>
      </c>
      <c r="H281" s="246">
        <v>24615.130859000001</v>
      </c>
      <c r="I281" s="252">
        <f t="shared" si="27"/>
        <v>2.0883774908990717E-2</v>
      </c>
      <c r="J281" s="246">
        <v>0.38785999999999998</v>
      </c>
      <c r="K281" s="246">
        <v>4</v>
      </c>
      <c r="N281" s="251">
        <f t="shared" si="28"/>
        <v>140.74894618994239</v>
      </c>
      <c r="O281" s="251">
        <f t="shared" si="24"/>
        <v>135.72479154513121</v>
      </c>
      <c r="P281" s="251">
        <f t="shared" si="23"/>
        <v>5.0241546448111762</v>
      </c>
    </row>
    <row r="282" spans="1:16">
      <c r="A282" s="245">
        <v>42856</v>
      </c>
      <c r="B282">
        <v>152.16</v>
      </c>
      <c r="C282" s="255">
        <f t="shared" si="25"/>
        <v>6.0165289256198119E-3</v>
      </c>
      <c r="D282" s="246">
        <v>6842</v>
      </c>
      <c r="E282">
        <v>5.5622785363112257</v>
      </c>
      <c r="F282" s="246">
        <v>94.4</v>
      </c>
      <c r="G282" s="252">
        <f t="shared" si="26"/>
        <v>-1.058201058200998E-3</v>
      </c>
      <c r="H282" s="246">
        <v>25660.650390999999</v>
      </c>
      <c r="I282" s="252">
        <f t="shared" si="27"/>
        <v>4.2474668852622667E-2</v>
      </c>
      <c r="J282" s="246">
        <v>0.35648999999999997</v>
      </c>
      <c r="K282" s="246">
        <v>4</v>
      </c>
      <c r="N282" s="251">
        <f t="shared" si="28"/>
        <v>142.50449292995125</v>
      </c>
      <c r="O282" s="251">
        <f t="shared" si="24"/>
        <v>136.94221439364003</v>
      </c>
      <c r="P282" s="251">
        <f t="shared" si="23"/>
        <v>5.5622785363112257</v>
      </c>
    </row>
    <row r="283" spans="1:16">
      <c r="A283" s="245">
        <v>42887</v>
      </c>
      <c r="B283">
        <v>153.53</v>
      </c>
      <c r="C283" s="255">
        <f t="shared" si="25"/>
        <v>9.0036803364879382E-3</v>
      </c>
      <c r="D283" s="246">
        <v>7164</v>
      </c>
      <c r="E283">
        <v>6.0297855335114434</v>
      </c>
      <c r="F283" s="246">
        <v>94.3</v>
      </c>
      <c r="G283" s="252">
        <f t="shared" si="26"/>
        <v>-1.0593220338983953E-3</v>
      </c>
      <c r="H283" s="246">
        <v>25764.580077999999</v>
      </c>
      <c r="I283" s="252">
        <f t="shared" si="27"/>
        <v>4.0501579428575693E-3</v>
      </c>
      <c r="J283" s="246">
        <v>0.46501999999999999</v>
      </c>
      <c r="K283" s="246">
        <v>4.13</v>
      </c>
      <c r="N283" s="251">
        <f t="shared" si="28"/>
        <v>144.20072478688184</v>
      </c>
      <c r="O283" s="251">
        <f t="shared" si="24"/>
        <v>138.17093925337039</v>
      </c>
      <c r="P283" s="251">
        <f t="shared" si="23"/>
        <v>6.0297855335114434</v>
      </c>
    </row>
    <row r="284" spans="1:16">
      <c r="A284" s="245">
        <v>42917</v>
      </c>
      <c r="B284">
        <v>154.31</v>
      </c>
      <c r="C284" s="255">
        <f t="shared" si="25"/>
        <v>5.0804403048264257E-3</v>
      </c>
      <c r="D284" s="246">
        <v>4691</v>
      </c>
      <c r="E284">
        <v>6.3895726619901154</v>
      </c>
      <c r="F284" s="246">
        <v>94.7</v>
      </c>
      <c r="G284" s="252">
        <f t="shared" si="26"/>
        <v>4.2417815482503254E-3</v>
      </c>
      <c r="H284" s="246">
        <v>27323.990234000001</v>
      </c>
      <c r="I284" s="252">
        <f t="shared" si="27"/>
        <v>6.0525347251110813E-2</v>
      </c>
      <c r="J284" s="246">
        <v>0.43832000000000004</v>
      </c>
      <c r="K284" s="246">
        <v>4.25</v>
      </c>
      <c r="N284" s="251">
        <f t="shared" si="28"/>
        <v>145.75599789659233</v>
      </c>
      <c r="O284" s="251">
        <f t="shared" si="24"/>
        <v>139.36642523460222</v>
      </c>
      <c r="P284" s="251">
        <f t="shared" ref="P284:P347" si="29">N284-O284</f>
        <v>6.3895726619901154</v>
      </c>
    </row>
    <row r="285" spans="1:16">
      <c r="A285" s="245">
        <v>42948</v>
      </c>
      <c r="B285">
        <v>157.19999999999999</v>
      </c>
      <c r="C285" s="255">
        <f t="shared" si="25"/>
        <v>1.8728533471583087E-2</v>
      </c>
      <c r="D285" s="246">
        <v>4916</v>
      </c>
      <c r="E285">
        <v>6.829182832029062</v>
      </c>
      <c r="F285" s="246">
        <v>94.8</v>
      </c>
      <c r="G285" s="252">
        <f t="shared" si="26"/>
        <v>1.0559662090812493E-3</v>
      </c>
      <c r="H285" s="246">
        <v>27970.300781000002</v>
      </c>
      <c r="I285" s="252">
        <f t="shared" si="27"/>
        <v>2.3653593104998948E-2</v>
      </c>
      <c r="J285" s="246">
        <v>0.42143000000000008</v>
      </c>
      <c r="K285" s="246">
        <v>4.25</v>
      </c>
      <c r="N285" s="251">
        <f t="shared" si="28"/>
        <v>147.5166136048089</v>
      </c>
      <c r="O285" s="251">
        <f t="shared" ref="O285:O348" si="30">(O284*(26-1)+B285*2)/(26+1)</f>
        <v>140.68743077277983</v>
      </c>
      <c r="P285" s="251">
        <f t="shared" si="29"/>
        <v>6.829182832029062</v>
      </c>
    </row>
    <row r="286" spans="1:16">
      <c r="A286" s="245">
        <v>42979</v>
      </c>
      <c r="B286">
        <v>157.91999999999999</v>
      </c>
      <c r="C286" s="255">
        <f t="shared" si="25"/>
        <v>4.5801526717557184E-3</v>
      </c>
      <c r="D286" s="246">
        <v>6573</v>
      </c>
      <c r="E286">
        <v>7.153217206480889</v>
      </c>
      <c r="F286" s="246">
        <v>94.6</v>
      </c>
      <c r="G286" s="252">
        <f t="shared" si="26"/>
        <v>-2.1097046413502412E-3</v>
      </c>
      <c r="H286" s="246">
        <v>27554.300781000002</v>
      </c>
      <c r="I286" s="252">
        <f t="shared" si="27"/>
        <v>-1.4872918359268607E-2</v>
      </c>
      <c r="J286" s="246">
        <v>0.58365999999999996</v>
      </c>
      <c r="K286" s="246">
        <v>4.25</v>
      </c>
      <c r="N286" s="251">
        <f t="shared" si="28"/>
        <v>149.11713458868445</v>
      </c>
      <c r="O286" s="251">
        <f t="shared" si="30"/>
        <v>141.96391738220356</v>
      </c>
      <c r="P286" s="251">
        <f t="shared" si="29"/>
        <v>7.153217206480889</v>
      </c>
    </row>
    <row r="287" spans="1:16">
      <c r="A287" s="245">
        <v>43009</v>
      </c>
      <c r="B287">
        <v>158.69999999999999</v>
      </c>
      <c r="C287" s="255">
        <f t="shared" si="25"/>
        <v>4.9392097264437766E-3</v>
      </c>
      <c r="D287" s="246">
        <v>6198</v>
      </c>
      <c r="E287">
        <v>7.3877943692966426</v>
      </c>
      <c r="F287" s="246">
        <v>94.9</v>
      </c>
      <c r="G287" s="252">
        <f t="shared" si="26"/>
        <v>3.1712473572939894E-3</v>
      </c>
      <c r="H287" s="246">
        <v>28245.539063</v>
      </c>
      <c r="I287" s="252">
        <f t="shared" si="27"/>
        <v>2.5086402572648117E-2</v>
      </c>
      <c r="J287" s="246">
        <v>0.79106999999999994</v>
      </c>
      <c r="K287" s="246">
        <v>4.25</v>
      </c>
      <c r="N287" s="251">
        <f t="shared" si="28"/>
        <v>150.5914215750407</v>
      </c>
      <c r="O287" s="251">
        <f t="shared" si="30"/>
        <v>143.20362720574406</v>
      </c>
      <c r="P287" s="251">
        <f t="shared" si="29"/>
        <v>7.3877943692966426</v>
      </c>
    </row>
    <row r="288" spans="1:16">
      <c r="A288" s="245">
        <v>43040</v>
      </c>
      <c r="B288">
        <v>161.49</v>
      </c>
      <c r="C288" s="255">
        <f t="shared" si="25"/>
        <v>1.7580340264650413E-2</v>
      </c>
      <c r="D288" s="246">
        <v>6793</v>
      </c>
      <c r="E288">
        <v>7.7099526094594637</v>
      </c>
      <c r="F288" s="246">
        <v>95.2</v>
      </c>
      <c r="G288" s="252">
        <f t="shared" si="26"/>
        <v>3.1612223393045012E-3</v>
      </c>
      <c r="H288" s="246">
        <v>29177.349609000001</v>
      </c>
      <c r="I288" s="252">
        <f t="shared" si="27"/>
        <v>3.2989653478436097E-2</v>
      </c>
      <c r="J288" s="246">
        <v>0.99892999999999998</v>
      </c>
      <c r="K288" s="246">
        <v>4.25</v>
      </c>
      <c r="N288" s="251">
        <f t="shared" si="28"/>
        <v>152.26812594811136</v>
      </c>
      <c r="O288" s="251">
        <f t="shared" si="30"/>
        <v>144.5581733386519</v>
      </c>
      <c r="P288" s="251">
        <f t="shared" si="29"/>
        <v>7.7099526094594637</v>
      </c>
    </row>
    <row r="289" spans="1:16">
      <c r="A289" s="245">
        <v>43070</v>
      </c>
      <c r="B289">
        <v>163.22</v>
      </c>
      <c r="C289" s="255">
        <f t="shared" si="25"/>
        <v>1.071273763081299E-2</v>
      </c>
      <c r="D289" s="246">
        <v>6399</v>
      </c>
      <c r="E289">
        <v>8.012498779279781</v>
      </c>
      <c r="F289" s="246">
        <v>95.5</v>
      </c>
      <c r="G289" s="252">
        <f t="shared" si="26"/>
        <v>3.1512605042016508E-3</v>
      </c>
      <c r="H289" s="246">
        <v>29919.150390999999</v>
      </c>
      <c r="I289" s="252">
        <f t="shared" si="27"/>
        <v>2.5423857613550468E-2</v>
      </c>
      <c r="J289" s="246">
        <v>1.1910700000000001</v>
      </c>
      <c r="K289" s="246">
        <v>4.3949999999999996</v>
      </c>
      <c r="N289" s="251">
        <f t="shared" si="28"/>
        <v>153.95302964840192</v>
      </c>
      <c r="O289" s="251">
        <f t="shared" si="30"/>
        <v>145.94053086912214</v>
      </c>
      <c r="P289" s="251">
        <f t="shared" si="29"/>
        <v>8.012498779279781</v>
      </c>
    </row>
    <row r="290" spans="1:16">
      <c r="A290" s="245">
        <v>43101</v>
      </c>
      <c r="B290">
        <v>165.08</v>
      </c>
      <c r="C290" s="255">
        <f t="shared" si="25"/>
        <v>1.1395662296287303E-2</v>
      </c>
      <c r="D290" s="246">
        <v>6353</v>
      </c>
      <c r="E290">
        <v>8.3066019176942518</v>
      </c>
      <c r="F290" s="246">
        <v>95.5</v>
      </c>
      <c r="G290" s="252">
        <f t="shared" si="26"/>
        <v>0</v>
      </c>
      <c r="H290" s="246">
        <v>32887.269530999998</v>
      </c>
      <c r="I290" s="252">
        <f t="shared" si="27"/>
        <v>9.9204659932216555E-2</v>
      </c>
      <c r="J290" s="246">
        <v>0.93036000000000008</v>
      </c>
      <c r="K290" s="246">
        <v>4.5</v>
      </c>
      <c r="N290" s="251">
        <f t="shared" si="28"/>
        <v>155.66487124095548</v>
      </c>
      <c r="O290" s="251">
        <f t="shared" si="30"/>
        <v>147.35826932326123</v>
      </c>
      <c r="P290" s="251">
        <f t="shared" si="29"/>
        <v>8.3066019176942518</v>
      </c>
    </row>
    <row r="291" spans="1:16">
      <c r="A291" s="245">
        <v>43132</v>
      </c>
      <c r="B291">
        <v>167.96</v>
      </c>
      <c r="C291" s="255">
        <f t="shared" si="25"/>
        <v>1.7446086745820179E-2</v>
      </c>
      <c r="D291" s="246">
        <v>6635</v>
      </c>
      <c r="E291">
        <v>8.6721060641136205</v>
      </c>
      <c r="F291" s="246">
        <v>96.7</v>
      </c>
      <c r="G291" s="252">
        <f t="shared" si="26"/>
        <v>1.256544502617804E-2</v>
      </c>
      <c r="H291" s="246">
        <v>30844.720702999999</v>
      </c>
      <c r="I291" s="252">
        <f t="shared" si="27"/>
        <v>-6.2107583181226528E-2</v>
      </c>
      <c r="J291" s="246">
        <v>0.73294000000000004</v>
      </c>
      <c r="K291" s="246">
        <v>4.5</v>
      </c>
      <c r="N291" s="251">
        <f t="shared" si="28"/>
        <v>157.55642951157773</v>
      </c>
      <c r="O291" s="251">
        <f t="shared" si="30"/>
        <v>148.88432344746411</v>
      </c>
      <c r="P291" s="251">
        <f t="shared" si="29"/>
        <v>8.6721060641136205</v>
      </c>
    </row>
    <row r="292" spans="1:16">
      <c r="A292" s="245">
        <v>43160</v>
      </c>
      <c r="B292">
        <v>173.01</v>
      </c>
      <c r="C292" s="255">
        <f t="shared" si="25"/>
        <v>3.0066682543462626E-2</v>
      </c>
      <c r="D292" s="246">
        <v>5798</v>
      </c>
      <c r="E292">
        <v>9.2624912949081022</v>
      </c>
      <c r="F292" s="246">
        <v>96.4</v>
      </c>
      <c r="G292" s="252">
        <f t="shared" si="26"/>
        <v>-3.1023784901757718E-3</v>
      </c>
      <c r="H292" s="246">
        <v>30093.380859000001</v>
      </c>
      <c r="I292" s="252">
        <f t="shared" si="27"/>
        <v>-2.4358782536387888E-2</v>
      </c>
      <c r="J292" s="246">
        <v>0.99036000000000002</v>
      </c>
      <c r="K292" s="246">
        <v>4.58</v>
      </c>
      <c r="N292" s="251">
        <f t="shared" si="28"/>
        <v>159.93390189441192</v>
      </c>
      <c r="O292" s="251">
        <f t="shared" si="30"/>
        <v>150.67141059950382</v>
      </c>
      <c r="P292" s="251">
        <f t="shared" si="29"/>
        <v>9.2624912949081022</v>
      </c>
    </row>
    <row r="293" spans="1:16">
      <c r="A293" s="245">
        <v>43191</v>
      </c>
      <c r="B293">
        <v>176.11</v>
      </c>
      <c r="C293" s="255">
        <f t="shared" si="25"/>
        <v>1.7918039419686855E-2</v>
      </c>
      <c r="D293" s="246">
        <v>7813</v>
      </c>
      <c r="E293">
        <v>9.8667818170985697</v>
      </c>
      <c r="F293" s="246">
        <v>96.3</v>
      </c>
      <c r="G293" s="252">
        <f t="shared" si="26"/>
        <v>-1.0373443983403374E-3</v>
      </c>
      <c r="H293" s="246">
        <v>30808.449218999998</v>
      </c>
      <c r="I293" s="252">
        <f t="shared" si="27"/>
        <v>2.3761649226133483E-2</v>
      </c>
      <c r="J293" s="246">
        <v>1.30643</v>
      </c>
      <c r="K293" s="246">
        <v>4.75</v>
      </c>
      <c r="N293" s="251">
        <f t="shared" si="28"/>
        <v>162.42253237219469</v>
      </c>
      <c r="O293" s="251">
        <f t="shared" si="30"/>
        <v>152.55575055509613</v>
      </c>
      <c r="P293" s="251">
        <f t="shared" si="29"/>
        <v>9.8667818170985697</v>
      </c>
    </row>
    <row r="294" spans="1:16">
      <c r="A294" s="245">
        <v>43221</v>
      </c>
      <c r="B294">
        <v>179.63</v>
      </c>
      <c r="C294" s="255">
        <f t="shared" si="25"/>
        <v>1.9987507807620132E-2</v>
      </c>
      <c r="D294" s="246">
        <v>6710</v>
      </c>
      <c r="E294">
        <v>10.508584570186827</v>
      </c>
      <c r="F294" s="246">
        <v>96.4</v>
      </c>
      <c r="G294" s="252">
        <f t="shared" si="26"/>
        <v>1.0384215991693514E-3</v>
      </c>
      <c r="H294" s="246">
        <v>30468.560547000001</v>
      </c>
      <c r="I294" s="252">
        <f t="shared" si="27"/>
        <v>-1.1032320049085212E-2</v>
      </c>
      <c r="J294" s="246">
        <v>1.0175000000000001</v>
      </c>
      <c r="K294" s="246">
        <v>4.75</v>
      </c>
      <c r="N294" s="251">
        <f t="shared" si="28"/>
        <v>165.06983508416474</v>
      </c>
      <c r="O294" s="251">
        <f t="shared" si="30"/>
        <v>154.56125051397791</v>
      </c>
      <c r="P294" s="251">
        <f t="shared" si="29"/>
        <v>10.508584570186827</v>
      </c>
    </row>
    <row r="295" spans="1:16">
      <c r="A295" s="245">
        <v>43252</v>
      </c>
      <c r="B295">
        <v>183.43</v>
      </c>
      <c r="C295" s="255">
        <f t="shared" si="25"/>
        <v>2.1154595557534996E-2</v>
      </c>
      <c r="D295" s="246">
        <v>7901</v>
      </c>
      <c r="E295">
        <v>11.194799438615718</v>
      </c>
      <c r="F295" s="246">
        <v>96.6</v>
      </c>
      <c r="G295" s="252">
        <f t="shared" si="26"/>
        <v>2.07468879668038E-3</v>
      </c>
      <c r="H295" s="246">
        <v>28955.109375</v>
      </c>
      <c r="I295" s="252">
        <f t="shared" si="27"/>
        <v>-4.9672552455026255E-2</v>
      </c>
      <c r="J295" s="246">
        <v>2.0119600000000002</v>
      </c>
      <c r="K295" s="246">
        <v>4.8899999999999997</v>
      </c>
      <c r="N295" s="251">
        <f t="shared" si="28"/>
        <v>167.89447584044709</v>
      </c>
      <c r="O295" s="251">
        <f t="shared" si="30"/>
        <v>156.69967640183137</v>
      </c>
      <c r="P295" s="251">
        <f t="shared" si="29"/>
        <v>11.194799438615718</v>
      </c>
    </row>
    <row r="296" spans="1:16">
      <c r="A296" s="245">
        <v>43282</v>
      </c>
      <c r="B296">
        <v>185.25</v>
      </c>
      <c r="C296" s="255">
        <f t="shared" si="25"/>
        <v>9.9220411055988278E-3</v>
      </c>
      <c r="D296" s="246">
        <v>7184</v>
      </c>
      <c r="E296">
        <v>11.750041293497361</v>
      </c>
      <c r="F296" s="246">
        <v>96.9</v>
      </c>
      <c r="G296" s="252">
        <f t="shared" si="26"/>
        <v>3.105590062111919E-3</v>
      </c>
      <c r="H296" s="246">
        <v>28583.009765999999</v>
      </c>
      <c r="I296" s="252">
        <f t="shared" si="27"/>
        <v>-1.2850913604949931E-2</v>
      </c>
      <c r="J296" s="246">
        <v>1.6758499999999998</v>
      </c>
      <c r="K296" s="246">
        <v>5</v>
      </c>
      <c r="N296" s="251">
        <f t="shared" si="28"/>
        <v>170.56455648037829</v>
      </c>
      <c r="O296" s="251">
        <f t="shared" si="30"/>
        <v>158.81451518688093</v>
      </c>
      <c r="P296" s="251">
        <f t="shared" si="29"/>
        <v>11.750041293497361</v>
      </c>
    </row>
    <row r="297" spans="1:16">
      <c r="A297" s="245">
        <v>43313</v>
      </c>
      <c r="B297">
        <v>185.31</v>
      </c>
      <c r="C297" s="255">
        <f t="shared" si="25"/>
        <v>3.2388663967612561E-4</v>
      </c>
      <c r="D297" s="246">
        <v>5751</v>
      </c>
      <c r="E297">
        <v>12.055942561071362</v>
      </c>
      <c r="F297" s="246">
        <v>97</v>
      </c>
      <c r="G297" s="252">
        <f t="shared" si="26"/>
        <v>1.0319917440659888E-3</v>
      </c>
      <c r="H297" s="246">
        <v>27888.550781000002</v>
      </c>
      <c r="I297" s="252">
        <f t="shared" si="27"/>
        <v>-2.429621620274814E-2</v>
      </c>
      <c r="J297" s="246">
        <v>1.5369600000000001</v>
      </c>
      <c r="K297" s="246">
        <v>5</v>
      </c>
      <c r="N297" s="251">
        <f t="shared" si="28"/>
        <v>172.83308625262777</v>
      </c>
      <c r="O297" s="251">
        <f t="shared" si="30"/>
        <v>160.7771436915564</v>
      </c>
      <c r="P297" s="251">
        <f t="shared" si="29"/>
        <v>12.055942561071362</v>
      </c>
    </row>
    <row r="298" spans="1:16">
      <c r="A298" s="245">
        <v>43344</v>
      </c>
      <c r="B298">
        <v>182.04</v>
      </c>
      <c r="C298" s="255">
        <f t="shared" si="25"/>
        <v>-1.7646106524202742E-2</v>
      </c>
      <c r="D298" s="246">
        <v>4283</v>
      </c>
      <c r="E298">
        <v>11.897364436679823</v>
      </c>
      <c r="F298" s="246">
        <v>97.2</v>
      </c>
      <c r="G298" s="252">
        <f t="shared" si="26"/>
        <v>2.0618556701031219E-3</v>
      </c>
      <c r="H298" s="246">
        <v>27788.519531000002</v>
      </c>
      <c r="I298" s="252">
        <f t="shared" si="27"/>
        <v>-3.5868213728821505E-3</v>
      </c>
      <c r="J298" s="246">
        <v>2.2307100000000002</v>
      </c>
      <c r="K298" s="246">
        <v>5.03</v>
      </c>
      <c r="N298" s="251">
        <f t="shared" si="28"/>
        <v>174.24953452145428</v>
      </c>
      <c r="O298" s="251">
        <f t="shared" si="30"/>
        <v>162.35217008477446</v>
      </c>
      <c r="P298" s="251">
        <f t="shared" si="29"/>
        <v>11.897364436679823</v>
      </c>
    </row>
    <row r="299" spans="1:16">
      <c r="A299" s="245">
        <v>43374</v>
      </c>
      <c r="B299">
        <v>179.44</v>
      </c>
      <c r="C299" s="255">
        <f t="shared" si="25"/>
        <v>-1.4282575258184984E-2</v>
      </c>
      <c r="D299" s="246">
        <v>4854</v>
      </c>
      <c r="E299">
        <v>11.430132408319736</v>
      </c>
      <c r="F299" s="246">
        <v>97.4</v>
      </c>
      <c r="G299" s="252">
        <f t="shared" si="26"/>
        <v>2.0576131687243091E-3</v>
      </c>
      <c r="H299" s="246">
        <v>24979.689452999999</v>
      </c>
      <c r="I299" s="252">
        <f t="shared" si="27"/>
        <v>-0.1010787953228872</v>
      </c>
      <c r="J299" s="246">
        <v>1.2564299999999999</v>
      </c>
      <c r="K299" s="246">
        <v>5.25</v>
      </c>
      <c r="N299" s="251">
        <f t="shared" si="28"/>
        <v>175.04806767199977</v>
      </c>
      <c r="O299" s="251">
        <f t="shared" si="30"/>
        <v>163.61793526368004</v>
      </c>
      <c r="P299" s="251">
        <f t="shared" si="29"/>
        <v>11.430132408319736</v>
      </c>
    </row>
    <row r="300" spans="1:16">
      <c r="A300" s="245">
        <v>43405</v>
      </c>
      <c r="B300">
        <v>170.04</v>
      </c>
      <c r="C300" s="255">
        <f t="shared" si="25"/>
        <v>-5.2385198395006723E-2</v>
      </c>
      <c r="D300" s="246">
        <v>5170</v>
      </c>
      <c r="E300">
        <v>10.183951959794626</v>
      </c>
      <c r="F300" s="246">
        <v>97.6</v>
      </c>
      <c r="G300" s="252">
        <f t="shared" si="26"/>
        <v>2.053388090348959E-3</v>
      </c>
      <c r="H300" s="246">
        <v>26506.75</v>
      </c>
      <c r="I300" s="252">
        <f t="shared" si="27"/>
        <v>6.1132086924987963E-2</v>
      </c>
      <c r="J300" s="246">
        <v>1.20286</v>
      </c>
      <c r="K300" s="246">
        <v>5.25</v>
      </c>
      <c r="N300" s="251">
        <f t="shared" si="28"/>
        <v>174.27759572246134</v>
      </c>
      <c r="O300" s="251">
        <f t="shared" si="30"/>
        <v>164.09364376266672</v>
      </c>
      <c r="P300" s="251">
        <f t="shared" si="29"/>
        <v>10.183951959794626</v>
      </c>
    </row>
    <row r="301" spans="1:16">
      <c r="A301" s="245">
        <v>43435</v>
      </c>
      <c r="B301">
        <v>167.12</v>
      </c>
      <c r="C301" s="255">
        <f t="shared" si="25"/>
        <v>-1.7172430016466639E-2</v>
      </c>
      <c r="D301" s="246">
        <v>2668</v>
      </c>
      <c r="E301">
        <v>8.8586088510095351</v>
      </c>
      <c r="F301" s="246">
        <v>97.9</v>
      </c>
      <c r="G301" s="252">
        <f t="shared" si="26"/>
        <v>3.0737704918033953E-3</v>
      </c>
      <c r="H301" s="246">
        <v>25845.699218999998</v>
      </c>
      <c r="I301" s="252">
        <f t="shared" si="27"/>
        <v>-2.493896011393331E-2</v>
      </c>
      <c r="J301" s="246">
        <v>2.2439300000000002</v>
      </c>
      <c r="K301" s="246">
        <v>5.35</v>
      </c>
      <c r="N301" s="251">
        <f t="shared" si="28"/>
        <v>173.17642714977501</v>
      </c>
      <c r="O301" s="251">
        <f t="shared" si="30"/>
        <v>164.31781829876547</v>
      </c>
      <c r="P301" s="251">
        <f t="shared" si="29"/>
        <v>8.8586088510095351</v>
      </c>
    </row>
    <row r="302" spans="1:16">
      <c r="A302" s="245">
        <v>43466</v>
      </c>
      <c r="B302">
        <v>165.41</v>
      </c>
      <c r="C302" s="255">
        <f t="shared" si="25"/>
        <v>-1.0232168501675491E-2</v>
      </c>
      <c r="D302" s="246">
        <v>5170</v>
      </c>
      <c r="E302">
        <v>7.5828715566507299</v>
      </c>
      <c r="F302" s="246">
        <v>97.8</v>
      </c>
      <c r="G302" s="252">
        <f t="shared" si="26"/>
        <v>-1.0214504596527938E-3</v>
      </c>
      <c r="H302" s="246">
        <v>27942.470702999999</v>
      </c>
      <c r="I302" s="252">
        <f t="shared" si="27"/>
        <v>8.112651417294979E-2</v>
      </c>
      <c r="J302" s="246">
        <v>1.0357099999999999</v>
      </c>
      <c r="K302" s="246">
        <v>5.5</v>
      </c>
      <c r="N302" s="251">
        <f t="shared" si="28"/>
        <v>171.98159220365579</v>
      </c>
      <c r="O302" s="251">
        <f t="shared" si="30"/>
        <v>164.39872064700506</v>
      </c>
      <c r="P302" s="251">
        <f t="shared" si="29"/>
        <v>7.5828715566507299</v>
      </c>
    </row>
    <row r="303" spans="1:16">
      <c r="A303" s="245">
        <v>43497</v>
      </c>
      <c r="B303">
        <v>167.61</v>
      </c>
      <c r="C303" s="255">
        <f t="shared" si="25"/>
        <v>1.3300284142434055E-2</v>
      </c>
      <c r="D303" s="246">
        <v>4566</v>
      </c>
      <c r="E303">
        <v>6.672446365268172</v>
      </c>
      <c r="F303" s="246">
        <v>98.7</v>
      </c>
      <c r="G303" s="252">
        <f t="shared" si="26"/>
        <v>9.2024539877301192E-3</v>
      </c>
      <c r="H303" s="246">
        <v>28633.179688</v>
      </c>
      <c r="I303" s="252">
        <f t="shared" si="27"/>
        <v>2.4718966062147261E-2</v>
      </c>
      <c r="J303" s="246">
        <v>1.0003599999999999</v>
      </c>
      <c r="K303" s="246">
        <v>5.5</v>
      </c>
      <c r="N303" s="251">
        <f t="shared" si="28"/>
        <v>171.30903955693955</v>
      </c>
      <c r="O303" s="251">
        <f t="shared" si="30"/>
        <v>164.63659319167138</v>
      </c>
      <c r="P303" s="251">
        <f t="shared" si="29"/>
        <v>6.672446365268172</v>
      </c>
    </row>
    <row r="304" spans="1:16">
      <c r="A304" s="245">
        <v>43525</v>
      </c>
      <c r="B304">
        <v>174.54</v>
      </c>
      <c r="C304" s="255">
        <f t="shared" si="25"/>
        <v>4.1345981743332608E-2</v>
      </c>
      <c r="D304" s="246">
        <v>5996</v>
      </c>
      <c r="E304">
        <v>6.4359315131562482</v>
      </c>
      <c r="F304" s="246">
        <v>98.4</v>
      </c>
      <c r="G304" s="252">
        <f t="shared" si="26"/>
        <v>-3.0395136778115211E-3</v>
      </c>
      <c r="H304" s="246">
        <v>29051.359375</v>
      </c>
      <c r="I304" s="252">
        <f t="shared" si="27"/>
        <v>1.4604724014471104E-2</v>
      </c>
      <c r="J304" s="246">
        <v>1.6578599999999999</v>
      </c>
      <c r="K304" s="246">
        <v>5.5</v>
      </c>
      <c r="N304" s="251">
        <f t="shared" si="28"/>
        <v>171.80611039433344</v>
      </c>
      <c r="O304" s="251">
        <f t="shared" si="30"/>
        <v>165.3701788811772</v>
      </c>
      <c r="P304" s="251">
        <f t="shared" si="29"/>
        <v>6.4359315131562482</v>
      </c>
    </row>
    <row r="305" spans="1:16">
      <c r="A305" s="245">
        <v>43556</v>
      </c>
      <c r="B305">
        <v>179.73</v>
      </c>
      <c r="C305" s="255">
        <f t="shared" si="25"/>
        <v>2.9735304228257122E-2</v>
      </c>
      <c r="D305" s="246">
        <v>9235</v>
      </c>
      <c r="E305">
        <v>6.5913009992434581</v>
      </c>
      <c r="F305" s="246">
        <v>99.1</v>
      </c>
      <c r="G305" s="252">
        <f t="shared" si="26"/>
        <v>7.1138211382112664E-3</v>
      </c>
      <c r="H305" s="246">
        <v>29699.109375</v>
      </c>
      <c r="I305" s="252">
        <f t="shared" si="27"/>
        <v>2.2296719118672911E-2</v>
      </c>
      <c r="J305" s="246">
        <v>2.1107100000000001</v>
      </c>
      <c r="K305" s="246">
        <v>5.5</v>
      </c>
      <c r="N305" s="251">
        <f t="shared" si="28"/>
        <v>173.02517033366678</v>
      </c>
      <c r="O305" s="251">
        <f t="shared" si="30"/>
        <v>166.43386933442332</v>
      </c>
      <c r="P305" s="251">
        <f t="shared" si="29"/>
        <v>6.5913009992434581</v>
      </c>
    </row>
    <row r="306" spans="1:16">
      <c r="A306" s="245">
        <v>43586</v>
      </c>
      <c r="B306">
        <v>185.23</v>
      </c>
      <c r="C306" s="255">
        <f t="shared" si="25"/>
        <v>3.0601457742168811E-2</v>
      </c>
      <c r="D306" s="246">
        <v>9593</v>
      </c>
      <c r="E306">
        <v>7.0766611265283643</v>
      </c>
      <c r="F306" s="246">
        <v>99</v>
      </c>
      <c r="G306" s="252">
        <f t="shared" si="26"/>
        <v>-1.009081735620528E-3</v>
      </c>
      <c r="H306" s="246">
        <v>26901.089843999998</v>
      </c>
      <c r="I306" s="252">
        <f t="shared" si="27"/>
        <v>-9.4212236995743298E-2</v>
      </c>
      <c r="J306" s="246">
        <v>1.97607</v>
      </c>
      <c r="K306" s="246">
        <v>5.5</v>
      </c>
      <c r="N306" s="251">
        <f t="shared" si="28"/>
        <v>174.9028364361796</v>
      </c>
      <c r="O306" s="251">
        <f t="shared" si="30"/>
        <v>167.82617530965123</v>
      </c>
      <c r="P306" s="251">
        <f t="shared" si="29"/>
        <v>7.0766611265283643</v>
      </c>
    </row>
    <row r="307" spans="1:16">
      <c r="A307" s="245">
        <v>43617</v>
      </c>
      <c r="B307">
        <v>184.24</v>
      </c>
      <c r="C307" s="255">
        <f t="shared" si="25"/>
        <v>-5.344706581007292E-3</v>
      </c>
      <c r="D307" s="246">
        <v>5540</v>
      </c>
      <c r="E307">
        <v>7.2973089627028571</v>
      </c>
      <c r="F307" s="246">
        <v>99.7</v>
      </c>
      <c r="G307" s="252">
        <f t="shared" si="26"/>
        <v>7.0707070707070998E-3</v>
      </c>
      <c r="H307" s="246">
        <v>28542.619140999999</v>
      </c>
      <c r="I307" s="252">
        <f t="shared" si="27"/>
        <v>6.1020921699427973E-2</v>
      </c>
      <c r="J307" s="246">
        <v>2.5310700000000002</v>
      </c>
      <c r="K307" s="246">
        <v>5.5</v>
      </c>
      <c r="N307" s="251">
        <f t="shared" si="28"/>
        <v>176.33932313830582</v>
      </c>
      <c r="O307" s="251">
        <f t="shared" si="30"/>
        <v>169.04201417560296</v>
      </c>
      <c r="P307" s="251">
        <f t="shared" si="29"/>
        <v>7.2973089627028571</v>
      </c>
    </row>
    <row r="308" spans="1:16">
      <c r="A308" s="245">
        <v>43647</v>
      </c>
      <c r="B308">
        <v>184.2</v>
      </c>
      <c r="C308" s="255">
        <f t="shared" si="25"/>
        <v>-2.1710811984379321E-4</v>
      </c>
      <c r="D308" s="246">
        <v>5913</v>
      </c>
      <c r="E308">
        <v>7.3838300997318242</v>
      </c>
      <c r="F308" s="246">
        <v>100.1</v>
      </c>
      <c r="G308" s="252">
        <f t="shared" si="26"/>
        <v>4.0120361083248891E-3</v>
      </c>
      <c r="H308" s="246">
        <v>27777.75</v>
      </c>
      <c r="I308" s="252">
        <f t="shared" si="27"/>
        <v>-2.6797440600022027E-2</v>
      </c>
      <c r="J308" s="246">
        <v>1.9278599999999999</v>
      </c>
      <c r="K308" s="246">
        <v>5.5</v>
      </c>
      <c r="N308" s="251">
        <f t="shared" si="28"/>
        <v>177.54865804010493</v>
      </c>
      <c r="O308" s="251">
        <f t="shared" si="30"/>
        <v>170.1648279403731</v>
      </c>
      <c r="P308" s="251">
        <f t="shared" si="29"/>
        <v>7.3838300997318242</v>
      </c>
    </row>
    <row r="309" spans="1:16">
      <c r="A309" s="245">
        <v>43678</v>
      </c>
      <c r="B309">
        <v>183.93</v>
      </c>
      <c r="C309" s="255">
        <f t="shared" si="25"/>
        <v>-1.4657980456025072E-3</v>
      </c>
      <c r="D309" s="246">
        <v>4655</v>
      </c>
      <c r="E309">
        <v>7.34593264185159</v>
      </c>
      <c r="F309" s="246">
        <v>100.3</v>
      </c>
      <c r="G309" s="252">
        <f t="shared" si="26"/>
        <v>1.9980019980020266E-3</v>
      </c>
      <c r="H309" s="246">
        <v>25724.730468999998</v>
      </c>
      <c r="I309" s="252">
        <f t="shared" si="27"/>
        <v>-7.3908777024777092E-2</v>
      </c>
      <c r="J309" s="246">
        <v>1.9578963636363638</v>
      </c>
      <c r="K309" s="246">
        <v>5.25</v>
      </c>
      <c r="N309" s="251">
        <f t="shared" si="28"/>
        <v>178.53040295701186</v>
      </c>
      <c r="O309" s="251">
        <f t="shared" si="30"/>
        <v>171.18447031516027</v>
      </c>
      <c r="P309" s="251">
        <f t="shared" si="29"/>
        <v>7.34593264185159</v>
      </c>
    </row>
    <row r="310" spans="1:16">
      <c r="A310" s="245">
        <v>43709</v>
      </c>
      <c r="B310">
        <v>176.07</v>
      </c>
      <c r="C310" s="255">
        <f t="shared" si="25"/>
        <v>-4.273364867069001E-2</v>
      </c>
      <c r="D310" s="246">
        <v>3870</v>
      </c>
      <c r="E310">
        <v>6.6055180222377032</v>
      </c>
      <c r="F310" s="246">
        <v>100.3</v>
      </c>
      <c r="G310" s="252">
        <f t="shared" si="26"/>
        <v>0</v>
      </c>
      <c r="H310" s="246">
        <v>26092.269531000002</v>
      </c>
      <c r="I310" s="252">
        <f t="shared" si="27"/>
        <v>1.4287382425363497E-2</v>
      </c>
      <c r="J310" s="246">
        <v>1.88357</v>
      </c>
      <c r="K310" s="246">
        <v>5.15</v>
      </c>
      <c r="N310" s="251">
        <f t="shared" si="28"/>
        <v>178.15187942516388</v>
      </c>
      <c r="O310" s="251">
        <f t="shared" si="30"/>
        <v>171.54636140292618</v>
      </c>
      <c r="P310" s="251">
        <f t="shared" si="29"/>
        <v>6.6055180222377032</v>
      </c>
    </row>
    <row r="311" spans="1:16">
      <c r="A311" s="245">
        <v>43739</v>
      </c>
      <c r="B311">
        <v>172.4</v>
      </c>
      <c r="C311" s="255">
        <f t="shared" si="25"/>
        <v>-2.084398250695739E-2</v>
      </c>
      <c r="D311" s="246">
        <v>4505</v>
      </c>
      <c r="E311">
        <v>5.6573810066172712</v>
      </c>
      <c r="F311" s="246">
        <v>100.6</v>
      </c>
      <c r="G311" s="252">
        <f t="shared" si="26"/>
        <v>2.9910269192422448E-3</v>
      </c>
      <c r="H311" s="246">
        <v>26906.720702999999</v>
      </c>
      <c r="I311" s="252">
        <f t="shared" si="27"/>
        <v>3.1214270994416749E-2</v>
      </c>
      <c r="J311" s="246">
        <v>1.7778599999999998</v>
      </c>
      <c r="K311" s="246">
        <v>4.99</v>
      </c>
      <c r="N311" s="251">
        <f t="shared" si="28"/>
        <v>177.26697489821561</v>
      </c>
      <c r="O311" s="251">
        <f t="shared" si="30"/>
        <v>171.60959389159834</v>
      </c>
      <c r="P311" s="251">
        <f t="shared" si="29"/>
        <v>5.6573810066172712</v>
      </c>
    </row>
    <row r="312" spans="1:16">
      <c r="A312" s="245">
        <v>43770</v>
      </c>
      <c r="B312">
        <v>176.54</v>
      </c>
      <c r="C312" s="255">
        <f t="shared" si="25"/>
        <v>2.4013921113689014E-2</v>
      </c>
      <c r="D312" s="246">
        <v>6197</v>
      </c>
      <c r="E312">
        <v>5.1803234472950805</v>
      </c>
      <c r="F312" s="246">
        <v>100.7</v>
      </c>
      <c r="G312" s="252">
        <f t="shared" si="26"/>
        <v>9.9403578528835528E-4</v>
      </c>
      <c r="H312" s="246">
        <v>26346.490234000001</v>
      </c>
      <c r="I312" s="252">
        <f t="shared" si="27"/>
        <v>-2.08212095105865E-2</v>
      </c>
      <c r="J312" s="246">
        <v>2.1861299999999999</v>
      </c>
      <c r="K312" s="246">
        <v>4.75</v>
      </c>
      <c r="N312" s="251">
        <f t="shared" si="28"/>
        <v>177.15513260618243</v>
      </c>
      <c r="O312" s="251">
        <f t="shared" si="30"/>
        <v>171.97480915888735</v>
      </c>
      <c r="P312" s="251">
        <f t="shared" si="29"/>
        <v>5.1803234472950805</v>
      </c>
    </row>
    <row r="313" spans="1:16">
      <c r="A313" s="245">
        <v>43800</v>
      </c>
      <c r="B313">
        <v>173.77</v>
      </c>
      <c r="C313" s="255">
        <f t="shared" si="25"/>
        <v>-1.569049507193827E-2</v>
      </c>
      <c r="D313" s="246">
        <v>3576</v>
      </c>
      <c r="E313">
        <v>4.5265567162330171</v>
      </c>
      <c r="F313" s="246">
        <v>100.7</v>
      </c>
      <c r="G313" s="252">
        <f t="shared" si="26"/>
        <v>0</v>
      </c>
      <c r="H313" s="246">
        <v>28189.75</v>
      </c>
      <c r="I313" s="252">
        <f t="shared" si="27"/>
        <v>6.9962251124488783E-2</v>
      </c>
      <c r="J313" s="246">
        <v>2.6661299999999999</v>
      </c>
      <c r="K313" s="246">
        <v>4.75</v>
      </c>
      <c r="N313" s="251">
        <f t="shared" si="28"/>
        <v>176.63434297446204</v>
      </c>
      <c r="O313" s="251">
        <f t="shared" si="30"/>
        <v>172.10778625822903</v>
      </c>
      <c r="P313" s="251">
        <f t="shared" si="29"/>
        <v>4.5265567162330171</v>
      </c>
    </row>
    <row r="314" spans="1:16">
      <c r="A314" s="245">
        <v>43831</v>
      </c>
      <c r="B314">
        <v>173.55</v>
      </c>
      <c r="C314" s="255">
        <f t="shared" si="25"/>
        <v>-1.2660413189848584E-3</v>
      </c>
      <c r="D314" s="246">
        <v>3158</v>
      </c>
      <c r="E314">
        <v>3.945211764931031</v>
      </c>
      <c r="F314" s="246">
        <v>98.5</v>
      </c>
      <c r="G314" s="252">
        <f t="shared" si="26"/>
        <v>-2.1847070506454843E-2</v>
      </c>
      <c r="H314" s="246">
        <v>26312.630859000001</v>
      </c>
      <c r="I314" s="252">
        <f t="shared" si="27"/>
        <v>-6.6588711889959976E-2</v>
      </c>
      <c r="J314" s="246">
        <v>2.2332700000000001</v>
      </c>
      <c r="K314" s="246">
        <v>4.75</v>
      </c>
      <c r="N314" s="251">
        <f t="shared" si="28"/>
        <v>176.15982867069866</v>
      </c>
      <c r="O314" s="251">
        <f t="shared" si="30"/>
        <v>172.21461690576763</v>
      </c>
      <c r="P314" s="251">
        <f t="shared" si="29"/>
        <v>3.945211764931031</v>
      </c>
    </row>
    <row r="315" spans="1:16">
      <c r="A315" s="245">
        <v>43862</v>
      </c>
      <c r="B315">
        <v>171.15</v>
      </c>
      <c r="C315" s="255">
        <f t="shared" si="25"/>
        <v>-1.3828867761452063E-2</v>
      </c>
      <c r="D315" s="246">
        <v>4190</v>
      </c>
      <c r="E315">
        <v>3.2533294040541989</v>
      </c>
      <c r="F315" s="246">
        <v>101</v>
      </c>
      <c r="G315" s="252">
        <f t="shared" si="26"/>
        <v>2.5380710659898477E-2</v>
      </c>
      <c r="H315" s="246">
        <v>26129.929688</v>
      </c>
      <c r="I315" s="252">
        <f t="shared" si="27"/>
        <v>-6.9434779053083283E-3</v>
      </c>
      <c r="J315" s="246">
        <v>1.6546400000000003</v>
      </c>
      <c r="K315" s="246">
        <v>4.75</v>
      </c>
      <c r="N315" s="251">
        <f t="shared" si="28"/>
        <v>175.38908579828347</v>
      </c>
      <c r="O315" s="251">
        <f t="shared" si="30"/>
        <v>172.13575639422928</v>
      </c>
      <c r="P315" s="251">
        <f t="shared" si="29"/>
        <v>3.2533294040541989</v>
      </c>
    </row>
    <row r="316" spans="1:16">
      <c r="A316" s="245">
        <v>43891</v>
      </c>
      <c r="B316">
        <v>171.79</v>
      </c>
      <c r="C316" s="255">
        <f t="shared" si="25"/>
        <v>3.7394098743791199E-3</v>
      </c>
      <c r="D316" s="246">
        <v>4321</v>
      </c>
      <c r="E316">
        <v>2.7252354813836632</v>
      </c>
      <c r="F316" s="246">
        <v>100.9</v>
      </c>
      <c r="G316" s="252">
        <f t="shared" si="26"/>
        <v>-9.9009900990093373E-4</v>
      </c>
      <c r="H316" s="246">
        <v>23603.480468999998</v>
      </c>
      <c r="I316" s="252">
        <f t="shared" si="27"/>
        <v>-9.6687945553877899E-2</v>
      </c>
      <c r="J316" s="246">
        <v>2.0501200000000002</v>
      </c>
      <c r="K316" s="246">
        <v>3.73</v>
      </c>
      <c r="N316" s="251">
        <f t="shared" si="28"/>
        <v>174.83538029085523</v>
      </c>
      <c r="O316" s="251">
        <f t="shared" si="30"/>
        <v>172.11014480947156</v>
      </c>
      <c r="P316" s="251">
        <f t="shared" si="29"/>
        <v>2.7252354813836632</v>
      </c>
    </row>
    <row r="317" spans="1:16">
      <c r="A317" s="245">
        <v>43922</v>
      </c>
      <c r="B317">
        <v>172.33</v>
      </c>
      <c r="C317" s="255">
        <f t="shared" si="25"/>
        <v>3.1433727225101604E-3</v>
      </c>
      <c r="D317" s="246">
        <v>4643</v>
      </c>
      <c r="E317">
        <v>2.3235067900448314</v>
      </c>
      <c r="F317" s="246">
        <v>101</v>
      </c>
      <c r="G317" s="252">
        <f t="shared" si="26"/>
        <v>9.910802775024213E-4</v>
      </c>
      <c r="H317" s="246">
        <v>24643.589843999998</v>
      </c>
      <c r="I317" s="252">
        <f t="shared" si="27"/>
        <v>4.4065932410520731E-2</v>
      </c>
      <c r="J317" s="246">
        <v>1.14839</v>
      </c>
      <c r="K317" s="246">
        <v>3.25</v>
      </c>
      <c r="N317" s="251">
        <f t="shared" si="28"/>
        <v>174.44993716918518</v>
      </c>
      <c r="O317" s="251">
        <f t="shared" si="30"/>
        <v>172.12643037914034</v>
      </c>
      <c r="P317" s="251">
        <f t="shared" si="29"/>
        <v>2.3235067900448314</v>
      </c>
    </row>
    <row r="318" spans="1:16">
      <c r="A318" s="245">
        <v>43952</v>
      </c>
      <c r="B318">
        <v>175.82</v>
      </c>
      <c r="C318" s="255">
        <f t="shared" si="25"/>
        <v>2.0251842395404052E-2</v>
      </c>
      <c r="D318" s="246">
        <v>6569</v>
      </c>
      <c r="E318">
        <v>2.2606879373999789</v>
      </c>
      <c r="F318" s="246">
        <v>100.7</v>
      </c>
      <c r="G318" s="252">
        <f t="shared" si="26"/>
        <v>-2.9702970297029421E-3</v>
      </c>
      <c r="H318" s="246">
        <v>22961.470702999999</v>
      </c>
      <c r="I318" s="252">
        <f t="shared" si="27"/>
        <v>-6.825787767318918E-2</v>
      </c>
      <c r="J318" s="246">
        <v>1.0509500000000001</v>
      </c>
      <c r="K318" s="246">
        <v>3.25</v>
      </c>
      <c r="N318" s="251">
        <f t="shared" si="28"/>
        <v>174.66071606623362</v>
      </c>
      <c r="O318" s="251">
        <f t="shared" si="30"/>
        <v>172.40002812883364</v>
      </c>
      <c r="P318" s="251">
        <f t="shared" si="29"/>
        <v>2.2606879373999789</v>
      </c>
    </row>
    <row r="319" spans="1:16">
      <c r="A319" s="245">
        <v>43983</v>
      </c>
      <c r="B319">
        <v>176.34</v>
      </c>
      <c r="C319" s="255">
        <f t="shared" si="25"/>
        <v>2.9575702422933127E-3</v>
      </c>
      <c r="D319" s="246">
        <v>7787</v>
      </c>
      <c r="E319">
        <v>2.2271895435909812</v>
      </c>
      <c r="F319" s="246">
        <v>100.6</v>
      </c>
      <c r="G319" s="252">
        <f t="shared" si="26"/>
        <v>-9.9304865938439437E-4</v>
      </c>
      <c r="H319" s="246">
        <v>24427.189452999999</v>
      </c>
      <c r="I319" s="252">
        <f t="shared" si="27"/>
        <v>6.3833835774661354E-2</v>
      </c>
      <c r="J319" s="246">
        <v>0.44196000000000002</v>
      </c>
      <c r="K319" s="246">
        <v>3.25</v>
      </c>
      <c r="N319" s="251">
        <f t="shared" si="28"/>
        <v>174.91906744065921</v>
      </c>
      <c r="O319" s="251">
        <f t="shared" si="30"/>
        <v>172.69187789706822</v>
      </c>
      <c r="P319" s="251">
        <f t="shared" si="29"/>
        <v>2.2271895435909812</v>
      </c>
    </row>
    <row r="320" spans="1:16">
      <c r="A320" s="245">
        <v>44013</v>
      </c>
      <c r="B320">
        <v>177.8</v>
      </c>
      <c r="C320" s="255">
        <f t="shared" si="25"/>
        <v>8.2794601338324145E-3</v>
      </c>
      <c r="D320" s="246">
        <v>6926</v>
      </c>
      <c r="E320">
        <v>2.2920305223037474</v>
      </c>
      <c r="F320" s="246">
        <v>97.7</v>
      </c>
      <c r="G320" s="252">
        <f t="shared" si="26"/>
        <v>-2.8827037773359758E-2</v>
      </c>
      <c r="H320" s="246">
        <v>24595.349609000001</v>
      </c>
      <c r="I320" s="252">
        <f t="shared" si="27"/>
        <v>6.8841385261925545E-3</v>
      </c>
      <c r="J320" s="246">
        <v>0.25392999999999999</v>
      </c>
      <c r="K320" s="246">
        <v>3.25</v>
      </c>
      <c r="N320" s="251">
        <f t="shared" si="28"/>
        <v>175.36228783440396</v>
      </c>
      <c r="O320" s="251">
        <f t="shared" si="30"/>
        <v>173.07025731210021</v>
      </c>
      <c r="P320" s="251">
        <f t="shared" si="29"/>
        <v>2.2920305223037474</v>
      </c>
    </row>
    <row r="321" spans="1:16">
      <c r="A321" s="245">
        <v>44044</v>
      </c>
      <c r="B321">
        <v>173.8</v>
      </c>
      <c r="C321" s="255">
        <f t="shared" si="25"/>
        <v>-2.2497187851518559E-2</v>
      </c>
      <c r="D321" s="246">
        <v>4909</v>
      </c>
      <c r="E321">
        <v>1.9976235338615425</v>
      </c>
      <c r="F321" s="246">
        <v>99.9</v>
      </c>
      <c r="G321" s="252">
        <f t="shared" si="26"/>
        <v>2.2517911975435033E-2</v>
      </c>
      <c r="H321" s="246">
        <v>25177.050781000002</v>
      </c>
      <c r="I321" s="252">
        <f t="shared" si="27"/>
        <v>2.3650860071008837E-2</v>
      </c>
      <c r="J321" s="246">
        <v>0.37262000000000001</v>
      </c>
      <c r="K321" s="246">
        <v>3.25</v>
      </c>
      <c r="N321" s="251">
        <f t="shared" si="28"/>
        <v>175.12193585988027</v>
      </c>
      <c r="O321" s="251">
        <f t="shared" si="30"/>
        <v>173.12431232601872</v>
      </c>
      <c r="P321" s="251">
        <f t="shared" si="29"/>
        <v>1.9976235338615425</v>
      </c>
    </row>
    <row r="322" spans="1:16">
      <c r="A322" s="245">
        <v>44075</v>
      </c>
      <c r="B322">
        <v>174.4</v>
      </c>
      <c r="C322" s="255">
        <f t="shared" si="25"/>
        <v>3.4522439585730398E-3</v>
      </c>
      <c r="D322" s="246">
        <v>5645</v>
      </c>
      <c r="E322">
        <v>1.7920610952375</v>
      </c>
      <c r="F322" s="246">
        <v>97.8</v>
      </c>
      <c r="G322" s="252">
        <f t="shared" si="26"/>
        <v>-2.1021021021021106E-2</v>
      </c>
      <c r="H322" s="246">
        <v>23459.050781000002</v>
      </c>
      <c r="I322" s="252">
        <f t="shared" si="27"/>
        <v>-6.8236745238504981E-2</v>
      </c>
      <c r="J322" s="246">
        <v>0.48446</v>
      </c>
      <c r="K322" s="246">
        <v>3.25</v>
      </c>
      <c r="N322" s="251">
        <f t="shared" si="28"/>
        <v>175.0108688045141</v>
      </c>
      <c r="O322" s="251">
        <f t="shared" si="30"/>
        <v>173.2188077092766</v>
      </c>
      <c r="P322" s="251">
        <f t="shared" si="29"/>
        <v>1.7920610952375</v>
      </c>
    </row>
    <row r="323" spans="1:16">
      <c r="A323" s="245">
        <v>44105</v>
      </c>
      <c r="B323">
        <v>173.95</v>
      </c>
      <c r="C323" s="255">
        <f t="shared" si="25"/>
        <v>-2.5802752293578959E-3</v>
      </c>
      <c r="D323" s="246">
        <v>5605</v>
      </c>
      <c r="E323">
        <v>1.5746881180222374</v>
      </c>
      <c r="F323" s="246">
        <v>100.2</v>
      </c>
      <c r="G323" s="252">
        <f t="shared" si="26"/>
        <v>2.4539877300613556E-2</v>
      </c>
      <c r="H323" s="246">
        <v>24107.419922000001</v>
      </c>
      <c r="I323" s="252">
        <f t="shared" si="27"/>
        <v>2.7638336565822499E-2</v>
      </c>
      <c r="J323" s="246">
        <v>0.40267999999999998</v>
      </c>
      <c r="K323" s="246">
        <v>3.25</v>
      </c>
      <c r="N323" s="251">
        <f t="shared" si="28"/>
        <v>174.84765821920425</v>
      </c>
      <c r="O323" s="251">
        <f t="shared" si="30"/>
        <v>173.27297010118201</v>
      </c>
      <c r="P323" s="251">
        <f t="shared" si="29"/>
        <v>1.5746881180222374</v>
      </c>
    </row>
    <row r="324" spans="1:16">
      <c r="A324" s="245">
        <v>44136</v>
      </c>
      <c r="B324">
        <v>173.67</v>
      </c>
      <c r="C324" s="255">
        <f t="shared" ref="C324:C363" si="31">(B324-B323)/B323</f>
        <v>-1.6096579476861234E-3</v>
      </c>
      <c r="D324" s="246">
        <v>6725</v>
      </c>
      <c r="E324">
        <v>1.3641003083176884</v>
      </c>
      <c r="F324" s="246">
        <v>100.3</v>
      </c>
      <c r="G324" s="252">
        <f t="shared" ref="G324:G362" si="32">(F324-F323)/F323</f>
        <v>9.9800399201591138E-4</v>
      </c>
      <c r="H324" s="246">
        <v>26341.490234000001</v>
      </c>
      <c r="I324" s="252">
        <f t="shared" ref="I324:I363" si="33">(H324-H323)/H323</f>
        <v>9.2671481196593214E-2</v>
      </c>
      <c r="J324" s="246">
        <v>0.11268</v>
      </c>
      <c r="K324" s="246">
        <v>3.25</v>
      </c>
      <c r="N324" s="251">
        <f t="shared" si="28"/>
        <v>174.66648003163436</v>
      </c>
      <c r="O324" s="251">
        <f t="shared" si="30"/>
        <v>173.30237972331668</v>
      </c>
      <c r="P324" s="251">
        <f t="shared" si="29"/>
        <v>1.3641003083176884</v>
      </c>
    </row>
    <row r="325" spans="1:16">
      <c r="A325" s="245">
        <v>44166</v>
      </c>
      <c r="B325">
        <v>174.11</v>
      </c>
      <c r="C325" s="255">
        <f t="shared" si="31"/>
        <v>2.5335406230208219E-3</v>
      </c>
      <c r="D325" s="246">
        <v>6756</v>
      </c>
      <c r="E325">
        <v>1.2186642715597884</v>
      </c>
      <c r="F325" s="246">
        <v>99.8</v>
      </c>
      <c r="G325" s="252">
        <f t="shared" si="32"/>
        <v>-4.9850448654037887E-3</v>
      </c>
      <c r="H325" s="246">
        <v>27231.130859000001</v>
      </c>
      <c r="I325" s="252">
        <f t="shared" si="33"/>
        <v>3.3773359711126202E-2</v>
      </c>
      <c r="J325" s="246">
        <v>0.17982000000000001</v>
      </c>
      <c r="K325" s="246">
        <v>3.25</v>
      </c>
      <c r="N325" s="251">
        <f t="shared" si="28"/>
        <v>174.58086771907523</v>
      </c>
      <c r="O325" s="251">
        <f t="shared" si="30"/>
        <v>173.36220344751544</v>
      </c>
      <c r="P325" s="251">
        <f t="shared" si="29"/>
        <v>1.2186642715597884</v>
      </c>
    </row>
    <row r="326" spans="1:16">
      <c r="A326" s="245">
        <v>44197</v>
      </c>
      <c r="B326">
        <v>173.67</v>
      </c>
      <c r="C326" s="255">
        <f t="shared" si="31"/>
        <v>-2.5271380161968073E-3</v>
      </c>
      <c r="D326" s="246">
        <v>5266</v>
      </c>
      <c r="E326">
        <v>1.0557310316889073</v>
      </c>
      <c r="F326" s="246">
        <v>101.1</v>
      </c>
      <c r="G326" s="252">
        <f t="shared" si="32"/>
        <v>1.3026052104208388E-2</v>
      </c>
      <c r="H326" s="246">
        <v>28283.710938</v>
      </c>
      <c r="I326" s="252">
        <f t="shared" si="33"/>
        <v>3.8653557373366204E-2</v>
      </c>
      <c r="J326" s="246">
        <v>0.15690999999999999</v>
      </c>
      <c r="K326" s="246">
        <v>3.25</v>
      </c>
      <c r="N326" s="251">
        <f t="shared" si="28"/>
        <v>174.44073422383286</v>
      </c>
      <c r="O326" s="251">
        <f t="shared" si="30"/>
        <v>173.38500319214396</v>
      </c>
      <c r="P326" s="251">
        <f t="shared" si="29"/>
        <v>1.0557310316889073</v>
      </c>
    </row>
    <row r="327" spans="1:16">
      <c r="A327" s="245">
        <v>44228</v>
      </c>
      <c r="B327">
        <v>173.24</v>
      </c>
      <c r="C327" s="255">
        <f t="shared" si="31"/>
        <v>-2.4759601543155318E-3</v>
      </c>
      <c r="D327" s="246">
        <v>6720</v>
      </c>
      <c r="E327">
        <v>0.88174366675659144</v>
      </c>
      <c r="F327" s="246">
        <v>101.4</v>
      </c>
      <c r="G327" s="252">
        <f t="shared" si="32"/>
        <v>2.9673590504452163E-3</v>
      </c>
      <c r="H327" s="246">
        <v>28980.210938</v>
      </c>
      <c r="I327" s="252">
        <f t="shared" si="33"/>
        <v>2.4625481483910645E-2</v>
      </c>
      <c r="J327" s="246">
        <v>0.1225</v>
      </c>
      <c r="K327" s="246">
        <v>3.25</v>
      </c>
      <c r="N327" s="251">
        <f t="shared" si="28"/>
        <v>174.25600588170471</v>
      </c>
      <c r="O327" s="251">
        <f t="shared" si="30"/>
        <v>173.37426221494812</v>
      </c>
      <c r="P327" s="251">
        <f t="shared" si="29"/>
        <v>0.88174366675659144</v>
      </c>
    </row>
    <row r="328" spans="1:16">
      <c r="A328" s="245">
        <v>44256</v>
      </c>
      <c r="B328">
        <v>177.49</v>
      </c>
      <c r="C328" s="255">
        <f t="shared" si="31"/>
        <v>2.4532440544908794E-2</v>
      </c>
      <c r="D328" s="246">
        <v>8338</v>
      </c>
      <c r="E328">
        <v>1.0744117578580301</v>
      </c>
      <c r="F328" s="246">
        <v>101.5</v>
      </c>
      <c r="G328" s="252">
        <f t="shared" si="32"/>
        <v>9.8619329388554547E-4</v>
      </c>
      <c r="H328" s="246">
        <v>28378.349609000001</v>
      </c>
      <c r="I328" s="252">
        <f t="shared" si="33"/>
        <v>-2.0768010636210206E-2</v>
      </c>
      <c r="J328" s="246">
        <v>0.12887000000000001</v>
      </c>
      <c r="K328" s="246">
        <v>3.25</v>
      </c>
      <c r="N328" s="251">
        <f t="shared" si="28"/>
        <v>174.75354343836551</v>
      </c>
      <c r="O328" s="251">
        <f t="shared" si="30"/>
        <v>173.67913168050748</v>
      </c>
      <c r="P328" s="251">
        <f t="shared" si="29"/>
        <v>1.0744117578580301</v>
      </c>
    </row>
    <row r="329" spans="1:16">
      <c r="A329" s="245">
        <v>44287</v>
      </c>
      <c r="B329">
        <v>179.33</v>
      </c>
      <c r="C329" s="255">
        <f t="shared" si="31"/>
        <v>1.0366781227111405E-2</v>
      </c>
      <c r="D329" s="246">
        <v>8261</v>
      </c>
      <c r="E329">
        <v>1.3598991596285543</v>
      </c>
      <c r="F329" s="246">
        <v>101.8</v>
      </c>
      <c r="G329" s="252">
        <f t="shared" si="32"/>
        <v>2.9556650246305139E-3</v>
      </c>
      <c r="H329" s="246">
        <v>28724.880859000001</v>
      </c>
      <c r="I329" s="252">
        <f t="shared" si="33"/>
        <v>1.2211113569835647E-2</v>
      </c>
      <c r="J329" s="246">
        <v>9.0179999999999996E-2</v>
      </c>
      <c r="K329" s="246">
        <v>3.25</v>
      </c>
      <c r="N329" s="251">
        <f t="shared" si="28"/>
        <v>175.45761367861695</v>
      </c>
      <c r="O329" s="251">
        <f t="shared" si="30"/>
        <v>174.0977145189884</v>
      </c>
      <c r="P329" s="251">
        <f t="shared" si="29"/>
        <v>1.3598991596285543</v>
      </c>
    </row>
    <row r="330" spans="1:16">
      <c r="A330" s="245">
        <v>44317</v>
      </c>
      <c r="B330">
        <v>181.59</v>
      </c>
      <c r="C330" s="255">
        <f t="shared" si="31"/>
        <v>1.260246472982764E-2</v>
      </c>
      <c r="D330" s="246">
        <v>7917</v>
      </c>
      <c r="E330">
        <v>1.7483590993675193</v>
      </c>
      <c r="F330" s="246">
        <v>101.6</v>
      </c>
      <c r="G330" s="252">
        <f t="shared" si="32"/>
        <v>-1.9646365422397137E-3</v>
      </c>
      <c r="H330" s="246">
        <v>29151.800781000002</v>
      </c>
      <c r="I330" s="252">
        <f t="shared" si="33"/>
        <v>1.4862373984964313E-2</v>
      </c>
      <c r="J330" s="246">
        <v>8.3930000000000005E-2</v>
      </c>
      <c r="K330" s="246">
        <v>3.25</v>
      </c>
      <c r="N330" s="251">
        <f t="shared" si="28"/>
        <v>176.40105772806049</v>
      </c>
      <c r="O330" s="251">
        <f t="shared" si="30"/>
        <v>174.65269862869297</v>
      </c>
      <c r="P330" s="251">
        <f t="shared" si="29"/>
        <v>1.7483590993675193</v>
      </c>
    </row>
    <row r="331" spans="1:16">
      <c r="A331" s="245">
        <v>44348</v>
      </c>
      <c r="B331">
        <v>183.15</v>
      </c>
      <c r="C331" s="255">
        <f t="shared" si="31"/>
        <v>8.5907814306955353E-3</v>
      </c>
      <c r="D331" s="246">
        <v>8556</v>
      </c>
      <c r="E331">
        <v>2.1572281792272179</v>
      </c>
      <c r="F331" s="246">
        <v>101.3</v>
      </c>
      <c r="G331" s="252">
        <f t="shared" si="32"/>
        <v>-2.9527559055117832E-3</v>
      </c>
      <c r="H331" s="246">
        <v>28827.949218999998</v>
      </c>
      <c r="I331" s="252">
        <f t="shared" si="33"/>
        <v>-1.1109144317804106E-2</v>
      </c>
      <c r="J331" s="246">
        <v>9.8989999999999995E-2</v>
      </c>
      <c r="K331" s="246">
        <v>3.25</v>
      </c>
      <c r="N331" s="251">
        <f t="shared" si="28"/>
        <v>177.43935653912811</v>
      </c>
      <c r="O331" s="251">
        <f t="shared" si="30"/>
        <v>175.2821283599009</v>
      </c>
      <c r="P331" s="251">
        <f t="shared" si="29"/>
        <v>2.1572281792272179</v>
      </c>
    </row>
    <row r="332" spans="1:16">
      <c r="A332" s="245">
        <v>44378</v>
      </c>
      <c r="B332">
        <v>185.48</v>
      </c>
      <c r="C332" s="255">
        <f t="shared" si="31"/>
        <v>1.2721812721812635E-2</v>
      </c>
      <c r="D332" s="246">
        <v>9195</v>
      </c>
      <c r="E332">
        <v>2.6388523508639707</v>
      </c>
      <c r="F332" s="246">
        <v>101.4</v>
      </c>
      <c r="G332" s="252">
        <f t="shared" si="32"/>
        <v>9.8716683119455615E-4</v>
      </c>
      <c r="H332" s="246">
        <v>25961.029297000001</v>
      </c>
      <c r="I332" s="252">
        <f t="shared" si="33"/>
        <v>-9.9449319138888326E-2</v>
      </c>
      <c r="J332" s="246">
        <v>8.2680000000000003E-2</v>
      </c>
      <c r="K332" s="246">
        <v>3.25</v>
      </c>
      <c r="N332" s="251">
        <f t="shared" si="28"/>
        <v>178.67637861003146</v>
      </c>
      <c r="O332" s="251">
        <f t="shared" si="30"/>
        <v>176.03752625916749</v>
      </c>
      <c r="P332" s="251">
        <f t="shared" si="29"/>
        <v>2.6388523508639707</v>
      </c>
    </row>
    <row r="333" spans="1:16">
      <c r="A333" s="245">
        <v>44409</v>
      </c>
      <c r="B333">
        <v>185.16</v>
      </c>
      <c r="C333" s="255">
        <f t="shared" si="31"/>
        <v>-1.7252533965925879E-3</v>
      </c>
      <c r="D333" s="246">
        <v>6800</v>
      </c>
      <c r="E333">
        <v>2.9605937690880637</v>
      </c>
      <c r="F333" s="246">
        <v>101.5</v>
      </c>
      <c r="G333" s="252">
        <f t="shared" si="32"/>
        <v>9.8619329388554547E-4</v>
      </c>
      <c r="H333" s="246">
        <v>25878.990234000001</v>
      </c>
      <c r="I333" s="252">
        <f t="shared" si="33"/>
        <v>-3.1600851438305807E-3</v>
      </c>
      <c r="J333" s="246">
        <v>6.4820000000000003E-2</v>
      </c>
      <c r="K333" s="246">
        <v>3.25</v>
      </c>
      <c r="N333" s="251">
        <f t="shared" si="28"/>
        <v>179.67385882387276</v>
      </c>
      <c r="O333" s="251">
        <f t="shared" si="30"/>
        <v>176.7132650547847</v>
      </c>
      <c r="P333" s="251">
        <f t="shared" si="29"/>
        <v>2.9605937690880637</v>
      </c>
    </row>
    <row r="334" spans="1:16">
      <c r="A334" s="245">
        <v>44440</v>
      </c>
      <c r="B334">
        <v>185.62</v>
      </c>
      <c r="C334" s="255">
        <f t="shared" si="31"/>
        <v>2.4843378699503562E-3</v>
      </c>
      <c r="D334" s="246">
        <v>6886</v>
      </c>
      <c r="E334">
        <v>3.2156265751714557</v>
      </c>
      <c r="F334" s="246">
        <v>99.2</v>
      </c>
      <c r="G334" s="252">
        <f t="shared" si="32"/>
        <v>-2.2660098522167459E-2</v>
      </c>
      <c r="H334" s="246">
        <v>24575.640625</v>
      </c>
      <c r="I334" s="252">
        <f t="shared" si="33"/>
        <v>-5.0363232769710269E-2</v>
      </c>
      <c r="J334" s="246">
        <v>6.3390000000000002E-2</v>
      </c>
      <c r="K334" s="246">
        <v>3.25</v>
      </c>
      <c r="N334" s="251">
        <f t="shared" si="28"/>
        <v>180.58864977404619</v>
      </c>
      <c r="O334" s="251">
        <f t="shared" si="30"/>
        <v>177.37302319887473</v>
      </c>
      <c r="P334" s="251">
        <f t="shared" si="29"/>
        <v>3.2156265751714557</v>
      </c>
    </row>
    <row r="335" spans="1:16">
      <c r="A335" s="245">
        <v>44470</v>
      </c>
      <c r="B335">
        <v>183.58</v>
      </c>
      <c r="C335" s="255">
        <f t="shared" si="31"/>
        <v>-1.0990195022088095E-2</v>
      </c>
      <c r="D335" s="246">
        <v>5485</v>
      </c>
      <c r="E335">
        <v>3.2160582428986686</v>
      </c>
      <c r="F335" s="246">
        <v>102</v>
      </c>
      <c r="G335" s="252">
        <f t="shared" si="32"/>
        <v>2.8225806451612875E-2</v>
      </c>
      <c r="H335" s="246">
        <v>25377.240234000001</v>
      </c>
      <c r="I335" s="252">
        <f t="shared" si="33"/>
        <v>3.2617648558245907E-2</v>
      </c>
      <c r="J335" s="246">
        <v>6.7860000000000004E-2</v>
      </c>
      <c r="K335" s="246">
        <v>3.25</v>
      </c>
      <c r="N335" s="251">
        <f t="shared" si="28"/>
        <v>181.048857501116</v>
      </c>
      <c r="O335" s="251">
        <f t="shared" si="30"/>
        <v>177.83279925821734</v>
      </c>
      <c r="P335" s="251">
        <f t="shared" si="29"/>
        <v>3.2160582428986686</v>
      </c>
    </row>
    <row r="336" spans="1:16">
      <c r="A336" s="245">
        <v>44501</v>
      </c>
      <c r="B336">
        <v>182.58</v>
      </c>
      <c r="C336" s="255">
        <f t="shared" si="31"/>
        <v>-5.4472164723826117E-3</v>
      </c>
      <c r="D336" s="246">
        <v>6298</v>
      </c>
      <c r="E336">
        <v>3.0999741279510431</v>
      </c>
      <c r="F336" s="246">
        <v>102.2</v>
      </c>
      <c r="G336" s="252">
        <f t="shared" si="32"/>
        <v>1.9607843137255179E-3</v>
      </c>
      <c r="H336" s="246">
        <v>23475.259765999999</v>
      </c>
      <c r="I336" s="252">
        <f t="shared" si="33"/>
        <v>-7.4948278475598776E-2</v>
      </c>
      <c r="J336" s="246">
        <v>0.10195999999999998</v>
      </c>
      <c r="K336" s="246">
        <v>3.25</v>
      </c>
      <c r="N336" s="251">
        <f t="shared" ref="N336:N363" si="34">(N335*(12-1)+B336*2)/(12+1)</f>
        <v>181.28441788555969</v>
      </c>
      <c r="O336" s="251">
        <f t="shared" si="30"/>
        <v>178.18444375760865</v>
      </c>
      <c r="P336" s="251">
        <f t="shared" si="29"/>
        <v>3.0999741279510431</v>
      </c>
    </row>
    <row r="337" spans="1:16">
      <c r="A337" s="245">
        <v>44531</v>
      </c>
      <c r="B337">
        <v>181.62</v>
      </c>
      <c r="C337" s="255">
        <f t="shared" si="31"/>
        <v>-5.257969109431525E-3</v>
      </c>
      <c r="D337" s="246">
        <v>6008</v>
      </c>
      <c r="E337">
        <v>2.8971164979726893</v>
      </c>
      <c r="F337" s="246">
        <v>102.2</v>
      </c>
      <c r="G337" s="252">
        <f t="shared" si="32"/>
        <v>0</v>
      </c>
      <c r="H337" s="246">
        <v>23397.669922000001</v>
      </c>
      <c r="I337" s="252">
        <f t="shared" si="33"/>
        <v>-3.3051750980994136E-3</v>
      </c>
      <c r="J337" s="246">
        <v>0.16</v>
      </c>
      <c r="K337" s="246">
        <v>3.25</v>
      </c>
      <c r="N337" s="251">
        <f t="shared" si="34"/>
        <v>181.33604590316588</v>
      </c>
      <c r="O337" s="251">
        <f t="shared" si="30"/>
        <v>178.43892940519319</v>
      </c>
      <c r="P337" s="251">
        <f t="shared" si="29"/>
        <v>2.8971164979726893</v>
      </c>
    </row>
    <row r="338" spans="1:16">
      <c r="A338" s="245">
        <v>44562</v>
      </c>
      <c r="B338">
        <v>180.62</v>
      </c>
      <c r="C338" s="255">
        <f t="shared" si="31"/>
        <v>-5.5060015416804314E-3</v>
      </c>
      <c r="D338" s="246">
        <v>5084</v>
      </c>
      <c r="E338">
        <v>2.6253948049928226</v>
      </c>
      <c r="F338" s="246">
        <v>102.3</v>
      </c>
      <c r="G338" s="252">
        <f t="shared" si="32"/>
        <v>9.7847358121325168E-4</v>
      </c>
      <c r="H338" s="246">
        <v>23802.259765999999</v>
      </c>
      <c r="I338" s="252">
        <f t="shared" si="33"/>
        <v>1.7291886130061898E-2</v>
      </c>
      <c r="J338" s="246">
        <v>0.19821</v>
      </c>
      <c r="K338" s="246">
        <v>3.25</v>
      </c>
      <c r="N338" s="251">
        <f t="shared" si="34"/>
        <v>181.2258849949865</v>
      </c>
      <c r="O338" s="251">
        <f t="shared" si="30"/>
        <v>178.60049018999368</v>
      </c>
      <c r="P338" s="251">
        <f t="shared" si="29"/>
        <v>2.6253948049928226</v>
      </c>
    </row>
    <row r="339" spans="1:16">
      <c r="A339" s="245">
        <v>44593</v>
      </c>
      <c r="B339">
        <v>178.82</v>
      </c>
      <c r="C339" s="255">
        <f t="shared" si="31"/>
        <v>-9.9656737902779936E-3</v>
      </c>
      <c r="D339" s="246">
        <v>3521</v>
      </c>
      <c r="E339">
        <v>2.2389986659915451</v>
      </c>
      <c r="F339" s="246">
        <v>103.1</v>
      </c>
      <c r="G339" s="252">
        <f t="shared" si="32"/>
        <v>7.8201368523948891E-3</v>
      </c>
      <c r="H339" s="246">
        <v>22713.019531000002</v>
      </c>
      <c r="I339" s="252">
        <f t="shared" si="33"/>
        <v>-4.5762051406392397E-2</v>
      </c>
      <c r="J339" s="246">
        <v>0.20071</v>
      </c>
      <c r="K339" s="246">
        <v>3.25</v>
      </c>
      <c r="N339" s="251">
        <f t="shared" si="34"/>
        <v>180.85574884191163</v>
      </c>
      <c r="O339" s="251">
        <f t="shared" si="30"/>
        <v>178.61675017592009</v>
      </c>
      <c r="P339" s="251">
        <f t="shared" si="29"/>
        <v>2.2389986659915451</v>
      </c>
    </row>
    <row r="340" spans="1:16">
      <c r="A340" s="245">
        <v>44621</v>
      </c>
      <c r="B340">
        <v>176.29</v>
      </c>
      <c r="C340" s="255">
        <f t="shared" si="31"/>
        <v>-1.4148305558662349E-2</v>
      </c>
      <c r="D340" s="246">
        <v>3399</v>
      </c>
      <c r="E340">
        <v>1.7089276321188436</v>
      </c>
      <c r="F340" s="246">
        <v>103.3</v>
      </c>
      <c r="G340" s="252">
        <f t="shared" si="32"/>
        <v>1.9398642095053624E-3</v>
      </c>
      <c r="H340" s="246">
        <v>21996.849609000001</v>
      </c>
      <c r="I340" s="252">
        <f t="shared" si="33"/>
        <v>-3.1531251096866802E-2</v>
      </c>
      <c r="J340" s="246">
        <v>0.30809999999999998</v>
      </c>
      <c r="K340" s="246">
        <v>3.38</v>
      </c>
      <c r="N340" s="251">
        <f t="shared" si="34"/>
        <v>180.15332594315598</v>
      </c>
      <c r="O340" s="251">
        <f t="shared" si="30"/>
        <v>178.44439831103713</v>
      </c>
      <c r="P340" s="251">
        <f t="shared" si="29"/>
        <v>1.7089276321188436</v>
      </c>
    </row>
    <row r="341" spans="1:16">
      <c r="A341" s="245">
        <v>44652</v>
      </c>
      <c r="B341">
        <v>178.34</v>
      </c>
      <c r="C341" s="255">
        <f t="shared" si="31"/>
        <v>1.1628566566453068E-2</v>
      </c>
      <c r="D341" s="246">
        <v>4400</v>
      </c>
      <c r="E341">
        <v>1.4376876183197851</v>
      </c>
      <c r="F341" s="246">
        <v>103.1</v>
      </c>
      <c r="G341" s="252">
        <f t="shared" si="32"/>
        <v>-1.9361084220716636E-3</v>
      </c>
      <c r="H341" s="246">
        <v>21089.390625</v>
      </c>
      <c r="I341" s="252">
        <f t="shared" si="33"/>
        <v>-4.1254043198473041E-2</v>
      </c>
      <c r="J341" s="246">
        <v>0.20619000000000001</v>
      </c>
      <c r="K341" s="246">
        <v>3.5</v>
      </c>
      <c r="N341" s="251">
        <f t="shared" si="34"/>
        <v>179.87435272113197</v>
      </c>
      <c r="O341" s="251">
        <f t="shared" si="30"/>
        <v>178.43666510281219</v>
      </c>
      <c r="P341" s="251">
        <f t="shared" si="29"/>
        <v>1.4376876183197851</v>
      </c>
    </row>
    <row r="342" spans="1:16">
      <c r="A342" s="245">
        <v>44682</v>
      </c>
      <c r="B342">
        <v>178.62</v>
      </c>
      <c r="C342" s="255">
        <f t="shared" si="31"/>
        <v>1.5700347650555184E-3</v>
      </c>
      <c r="D342" s="246">
        <v>7015</v>
      </c>
      <c r="E342">
        <v>1.2311299138524987</v>
      </c>
      <c r="F342" s="246">
        <v>102.9</v>
      </c>
      <c r="G342" s="252">
        <f t="shared" si="32"/>
        <v>-1.9398642095052245E-3</v>
      </c>
      <c r="H342" s="246">
        <v>21415.199218999998</v>
      </c>
      <c r="I342" s="252">
        <f t="shared" si="33"/>
        <v>1.5448933532189162E-2</v>
      </c>
      <c r="J342" s="246">
        <v>0.19542000000000001</v>
      </c>
      <c r="K342" s="246">
        <v>3.94</v>
      </c>
      <c r="N342" s="251">
        <f t="shared" si="34"/>
        <v>179.68137537941934</v>
      </c>
      <c r="O342" s="251">
        <f t="shared" si="30"/>
        <v>178.45024546556684</v>
      </c>
      <c r="P342" s="251">
        <f t="shared" si="29"/>
        <v>1.2311299138524987</v>
      </c>
    </row>
    <row r="343" spans="1:16">
      <c r="A343" s="245">
        <v>44713</v>
      </c>
      <c r="B343">
        <v>176.93</v>
      </c>
      <c r="C343" s="255">
        <f t="shared" si="31"/>
        <v>-9.4614264919941644E-3</v>
      </c>
      <c r="D343" s="246">
        <v>5650</v>
      </c>
      <c r="E343">
        <v>0.9204521691690104</v>
      </c>
      <c r="F343" s="246">
        <v>103.2</v>
      </c>
      <c r="G343" s="252">
        <f t="shared" si="32"/>
        <v>2.915451895043704E-3</v>
      </c>
      <c r="H343" s="246">
        <v>21859.789063</v>
      </c>
      <c r="I343" s="252">
        <f t="shared" si="33"/>
        <v>2.0760481350346385E-2</v>
      </c>
      <c r="J343" s="246">
        <v>0.87101000000000006</v>
      </c>
      <c r="K343" s="246">
        <v>4.38</v>
      </c>
      <c r="N343" s="251">
        <f t="shared" si="34"/>
        <v>179.25808685950867</v>
      </c>
      <c r="O343" s="251">
        <f t="shared" si="30"/>
        <v>178.33763469033966</v>
      </c>
      <c r="P343" s="251">
        <f t="shared" si="29"/>
        <v>0.9204521691690104</v>
      </c>
    </row>
    <row r="344" spans="1:16">
      <c r="A344" s="245">
        <v>44743</v>
      </c>
      <c r="B344">
        <v>175.84</v>
      </c>
      <c r="C344" s="255">
        <f t="shared" si="31"/>
        <v>-6.1606284971457833E-3</v>
      </c>
      <c r="D344" s="246">
        <v>4277</v>
      </c>
      <c r="E344">
        <v>0.57960262938371443</v>
      </c>
      <c r="F344" s="246">
        <v>103.3</v>
      </c>
      <c r="G344" s="252">
        <f t="shared" si="32"/>
        <v>9.6899224806196041E-4</v>
      </c>
      <c r="H344" s="246">
        <v>20156.509765999999</v>
      </c>
      <c r="I344" s="252">
        <f t="shared" si="33"/>
        <v>-7.7918377532882097E-2</v>
      </c>
      <c r="J344" s="246">
        <v>1.3306</v>
      </c>
      <c r="K344" s="246">
        <v>4.8499999999999996</v>
      </c>
      <c r="N344" s="251">
        <f t="shared" si="34"/>
        <v>178.73222734266119</v>
      </c>
      <c r="O344" s="251">
        <f t="shared" si="30"/>
        <v>178.15262471327748</v>
      </c>
      <c r="P344" s="251">
        <f t="shared" si="29"/>
        <v>0.57960262938371443</v>
      </c>
    </row>
    <row r="345" spans="1:16">
      <c r="A345" s="245">
        <v>44774</v>
      </c>
      <c r="B345">
        <v>170.26</v>
      </c>
      <c r="C345" s="255">
        <f t="shared" si="31"/>
        <v>-3.173339399454056E-2</v>
      </c>
      <c r="D345" s="246">
        <v>4761</v>
      </c>
      <c r="E345">
        <v>-0.13917809414476778</v>
      </c>
      <c r="F345" s="246">
        <v>103.4</v>
      </c>
      <c r="G345" s="252">
        <f t="shared" si="32"/>
        <v>9.6805421103590055E-4</v>
      </c>
      <c r="H345" s="246">
        <v>19954.390625</v>
      </c>
      <c r="I345" s="252">
        <f t="shared" si="33"/>
        <v>-1.0027487067276587E-2</v>
      </c>
      <c r="J345" s="246">
        <v>1.8654199999999999</v>
      </c>
      <c r="K345" s="246">
        <v>5.5</v>
      </c>
      <c r="N345" s="251">
        <f t="shared" si="34"/>
        <v>177.42880775148254</v>
      </c>
      <c r="O345" s="251">
        <f t="shared" si="30"/>
        <v>177.56798584562731</v>
      </c>
      <c r="P345" s="251">
        <f t="shared" si="29"/>
        <v>-0.13917809414476778</v>
      </c>
    </row>
    <row r="346" spans="1:16">
      <c r="A346" s="245">
        <v>44805</v>
      </c>
      <c r="B346">
        <v>168.3</v>
      </c>
      <c r="C346" s="255">
        <f t="shared" si="31"/>
        <v>-1.1511805473980851E-2</v>
      </c>
      <c r="D346" s="246">
        <v>4445</v>
      </c>
      <c r="E346">
        <v>-0.85709258586484793</v>
      </c>
      <c r="F346" s="246">
        <v>103.5</v>
      </c>
      <c r="G346" s="252">
        <f t="shared" si="32"/>
        <v>9.6711798839452907E-4</v>
      </c>
      <c r="H346" s="246">
        <v>17222.830077999999</v>
      </c>
      <c r="I346" s="252">
        <f t="shared" si="33"/>
        <v>-0.13689020117596304</v>
      </c>
      <c r="J346" s="246">
        <v>2.6160700000000001</v>
      </c>
      <c r="K346" s="246">
        <v>5.7249999999999996</v>
      </c>
      <c r="N346" s="251">
        <f t="shared" si="34"/>
        <v>176.024375789716</v>
      </c>
      <c r="O346" s="251">
        <f t="shared" si="30"/>
        <v>176.88146837558085</v>
      </c>
      <c r="P346" s="251">
        <f t="shared" si="29"/>
        <v>-0.85709258586484793</v>
      </c>
    </row>
    <row r="347" spans="1:16">
      <c r="A347" s="245">
        <v>44835</v>
      </c>
      <c r="B347">
        <v>163.22999999999999</v>
      </c>
      <c r="C347" s="255">
        <f t="shared" si="31"/>
        <v>-3.0124777183600838E-2</v>
      </c>
      <c r="D347" s="246">
        <v>3747</v>
      </c>
      <c r="E347">
        <v>-1.8142382123023424</v>
      </c>
      <c r="F347" s="246">
        <v>103.8</v>
      </c>
      <c r="G347" s="252">
        <f t="shared" si="32"/>
        <v>2.8985507246376539E-3</v>
      </c>
      <c r="H347" s="246">
        <v>14687.019531</v>
      </c>
      <c r="I347" s="252">
        <f t="shared" si="33"/>
        <v>-0.14723541575430035</v>
      </c>
      <c r="J347" s="246">
        <v>3.1733900000000004</v>
      </c>
      <c r="K347" s="246">
        <v>6.25</v>
      </c>
      <c r="N347" s="251">
        <f t="shared" si="34"/>
        <v>174.05601028360584</v>
      </c>
      <c r="O347" s="251">
        <f t="shared" si="30"/>
        <v>175.87024849590819</v>
      </c>
      <c r="P347" s="251">
        <f t="shared" si="29"/>
        <v>-1.8142382123023424</v>
      </c>
    </row>
    <row r="348" spans="1:16">
      <c r="A348" s="245">
        <v>44866</v>
      </c>
      <c r="B348">
        <v>156.03</v>
      </c>
      <c r="C348" s="255">
        <f t="shared" si="31"/>
        <v>-4.4109538687741159E-2</v>
      </c>
      <c r="D348" s="246">
        <v>3359</v>
      </c>
      <c r="E348">
        <v>-3.1178225268924109</v>
      </c>
      <c r="F348" s="246">
        <v>104</v>
      </c>
      <c r="G348" s="252">
        <f t="shared" si="32"/>
        <v>1.9267822736031104E-3</v>
      </c>
      <c r="H348" s="246">
        <v>18597.230468999998</v>
      </c>
      <c r="I348" s="252">
        <f t="shared" si="33"/>
        <v>0.26623583700877412</v>
      </c>
      <c r="J348" s="246">
        <v>4.4383299999999997</v>
      </c>
      <c r="K348" s="246">
        <v>6.95</v>
      </c>
      <c r="N348" s="251">
        <f t="shared" si="34"/>
        <v>171.28277793228187</v>
      </c>
      <c r="O348" s="251">
        <f t="shared" si="30"/>
        <v>174.40060045917429</v>
      </c>
      <c r="P348" s="251">
        <f t="shared" ref="P348:P363" si="35">N348-O348</f>
        <v>-3.1178225268924109</v>
      </c>
    </row>
    <row r="349" spans="1:16">
      <c r="A349" s="245">
        <v>44896</v>
      </c>
      <c r="B349">
        <v>152.96</v>
      </c>
      <c r="C349" s="255">
        <f t="shared" si="31"/>
        <v>-1.9675703390373601E-2</v>
      </c>
      <c r="D349" s="246">
        <v>3293</v>
      </c>
      <c r="E349">
        <v>-4.348518812945656</v>
      </c>
      <c r="F349" s="246">
        <v>104.2</v>
      </c>
      <c r="G349" s="252">
        <f t="shared" si="32"/>
        <v>1.9230769230769505E-3</v>
      </c>
      <c r="H349" s="246">
        <v>19781.410156000002</v>
      </c>
      <c r="I349" s="252">
        <f t="shared" si="33"/>
        <v>6.3675055754884052E-2</v>
      </c>
      <c r="J349" s="246">
        <v>4.3464299999999998</v>
      </c>
      <c r="K349" s="246">
        <v>7.27</v>
      </c>
      <c r="N349" s="251">
        <f t="shared" si="34"/>
        <v>168.46388901962311</v>
      </c>
      <c r="O349" s="251">
        <f t="shared" ref="O349:O363" si="36">(O348*(26-1)+B349*2)/(26+1)</f>
        <v>172.81240783256877</v>
      </c>
      <c r="P349" s="251">
        <f t="shared" si="35"/>
        <v>-4.348518812945656</v>
      </c>
    </row>
    <row r="350" spans="1:16">
      <c r="A350" s="245">
        <v>44927</v>
      </c>
      <c r="B350">
        <v>156.01</v>
      </c>
      <c r="C350" s="255">
        <f t="shared" si="31"/>
        <v>1.9939853556485244E-2</v>
      </c>
      <c r="D350" s="246">
        <v>4213</v>
      </c>
      <c r="E350">
        <v>-5.0198789366289986</v>
      </c>
      <c r="F350" s="246">
        <v>104.8</v>
      </c>
      <c r="G350" s="252">
        <f t="shared" si="32"/>
        <v>5.7581573896352623E-3</v>
      </c>
      <c r="H350" s="246">
        <v>21842.330077999999</v>
      </c>
      <c r="I350" s="252">
        <f t="shared" si="33"/>
        <v>0.10418468176672881</v>
      </c>
      <c r="J350" s="246">
        <v>2.7057099999999998</v>
      </c>
      <c r="K350" s="246">
        <v>7.5</v>
      </c>
      <c r="N350" s="251">
        <f t="shared" si="34"/>
        <v>166.54790609352725</v>
      </c>
      <c r="O350" s="251">
        <f t="shared" si="36"/>
        <v>171.56778503015624</v>
      </c>
      <c r="P350" s="251">
        <f t="shared" si="35"/>
        <v>-5.0198789366289986</v>
      </c>
    </row>
    <row r="351" spans="1:16">
      <c r="A351" s="245">
        <v>44958</v>
      </c>
      <c r="B351">
        <v>159.84</v>
      </c>
      <c r="C351" s="255">
        <f t="shared" si="31"/>
        <v>2.4549708352028798E-2</v>
      </c>
      <c r="D351" s="246">
        <v>5706</v>
      </c>
      <c r="E351">
        <v>-5.183139672430741</v>
      </c>
      <c r="F351" s="246">
        <v>104.9</v>
      </c>
      <c r="G351" s="252">
        <f t="shared" si="32"/>
        <v>9.5419847328252413E-4</v>
      </c>
      <c r="H351" s="246">
        <v>19785.939452999999</v>
      </c>
      <c r="I351" s="252">
        <f t="shared" si="33"/>
        <v>-9.4147035488271233E-2</v>
      </c>
      <c r="J351" s="246">
        <v>3.0316700000000001</v>
      </c>
      <c r="K351" s="246">
        <v>7.75</v>
      </c>
      <c r="N351" s="251">
        <f t="shared" si="34"/>
        <v>165.51592054067689</v>
      </c>
      <c r="O351" s="251">
        <f t="shared" si="36"/>
        <v>170.69906021310763</v>
      </c>
      <c r="P351" s="251">
        <f t="shared" si="35"/>
        <v>-5.183139672430741</v>
      </c>
    </row>
    <row r="352" spans="1:16">
      <c r="A352" s="245">
        <v>44986</v>
      </c>
      <c r="B352">
        <v>164.07</v>
      </c>
      <c r="C352" s="255">
        <f t="shared" si="31"/>
        <v>2.6463963963963898E-2</v>
      </c>
      <c r="D352" s="246">
        <v>8013</v>
      </c>
      <c r="E352">
        <v>-4.9145474891138292</v>
      </c>
      <c r="F352" s="246">
        <v>105</v>
      </c>
      <c r="G352" s="252">
        <f t="shared" si="32"/>
        <v>9.5328884652044147E-4</v>
      </c>
      <c r="H352" s="246">
        <v>20400.109375</v>
      </c>
      <c r="I352" s="252">
        <f t="shared" si="33"/>
        <v>3.1040725837603773E-2</v>
      </c>
      <c r="J352" s="246">
        <v>3.1411899999999999</v>
      </c>
      <c r="K352" s="246">
        <v>7.82</v>
      </c>
      <c r="N352" s="251">
        <f t="shared" si="34"/>
        <v>165.29347122672658</v>
      </c>
      <c r="O352" s="251">
        <f t="shared" si="36"/>
        <v>170.20801871584041</v>
      </c>
      <c r="P352" s="251">
        <f t="shared" si="35"/>
        <v>-4.9145474891138292</v>
      </c>
    </row>
    <row r="353" spans="1:16">
      <c r="A353" s="245">
        <v>45017</v>
      </c>
      <c r="B353">
        <v>163.58000000000001</v>
      </c>
      <c r="C353" s="255">
        <f t="shared" si="31"/>
        <v>-2.9865301395744543E-3</v>
      </c>
      <c r="D353" s="246">
        <v>5425</v>
      </c>
      <c r="E353">
        <v>-4.687194097750222</v>
      </c>
      <c r="F353" s="246">
        <v>105.2</v>
      </c>
      <c r="G353" s="252">
        <f t="shared" si="32"/>
        <v>1.9047619047619319E-3</v>
      </c>
      <c r="H353" s="246">
        <v>19894.570313</v>
      </c>
      <c r="I353" s="252">
        <f t="shared" si="33"/>
        <v>-2.4781193703771492E-2</v>
      </c>
      <c r="J353" s="246">
        <v>3.3051200000000005</v>
      </c>
      <c r="K353" s="246">
        <v>8</v>
      </c>
      <c r="N353" s="251">
        <f t="shared" si="34"/>
        <v>165.02986026876866</v>
      </c>
      <c r="O353" s="251">
        <f t="shared" si="36"/>
        <v>169.71705436651888</v>
      </c>
      <c r="P353" s="251">
        <f t="shared" si="35"/>
        <v>-4.687194097750222</v>
      </c>
    </row>
    <row r="354" spans="1:16">
      <c r="A354" s="245">
        <v>45047</v>
      </c>
      <c r="B354">
        <v>163.66999999999999</v>
      </c>
      <c r="C354" s="255">
        <f t="shared" si="31"/>
        <v>5.5018950971986178E-4</v>
      </c>
      <c r="D354" s="246">
        <v>4892</v>
      </c>
      <c r="E354">
        <v>-4.4484734167930355</v>
      </c>
      <c r="F354" s="246">
        <v>105</v>
      </c>
      <c r="G354" s="252">
        <f t="shared" si="32"/>
        <v>-1.9011406844106733E-3</v>
      </c>
      <c r="H354" s="246">
        <v>18234.269531000002</v>
      </c>
      <c r="I354" s="252">
        <f t="shared" si="33"/>
        <v>-8.3454970671826167E-2</v>
      </c>
      <c r="J354" s="246">
        <v>4.5089300000000003</v>
      </c>
      <c r="K354" s="246">
        <v>8.23</v>
      </c>
      <c r="N354" s="251">
        <f t="shared" si="34"/>
        <v>164.82065099665039</v>
      </c>
      <c r="O354" s="251">
        <f t="shared" si="36"/>
        <v>169.26912441344342</v>
      </c>
      <c r="P354" s="251">
        <f t="shared" si="35"/>
        <v>-4.4484734167930355</v>
      </c>
    </row>
    <row r="355" spans="1:16">
      <c r="A355" s="245">
        <v>45078</v>
      </c>
      <c r="B355">
        <v>162.19</v>
      </c>
      <c r="C355" s="255">
        <f t="shared" si="31"/>
        <v>-9.0425856907190676E-3</v>
      </c>
      <c r="D355" s="246">
        <v>4403</v>
      </c>
      <c r="E355">
        <v>-4.328809368558268</v>
      </c>
      <c r="F355" s="246">
        <v>105.2</v>
      </c>
      <c r="G355" s="252">
        <f t="shared" si="32"/>
        <v>1.9047619047619319E-3</v>
      </c>
      <c r="H355" s="246">
        <v>18916.429688</v>
      </c>
      <c r="I355" s="252">
        <f t="shared" si="33"/>
        <v>3.7410884808972519E-2</v>
      </c>
      <c r="J355" s="246">
        <v>4.93405</v>
      </c>
      <c r="K355" s="246">
        <v>8.25</v>
      </c>
      <c r="N355" s="251">
        <f t="shared" si="34"/>
        <v>164.41593545870415</v>
      </c>
      <c r="O355" s="251">
        <f t="shared" si="36"/>
        <v>168.74474482726242</v>
      </c>
      <c r="P355" s="251">
        <f t="shared" si="35"/>
        <v>-4.328809368558268</v>
      </c>
    </row>
    <row r="356" spans="1:16">
      <c r="A356" s="245">
        <v>45108</v>
      </c>
      <c r="B356">
        <v>160.12</v>
      </c>
      <c r="C356" s="255">
        <f t="shared" si="31"/>
        <v>-1.276280905111285E-2</v>
      </c>
      <c r="D356" s="246">
        <v>3700</v>
      </c>
      <c r="E356">
        <v>-4.3508525288465876</v>
      </c>
      <c r="F356" s="246">
        <v>105.2</v>
      </c>
      <c r="G356" s="252">
        <f t="shared" si="32"/>
        <v>0</v>
      </c>
      <c r="H356" s="246">
        <v>20078.939452999999</v>
      </c>
      <c r="I356" s="252">
        <f t="shared" si="33"/>
        <v>6.1455030583147476E-2</v>
      </c>
      <c r="J356" s="246">
        <v>5.2874400000000001</v>
      </c>
      <c r="K356" s="246">
        <v>8.2899999999999991</v>
      </c>
      <c r="N356" s="251">
        <f t="shared" si="34"/>
        <v>163.75502231121121</v>
      </c>
      <c r="O356" s="251">
        <f t="shared" si="36"/>
        <v>168.10587484005779</v>
      </c>
      <c r="P356" s="251">
        <f t="shared" si="35"/>
        <v>-4.3508525288465876</v>
      </c>
    </row>
    <row r="357" spans="1:16">
      <c r="A357" s="245">
        <v>45139</v>
      </c>
      <c r="B357">
        <v>157.93</v>
      </c>
      <c r="C357" s="255">
        <f t="shared" si="31"/>
        <v>-1.3677242068448649E-2</v>
      </c>
      <c r="D357" s="246">
        <v>3928</v>
      </c>
      <c r="E357">
        <v>-4.4932413008235415</v>
      </c>
      <c r="F357" s="246">
        <v>105.2</v>
      </c>
      <c r="G357" s="252">
        <f t="shared" si="32"/>
        <v>0</v>
      </c>
      <c r="H357" s="246">
        <v>18382.060547000001</v>
      </c>
      <c r="I357" s="252">
        <f t="shared" si="33"/>
        <v>-8.4510385121285225E-2</v>
      </c>
      <c r="J357" s="246">
        <v>4.6172617391304334</v>
      </c>
      <c r="K357" s="246">
        <v>8.5</v>
      </c>
      <c r="N357" s="251">
        <f t="shared" si="34"/>
        <v>162.8588650325633</v>
      </c>
      <c r="O357" s="251">
        <f t="shared" si="36"/>
        <v>167.35210633338684</v>
      </c>
      <c r="P357" s="251">
        <f t="shared" si="35"/>
        <v>-4.4932413008235415</v>
      </c>
    </row>
    <row r="358" spans="1:16">
      <c r="A358" s="245">
        <v>45170</v>
      </c>
      <c r="B358">
        <v>153.83000000000001</v>
      </c>
      <c r="C358" s="255">
        <f t="shared" si="31"/>
        <v>-2.596086873931485E-2</v>
      </c>
      <c r="D358" s="246">
        <v>3430</v>
      </c>
      <c r="E358">
        <v>-4.880659953502601</v>
      </c>
      <c r="F358" s="246">
        <v>105.6</v>
      </c>
      <c r="G358" s="252">
        <f t="shared" si="32"/>
        <v>3.8022813688212117E-3</v>
      </c>
      <c r="H358" s="246">
        <v>17809.660156000002</v>
      </c>
      <c r="I358" s="252">
        <f t="shared" si="33"/>
        <v>-3.1139076576125E-2</v>
      </c>
      <c r="J358" s="246">
        <v>5.3966099999999999</v>
      </c>
      <c r="K358" s="246">
        <v>8.5</v>
      </c>
      <c r="N358" s="251">
        <f t="shared" si="34"/>
        <v>161.46980887370742</v>
      </c>
      <c r="O358" s="251">
        <f t="shared" si="36"/>
        <v>166.35046882721002</v>
      </c>
      <c r="P358" s="251">
        <f t="shared" si="35"/>
        <v>-4.880659953502601</v>
      </c>
    </row>
    <row r="359" spans="1:16">
      <c r="A359" s="245">
        <v>45200</v>
      </c>
      <c r="B359">
        <v>149.6</v>
      </c>
      <c r="C359" s="255">
        <f t="shared" si="31"/>
        <v>-2.7497887278164324E-2</v>
      </c>
      <c r="D359" s="246">
        <v>2599</v>
      </c>
      <c r="E359">
        <v>-5.46600892692922</v>
      </c>
      <c r="F359" s="246">
        <v>106.7</v>
      </c>
      <c r="G359" s="252">
        <f t="shared" si="32"/>
        <v>1.0416666666666748E-2</v>
      </c>
      <c r="H359" s="246">
        <v>17112.480468999998</v>
      </c>
      <c r="I359" s="252">
        <f t="shared" si="33"/>
        <v>-3.9146153317536861E-2</v>
      </c>
      <c r="J359" s="246">
        <v>4.9047000000000001</v>
      </c>
      <c r="K359" s="246">
        <v>8.5</v>
      </c>
      <c r="N359" s="251">
        <f t="shared" si="34"/>
        <v>159.64368443159859</v>
      </c>
      <c r="O359" s="251">
        <f t="shared" si="36"/>
        <v>165.10969335852781</v>
      </c>
      <c r="P359" s="251">
        <f t="shared" si="35"/>
        <v>-5.46600892692922</v>
      </c>
    </row>
    <row r="360" spans="1:16">
      <c r="A360" s="245">
        <v>45231</v>
      </c>
      <c r="B360">
        <v>146.97999999999999</v>
      </c>
      <c r="C360" s="255">
        <f t="shared" si="31"/>
        <v>-1.751336898395725E-2</v>
      </c>
      <c r="D360" s="246">
        <v>3118</v>
      </c>
      <c r="E360">
        <v>-6.0713278214722379</v>
      </c>
      <c r="F360" s="246">
        <v>106.6</v>
      </c>
      <c r="G360" s="252">
        <f t="shared" si="32"/>
        <v>-9.3720712277421301E-4</v>
      </c>
      <c r="H360" s="246">
        <v>17042.880859000001</v>
      </c>
      <c r="I360" s="252">
        <f t="shared" si="33"/>
        <v>-4.0671841891115786E-3</v>
      </c>
      <c r="J360" s="246">
        <v>5.5167299999999999</v>
      </c>
      <c r="K360" s="246">
        <v>8.5</v>
      </c>
      <c r="N360" s="251">
        <f t="shared" si="34"/>
        <v>157.69542528827571</v>
      </c>
      <c r="O360" s="251">
        <f t="shared" si="36"/>
        <v>163.76675310974795</v>
      </c>
      <c r="P360" s="251">
        <f t="shared" si="35"/>
        <v>-6.0713278214722379</v>
      </c>
    </row>
    <row r="361" spans="1:16">
      <c r="A361" s="245">
        <v>45261</v>
      </c>
      <c r="B361">
        <v>143.16999999999999</v>
      </c>
      <c r="C361" s="255">
        <f t="shared" si="31"/>
        <v>-2.5921894135256515E-2</v>
      </c>
      <c r="D361" s="246">
        <v>3453</v>
      </c>
      <c r="E361">
        <v>-6.7803232195162195</v>
      </c>
      <c r="F361" s="246">
        <v>106.7</v>
      </c>
      <c r="G361" s="252">
        <f t="shared" si="32"/>
        <v>9.3808630394004249E-4</v>
      </c>
      <c r="H361" s="246">
        <v>17047.390625</v>
      </c>
      <c r="I361" s="252">
        <f t="shared" si="33"/>
        <v>2.646128924628198E-4</v>
      </c>
      <c r="J361" s="246">
        <v>5.2680999999999996</v>
      </c>
      <c r="K361" s="246">
        <v>8.5</v>
      </c>
      <c r="N361" s="251">
        <f t="shared" si="34"/>
        <v>155.46074447469485</v>
      </c>
      <c r="O361" s="251">
        <f t="shared" si="36"/>
        <v>162.24106769421107</v>
      </c>
      <c r="P361" s="251">
        <f t="shared" si="35"/>
        <v>-6.7803232195162195</v>
      </c>
    </row>
    <row r="362" spans="1:16">
      <c r="A362" s="245">
        <v>45292</v>
      </c>
      <c r="B362">
        <v>141.56</v>
      </c>
      <c r="C362" s="255">
        <f t="shared" si="31"/>
        <v>-1.1245372633931588E-2</v>
      </c>
      <c r="D362" s="246">
        <v>4018</v>
      </c>
      <c r="E362">
        <v>-7.3869683522342768</v>
      </c>
      <c r="F362" s="246">
        <v>106.6</v>
      </c>
      <c r="G362" s="252">
        <f t="shared" si="32"/>
        <v>-9.3720712277421301E-4</v>
      </c>
      <c r="H362" s="246">
        <v>15485.070313</v>
      </c>
      <c r="I362" s="252">
        <f t="shared" si="33"/>
        <v>-9.1645715544809353E-2</v>
      </c>
      <c r="J362" s="246">
        <v>4.5896400000000002</v>
      </c>
      <c r="K362" s="246">
        <v>8.5</v>
      </c>
      <c r="N362" s="251">
        <f t="shared" si="34"/>
        <v>153.32216840166487</v>
      </c>
      <c r="O362" s="251">
        <f t="shared" si="36"/>
        <v>160.70913675389914</v>
      </c>
      <c r="P362" s="251">
        <f t="shared" si="35"/>
        <v>-7.3869683522342768</v>
      </c>
    </row>
    <row r="363" spans="1:16">
      <c r="A363" s="245">
        <v>45323</v>
      </c>
      <c r="B363">
        <v>140.16999999999999</v>
      </c>
      <c r="C363" s="255">
        <f t="shared" si="31"/>
        <v>-9.8191579542244618E-3</v>
      </c>
      <c r="D363" s="246">
        <v>2896</v>
      </c>
      <c r="E363">
        <v>-7.8889613382415007</v>
      </c>
      <c r="F363" s="246">
        <v>107.1</v>
      </c>
      <c r="G363" s="252">
        <f>(F363-F362)/F362</f>
        <v>4.6904315196998128E-3</v>
      </c>
      <c r="H363" s="246">
        <v>16511.439452999999</v>
      </c>
      <c r="I363" s="252">
        <f t="shared" si="33"/>
        <v>6.6281206300906698E-2</v>
      </c>
      <c r="J363" s="246">
        <v>4.4849399999999999</v>
      </c>
      <c r="K363" s="246">
        <v>8.5</v>
      </c>
      <c r="N363" s="251">
        <f t="shared" si="34"/>
        <v>151.2987578783318</v>
      </c>
      <c r="O363" s="251">
        <f t="shared" si="36"/>
        <v>159.1877192165733</v>
      </c>
      <c r="P363" s="251">
        <f t="shared" si="35"/>
        <v>-7.8889613382415007</v>
      </c>
    </row>
    <row r="364" spans="1:16">
      <c r="A364" s="245">
        <v>45352</v>
      </c>
      <c r="D364" s="246">
        <v>4486</v>
      </c>
      <c r="J364" s="246">
        <v>4.8014299999999999</v>
      </c>
      <c r="K364" s="246">
        <v>8.5</v>
      </c>
    </row>
    <row r="365" spans="1:16">
      <c r="A365" s="245"/>
    </row>
    <row r="366" spans="1:16">
      <c r="A366" s="245"/>
    </row>
    <row r="367" spans="1:16">
      <c r="A367" s="245"/>
    </row>
    <row r="368" spans="1:16">
      <c r="A368" s="245"/>
    </row>
    <row r="369" spans="1:1">
      <c r="A369" s="245"/>
    </row>
    <row r="370" spans="1:1">
      <c r="A370" s="245"/>
    </row>
    <row r="371" spans="1:1">
      <c r="A371" s="245"/>
    </row>
    <row r="372" spans="1:1">
      <c r="A372" s="245"/>
    </row>
    <row r="373" spans="1:1">
      <c r="A373" s="245"/>
    </row>
    <row r="374" spans="1:1">
      <c r="A374" s="245"/>
    </row>
    <row r="375" spans="1:1">
      <c r="A375" s="245"/>
    </row>
    <row r="376" spans="1:1">
      <c r="A376" s="245"/>
    </row>
    <row r="377" spans="1:1">
      <c r="A377" s="245"/>
    </row>
    <row r="378" spans="1:1">
      <c r="A378" s="245"/>
    </row>
    <row r="379" spans="1:1">
      <c r="A379" s="245"/>
    </row>
    <row r="380" spans="1:1">
      <c r="A380" s="245"/>
    </row>
    <row r="381" spans="1:1">
      <c r="A381" s="245"/>
    </row>
    <row r="382" spans="1:1">
      <c r="A382" s="245"/>
    </row>
    <row r="383" spans="1:1">
      <c r="A383" s="245"/>
    </row>
    <row r="384" spans="1:1">
      <c r="A384" s="245"/>
    </row>
    <row r="385" spans="1:1">
      <c r="A385" s="245"/>
    </row>
    <row r="386" spans="1:1">
      <c r="A386" s="245"/>
    </row>
    <row r="387" spans="1:1">
      <c r="A387" s="245"/>
    </row>
    <row r="388" spans="1:1">
      <c r="A388" s="245"/>
    </row>
    <row r="389" spans="1:1">
      <c r="A389" s="245"/>
    </row>
    <row r="390" spans="1:1">
      <c r="A390" s="245"/>
    </row>
    <row r="391" spans="1:1">
      <c r="A391" s="245"/>
    </row>
    <row r="392" spans="1:1">
      <c r="A392" s="245"/>
    </row>
    <row r="393" spans="1:1">
      <c r="A393" s="245"/>
    </row>
    <row r="394" spans="1:1">
      <c r="A394" s="245"/>
    </row>
    <row r="395" spans="1:1">
      <c r="A395" s="245"/>
    </row>
    <row r="396" spans="1:1">
      <c r="A396" s="245"/>
    </row>
    <row r="397" spans="1:1">
      <c r="A397" s="245"/>
    </row>
    <row r="398" spans="1:1">
      <c r="A398" s="245"/>
    </row>
    <row r="399" spans="1:1">
      <c r="A399" s="245"/>
    </row>
    <row r="400" spans="1:1">
      <c r="A400" s="245"/>
    </row>
    <row r="401" spans="1:1">
      <c r="A401" s="245"/>
    </row>
    <row r="402" spans="1:1">
      <c r="A402" s="245"/>
    </row>
    <row r="403" spans="1:1">
      <c r="A403" s="245"/>
    </row>
    <row r="404" spans="1:1">
      <c r="A404" s="245"/>
    </row>
    <row r="405" spans="1:1">
      <c r="A405" s="245"/>
    </row>
    <row r="406" spans="1:1">
      <c r="A406" s="245"/>
    </row>
    <row r="407" spans="1:1">
      <c r="A407" s="245"/>
    </row>
    <row r="408" spans="1:1">
      <c r="A408" s="245"/>
    </row>
    <row r="409" spans="1:1">
      <c r="A409" s="245"/>
    </row>
    <row r="410" spans="1:1">
      <c r="A410" s="245"/>
    </row>
    <row r="411" spans="1:1">
      <c r="A411" s="245"/>
    </row>
    <row r="412" spans="1:1">
      <c r="A412" s="245"/>
    </row>
    <row r="413" spans="1:1">
      <c r="A413" s="245"/>
    </row>
    <row r="414" spans="1:1">
      <c r="A414" s="245"/>
    </row>
    <row r="415" spans="1:1">
      <c r="A415" s="245"/>
    </row>
    <row r="416" spans="1:1">
      <c r="A416" s="245"/>
    </row>
    <row r="417" spans="1:1">
      <c r="A417" s="245"/>
    </row>
    <row r="418" spans="1:1">
      <c r="A418" s="245"/>
    </row>
    <row r="419" spans="1:1">
      <c r="A419" s="245"/>
    </row>
    <row r="420" spans="1:1">
      <c r="A420" s="245"/>
    </row>
    <row r="421" spans="1:1">
      <c r="A421" s="245"/>
    </row>
    <row r="422" spans="1:1">
      <c r="A422" s="245"/>
    </row>
    <row r="423" spans="1:1">
      <c r="A423" s="245"/>
    </row>
    <row r="424" spans="1:1">
      <c r="A424" s="245"/>
    </row>
    <row r="425" spans="1:1">
      <c r="A425" s="245"/>
    </row>
    <row r="426" spans="1:1">
      <c r="A426" s="245"/>
    </row>
    <row r="427" spans="1:1">
      <c r="A427" s="245"/>
    </row>
    <row r="428" spans="1:1">
      <c r="A428" s="245"/>
    </row>
    <row r="429" spans="1:1">
      <c r="A429" s="245"/>
    </row>
    <row r="430" spans="1:1">
      <c r="A430" s="245"/>
    </row>
    <row r="431" spans="1:1">
      <c r="A431" s="245"/>
    </row>
    <row r="432" spans="1:1">
      <c r="A432" s="245"/>
    </row>
    <row r="433" spans="1:1">
      <c r="A433" s="245"/>
    </row>
    <row r="434" spans="1:1">
      <c r="A434" s="245"/>
    </row>
    <row r="435" spans="1:1">
      <c r="A435" s="245"/>
    </row>
    <row r="436" spans="1:1">
      <c r="A436" s="245"/>
    </row>
    <row r="437" spans="1:1">
      <c r="A437" s="245"/>
    </row>
    <row r="438" spans="1:1">
      <c r="A438" s="245"/>
    </row>
    <row r="439" spans="1:1">
      <c r="A439" s="245"/>
    </row>
    <row r="440" spans="1:1">
      <c r="A440" s="245"/>
    </row>
    <row r="441" spans="1:1">
      <c r="A441" s="245"/>
    </row>
    <row r="442" spans="1:1">
      <c r="A442" s="245"/>
    </row>
    <row r="443" spans="1:1">
      <c r="A443" s="245"/>
    </row>
    <row r="444" spans="1:1">
      <c r="A444" s="245"/>
    </row>
    <row r="445" spans="1:1">
      <c r="A445" s="245"/>
    </row>
    <row r="446" spans="1:1">
      <c r="A446" s="245"/>
    </row>
    <row r="447" spans="1:1">
      <c r="A447" s="245"/>
    </row>
    <row r="448" spans="1:1">
      <c r="A448" s="245"/>
    </row>
    <row r="449" spans="1:1">
      <c r="A449" s="245"/>
    </row>
    <row r="450" spans="1:1">
      <c r="A450" s="245"/>
    </row>
    <row r="451" spans="1:1">
      <c r="A451" s="245"/>
    </row>
    <row r="452" spans="1:1">
      <c r="A452" s="245"/>
    </row>
    <row r="453" spans="1:1">
      <c r="A453" s="245"/>
    </row>
    <row r="454" spans="1:1">
      <c r="A454" s="245"/>
    </row>
    <row r="455" spans="1:1">
      <c r="A455" s="245"/>
    </row>
    <row r="456" spans="1:1">
      <c r="A456" s="245"/>
    </row>
    <row r="457" spans="1:1">
      <c r="A457" s="245"/>
    </row>
    <row r="458" spans="1:1">
      <c r="A458" s="245"/>
    </row>
    <row r="459" spans="1:1">
      <c r="A459" s="245"/>
    </row>
    <row r="460" spans="1:1">
      <c r="A460" s="245"/>
    </row>
    <row r="461" spans="1:1">
      <c r="A461" s="245"/>
    </row>
    <row r="462" spans="1:1">
      <c r="A462" s="245"/>
    </row>
    <row r="463" spans="1:1">
      <c r="A463" s="245"/>
    </row>
    <row r="464" spans="1:1">
      <c r="A464" s="245"/>
    </row>
    <row r="465" spans="1:1">
      <c r="A465" s="245"/>
    </row>
    <row r="466" spans="1:1">
      <c r="A466" s="245"/>
    </row>
    <row r="467" spans="1:1">
      <c r="A467" s="245"/>
    </row>
    <row r="468" spans="1:1">
      <c r="A468" s="245"/>
    </row>
    <row r="469" spans="1:1">
      <c r="A469" s="245"/>
    </row>
    <row r="470" spans="1:1">
      <c r="A470" s="245"/>
    </row>
    <row r="471" spans="1:1">
      <c r="A471" s="245"/>
    </row>
    <row r="472" spans="1:1">
      <c r="A472" s="245"/>
    </row>
    <row r="473" spans="1:1">
      <c r="A473" s="245"/>
    </row>
    <row r="474" spans="1:1">
      <c r="A474" s="245"/>
    </row>
    <row r="475" spans="1:1">
      <c r="A475" s="245"/>
    </row>
    <row r="476" spans="1:1">
      <c r="A476" s="245"/>
    </row>
    <row r="477" spans="1:1">
      <c r="A477" s="245"/>
    </row>
    <row r="478" spans="1:1">
      <c r="A478" s="245"/>
    </row>
    <row r="479" spans="1:1">
      <c r="A479" s="245"/>
    </row>
    <row r="480" spans="1:1">
      <c r="A480" s="245"/>
    </row>
    <row r="481" spans="1:1">
      <c r="A481" s="245"/>
    </row>
    <row r="482" spans="1:1">
      <c r="A482" s="245"/>
    </row>
    <row r="483" spans="1:1">
      <c r="A483" s="245"/>
    </row>
    <row r="484" spans="1:1">
      <c r="A484" s="245"/>
    </row>
    <row r="485" spans="1:1">
      <c r="A485" s="245"/>
    </row>
    <row r="486" spans="1:1">
      <c r="A486" s="245"/>
    </row>
    <row r="487" spans="1:1">
      <c r="A487" s="245"/>
    </row>
    <row r="488" spans="1:1">
      <c r="A488" s="245"/>
    </row>
    <row r="489" spans="1:1">
      <c r="A489" s="245"/>
    </row>
    <row r="490" spans="1:1">
      <c r="A490" s="245"/>
    </row>
    <row r="491" spans="1:1">
      <c r="A491" s="245"/>
    </row>
    <row r="492" spans="1:1">
      <c r="A492" s="245"/>
    </row>
    <row r="493" spans="1:1">
      <c r="A493" s="245"/>
    </row>
    <row r="494" spans="1:1">
      <c r="A494" s="245"/>
    </row>
    <row r="495" spans="1:1">
      <c r="A495" s="245"/>
    </row>
    <row r="496" spans="1:1">
      <c r="A496" s="245"/>
    </row>
    <row r="497" spans="1:1">
      <c r="A497" s="245"/>
    </row>
    <row r="498" spans="1:1">
      <c r="A498" s="245"/>
    </row>
    <row r="499" spans="1:1">
      <c r="A499" s="245"/>
    </row>
    <row r="500" spans="1:1">
      <c r="A500" s="245"/>
    </row>
    <row r="501" spans="1:1">
      <c r="A501" s="245"/>
    </row>
    <row r="502" spans="1:1">
      <c r="A502" s="245"/>
    </row>
    <row r="503" spans="1:1">
      <c r="A503" s="245"/>
    </row>
    <row r="504" spans="1:1">
      <c r="A504" s="245"/>
    </row>
    <row r="505" spans="1:1">
      <c r="A505" s="245"/>
    </row>
    <row r="506" spans="1:1">
      <c r="A506" s="245"/>
    </row>
    <row r="507" spans="1:1">
      <c r="A507" s="245"/>
    </row>
    <row r="508" spans="1:1">
      <c r="A508" s="245"/>
    </row>
    <row r="509" spans="1:1">
      <c r="A509" s="245"/>
    </row>
    <row r="510" spans="1:1">
      <c r="A510" s="245"/>
    </row>
    <row r="511" spans="1:1">
      <c r="A511" s="245"/>
    </row>
    <row r="512" spans="1:1">
      <c r="A512" s="245"/>
    </row>
    <row r="513" spans="1:1">
      <c r="A513" s="245"/>
    </row>
    <row r="514" spans="1:1">
      <c r="A514" s="245"/>
    </row>
    <row r="515" spans="1:1">
      <c r="A515" s="245"/>
    </row>
    <row r="516" spans="1:1">
      <c r="A516" s="245"/>
    </row>
    <row r="517" spans="1:1">
      <c r="A517" s="245"/>
    </row>
    <row r="518" spans="1:1">
      <c r="A518" s="245"/>
    </row>
    <row r="519" spans="1:1">
      <c r="A519" s="245"/>
    </row>
    <row r="520" spans="1:1">
      <c r="A520" s="245"/>
    </row>
    <row r="521" spans="1:1">
      <c r="A521" s="245"/>
    </row>
    <row r="522" spans="1:1">
      <c r="A522" s="245"/>
    </row>
    <row r="523" spans="1:1">
      <c r="A523" s="245"/>
    </row>
    <row r="524" spans="1:1">
      <c r="A524" s="245"/>
    </row>
    <row r="525" spans="1:1">
      <c r="A525" s="245"/>
    </row>
    <row r="526" spans="1:1">
      <c r="A526" s="245"/>
    </row>
    <row r="527" spans="1:1">
      <c r="A527" s="245"/>
    </row>
    <row r="528" spans="1:1">
      <c r="A528" s="245"/>
    </row>
    <row r="529" spans="1:1">
      <c r="A529" s="245"/>
    </row>
    <row r="530" spans="1:1">
      <c r="A530" s="245"/>
    </row>
    <row r="531" spans="1:1">
      <c r="A531" s="245"/>
    </row>
    <row r="532" spans="1:1">
      <c r="A532" s="245"/>
    </row>
    <row r="533" spans="1:1">
      <c r="A533" s="245"/>
    </row>
    <row r="534" spans="1:1">
      <c r="A534" s="245"/>
    </row>
    <row r="535" spans="1:1">
      <c r="A535" s="245"/>
    </row>
    <row r="536" spans="1:1">
      <c r="A536" s="245"/>
    </row>
    <row r="537" spans="1:1">
      <c r="A537" s="245"/>
    </row>
    <row r="538" spans="1:1">
      <c r="A538" s="245"/>
    </row>
    <row r="539" spans="1:1">
      <c r="A539" s="245"/>
    </row>
    <row r="540" spans="1:1">
      <c r="A540" s="245"/>
    </row>
    <row r="541" spans="1:1">
      <c r="A541" s="245"/>
    </row>
    <row r="542" spans="1:1">
      <c r="A542" s="245"/>
    </row>
    <row r="543" spans="1:1">
      <c r="A543" s="245"/>
    </row>
    <row r="544" spans="1:1">
      <c r="A544" s="245"/>
    </row>
    <row r="545" spans="1:1">
      <c r="A545" s="245"/>
    </row>
    <row r="546" spans="1:1">
      <c r="A546" s="245"/>
    </row>
    <row r="547" spans="1:1">
      <c r="A547" s="245"/>
    </row>
    <row r="548" spans="1:1">
      <c r="A548" s="245"/>
    </row>
    <row r="549" spans="1:1">
      <c r="A549" s="245"/>
    </row>
    <row r="550" spans="1:1">
      <c r="A550" s="245"/>
    </row>
    <row r="551" spans="1:1">
      <c r="A551" s="245"/>
    </row>
    <row r="552" spans="1:1">
      <c r="A552" s="245"/>
    </row>
    <row r="553" spans="1:1">
      <c r="A553" s="245"/>
    </row>
    <row r="554" spans="1:1">
      <c r="A554" s="245"/>
    </row>
    <row r="555" spans="1:1">
      <c r="A555" s="245"/>
    </row>
    <row r="556" spans="1:1">
      <c r="A556" s="245"/>
    </row>
    <row r="557" spans="1:1">
      <c r="A557" s="245"/>
    </row>
    <row r="558" spans="1:1">
      <c r="A558" s="245"/>
    </row>
    <row r="559" spans="1:1">
      <c r="A559" s="245"/>
    </row>
    <row r="560" spans="1:1">
      <c r="A560" s="245"/>
    </row>
    <row r="561" spans="1:1">
      <c r="A561" s="245"/>
    </row>
    <row r="562" spans="1:1">
      <c r="A562" s="245"/>
    </row>
    <row r="563" spans="1:1">
      <c r="A563" s="245"/>
    </row>
    <row r="564" spans="1:1">
      <c r="A564" s="245"/>
    </row>
    <row r="565" spans="1:1">
      <c r="A565" s="245"/>
    </row>
    <row r="566" spans="1:1">
      <c r="A566" s="245"/>
    </row>
    <row r="567" spans="1:1">
      <c r="A567" s="245"/>
    </row>
    <row r="568" spans="1:1">
      <c r="A568" s="245"/>
    </row>
    <row r="569" spans="1:1">
      <c r="A569" s="245"/>
    </row>
    <row r="570" spans="1:1">
      <c r="A570" s="245"/>
    </row>
    <row r="571" spans="1:1">
      <c r="A571" s="245"/>
    </row>
    <row r="572" spans="1:1">
      <c r="A572" s="245"/>
    </row>
    <row r="573" spans="1:1">
      <c r="A573" s="245"/>
    </row>
    <row r="574" spans="1:1">
      <c r="A574" s="245"/>
    </row>
    <row r="575" spans="1:1">
      <c r="A575" s="245"/>
    </row>
    <row r="576" spans="1:1">
      <c r="A576" s="245"/>
    </row>
    <row r="577" spans="1:1">
      <c r="A577" s="245"/>
    </row>
    <row r="578" spans="1:1">
      <c r="A578" s="245"/>
    </row>
    <row r="579" spans="1:1">
      <c r="A579" s="245"/>
    </row>
    <row r="580" spans="1:1">
      <c r="A580" s="245"/>
    </row>
    <row r="581" spans="1:1">
      <c r="A581" s="245"/>
    </row>
    <row r="582" spans="1:1">
      <c r="A582" s="245"/>
    </row>
    <row r="583" spans="1:1">
      <c r="A583" s="245"/>
    </row>
    <row r="584" spans="1:1">
      <c r="A584" s="245"/>
    </row>
    <row r="585" spans="1:1">
      <c r="A585" s="245"/>
    </row>
    <row r="586" spans="1:1">
      <c r="A586" s="245"/>
    </row>
    <row r="587" spans="1:1">
      <c r="A587" s="245"/>
    </row>
    <row r="588" spans="1:1">
      <c r="A588" s="245"/>
    </row>
    <row r="589" spans="1:1">
      <c r="A589" s="245"/>
    </row>
    <row r="590" spans="1:1">
      <c r="A590" s="245"/>
    </row>
    <row r="591" spans="1:1">
      <c r="A591" s="245"/>
    </row>
    <row r="592" spans="1:1">
      <c r="A592" s="245"/>
    </row>
    <row r="593" spans="1:1">
      <c r="A593" s="245"/>
    </row>
    <row r="594" spans="1:1">
      <c r="A594" s="245"/>
    </row>
    <row r="595" spans="1:1">
      <c r="A595" s="245"/>
    </row>
    <row r="596" spans="1:1">
      <c r="A596" s="245"/>
    </row>
    <row r="597" spans="1:1">
      <c r="A597" s="245"/>
    </row>
    <row r="598" spans="1:1">
      <c r="A598" s="245"/>
    </row>
    <row r="599" spans="1:1">
      <c r="A599" s="245"/>
    </row>
    <row r="600" spans="1:1">
      <c r="A600" s="245"/>
    </row>
    <row r="601" spans="1:1">
      <c r="A601" s="245"/>
    </row>
    <row r="602" spans="1:1">
      <c r="A602" s="245"/>
    </row>
    <row r="603" spans="1:1">
      <c r="A603" s="245"/>
    </row>
    <row r="604" spans="1:1">
      <c r="A604" s="245"/>
    </row>
    <row r="605" spans="1:1">
      <c r="A605" s="245"/>
    </row>
    <row r="606" spans="1:1">
      <c r="A606" s="245"/>
    </row>
    <row r="607" spans="1:1">
      <c r="A607" s="245"/>
    </row>
    <row r="608" spans="1:1">
      <c r="A608" s="245"/>
    </row>
    <row r="609" spans="1:1">
      <c r="A609" s="245"/>
    </row>
    <row r="610" spans="1:1">
      <c r="A610" s="245"/>
    </row>
    <row r="611" spans="1:1">
      <c r="A611" s="245"/>
    </row>
    <row r="612" spans="1:1">
      <c r="A612" s="245"/>
    </row>
    <row r="613" spans="1:1">
      <c r="A613" s="245"/>
    </row>
    <row r="614" spans="1:1">
      <c r="A614" s="245"/>
    </row>
    <row r="615" spans="1:1">
      <c r="A615" s="245"/>
    </row>
    <row r="616" spans="1:1">
      <c r="A616" s="245"/>
    </row>
    <row r="617" spans="1:1">
      <c r="A617" s="245"/>
    </row>
    <row r="618" spans="1:1">
      <c r="A618" s="245"/>
    </row>
    <row r="619" spans="1:1">
      <c r="A619" s="245"/>
    </row>
    <row r="620" spans="1:1">
      <c r="A620" s="245"/>
    </row>
    <row r="621" spans="1:1">
      <c r="A621" s="245"/>
    </row>
    <row r="622" spans="1:1">
      <c r="A622" s="245"/>
    </row>
    <row r="623" spans="1:1">
      <c r="A623" s="245"/>
    </row>
    <row r="624" spans="1:1">
      <c r="A624" s="245"/>
    </row>
    <row r="625" spans="1:1">
      <c r="A625" s="245"/>
    </row>
    <row r="626" spans="1:1">
      <c r="A626" s="245"/>
    </row>
    <row r="627" spans="1:1">
      <c r="A627" s="245"/>
    </row>
    <row r="628" spans="1:1">
      <c r="A628" s="245"/>
    </row>
    <row r="629" spans="1:1">
      <c r="A629" s="245"/>
    </row>
    <row r="630" spans="1:1">
      <c r="A630" s="245"/>
    </row>
    <row r="631" spans="1:1">
      <c r="A631" s="245"/>
    </row>
    <row r="632" spans="1:1">
      <c r="A632" s="245"/>
    </row>
    <row r="633" spans="1:1">
      <c r="A633" s="245"/>
    </row>
    <row r="634" spans="1:1">
      <c r="A634" s="245"/>
    </row>
    <row r="635" spans="1:1">
      <c r="A635" s="245"/>
    </row>
    <row r="636" spans="1:1">
      <c r="A636" s="245"/>
    </row>
    <row r="637" spans="1:1">
      <c r="A637" s="245"/>
    </row>
    <row r="638" spans="1:1">
      <c r="A638" s="245"/>
    </row>
    <row r="639" spans="1:1">
      <c r="A639" s="245"/>
    </row>
    <row r="640" spans="1:1">
      <c r="A640" s="245"/>
    </row>
    <row r="641" spans="1:1">
      <c r="A641" s="245"/>
    </row>
    <row r="642" spans="1:1">
      <c r="A642" s="245"/>
    </row>
    <row r="643" spans="1:1">
      <c r="A643" s="245"/>
    </row>
    <row r="644" spans="1:1">
      <c r="A644" s="245"/>
    </row>
    <row r="645" spans="1:1">
      <c r="A645" s="245"/>
    </row>
    <row r="646" spans="1:1">
      <c r="A646" s="245"/>
    </row>
    <row r="647" spans="1:1">
      <c r="A647" s="245"/>
    </row>
    <row r="648" spans="1:1">
      <c r="A648" s="245"/>
    </row>
    <row r="649" spans="1:1">
      <c r="A649" s="245"/>
    </row>
    <row r="650" spans="1:1">
      <c r="A650" s="245"/>
    </row>
    <row r="651" spans="1:1">
      <c r="A651" s="245"/>
    </row>
    <row r="652" spans="1:1">
      <c r="A652" s="245"/>
    </row>
    <row r="653" spans="1:1">
      <c r="A653" s="245"/>
    </row>
    <row r="654" spans="1:1">
      <c r="A654" s="245"/>
    </row>
    <row r="655" spans="1:1">
      <c r="A655" s="245"/>
    </row>
    <row r="656" spans="1:1">
      <c r="A656" s="245"/>
    </row>
    <row r="657" spans="1:1">
      <c r="A657" s="245"/>
    </row>
    <row r="658" spans="1:1">
      <c r="A658" s="245"/>
    </row>
    <row r="659" spans="1:1">
      <c r="A659" s="245"/>
    </row>
    <row r="660" spans="1:1">
      <c r="A660" s="245"/>
    </row>
    <row r="661" spans="1:1">
      <c r="A661" s="245"/>
    </row>
    <row r="662" spans="1:1">
      <c r="A662" s="245"/>
    </row>
    <row r="663" spans="1:1">
      <c r="A663" s="245"/>
    </row>
    <row r="664" spans="1:1">
      <c r="A664" s="245"/>
    </row>
    <row r="665" spans="1:1">
      <c r="A665" s="245"/>
    </row>
    <row r="666" spans="1:1">
      <c r="A666" s="245"/>
    </row>
    <row r="667" spans="1:1">
      <c r="A667" s="245"/>
    </row>
    <row r="668" spans="1:1">
      <c r="A668" s="245"/>
    </row>
    <row r="669" spans="1:1">
      <c r="A669" s="245"/>
    </row>
    <row r="670" spans="1:1">
      <c r="A670" s="245"/>
    </row>
    <row r="671" spans="1:1">
      <c r="A671" s="245"/>
    </row>
    <row r="672" spans="1:1">
      <c r="A672" s="245"/>
    </row>
    <row r="673" spans="1:1">
      <c r="A673" s="245"/>
    </row>
    <row r="674" spans="1:1">
      <c r="A674" s="245"/>
    </row>
    <row r="675" spans="1:1">
      <c r="A675" s="245"/>
    </row>
    <row r="676" spans="1:1">
      <c r="A676" s="245"/>
    </row>
    <row r="677" spans="1:1">
      <c r="A677" s="245"/>
    </row>
    <row r="678" spans="1:1">
      <c r="A678" s="245"/>
    </row>
    <row r="679" spans="1:1">
      <c r="A679" s="245"/>
    </row>
    <row r="680" spans="1:1">
      <c r="A680" s="245"/>
    </row>
    <row r="681" spans="1:1">
      <c r="A681" s="245"/>
    </row>
    <row r="682" spans="1:1">
      <c r="A682" s="245"/>
    </row>
    <row r="683" spans="1:1">
      <c r="A683" s="245"/>
    </row>
    <row r="684" spans="1:1">
      <c r="A684" s="245"/>
    </row>
    <row r="685" spans="1:1">
      <c r="A685" s="245"/>
    </row>
    <row r="686" spans="1:1">
      <c r="A686" s="245"/>
    </row>
    <row r="687" spans="1:1">
      <c r="A687" s="245"/>
    </row>
    <row r="688" spans="1:1">
      <c r="A688" s="245"/>
    </row>
    <row r="689" spans="1:1">
      <c r="A689" s="245"/>
    </row>
    <row r="690" spans="1:1">
      <c r="A690" s="245"/>
    </row>
    <row r="691" spans="1:1">
      <c r="A691" s="245"/>
    </row>
    <row r="692" spans="1:1">
      <c r="A692" s="245"/>
    </row>
    <row r="693" spans="1:1">
      <c r="A693" s="245"/>
    </row>
    <row r="694" spans="1:1">
      <c r="A694" s="245"/>
    </row>
    <row r="695" spans="1:1">
      <c r="A695" s="245"/>
    </row>
    <row r="696" spans="1:1">
      <c r="A696" s="245"/>
    </row>
    <row r="697" spans="1:1">
      <c r="A697" s="245"/>
    </row>
    <row r="698" spans="1:1">
      <c r="A698" s="245"/>
    </row>
    <row r="699" spans="1:1">
      <c r="A699" s="245"/>
    </row>
    <row r="700" spans="1:1">
      <c r="A700" s="245"/>
    </row>
    <row r="701" spans="1:1">
      <c r="A701" s="245"/>
    </row>
    <row r="702" spans="1:1">
      <c r="A702" s="245"/>
    </row>
    <row r="703" spans="1:1">
      <c r="A703" s="245"/>
    </row>
    <row r="704" spans="1:1">
      <c r="A704" s="245"/>
    </row>
    <row r="705" spans="1:1">
      <c r="A705" s="245"/>
    </row>
    <row r="706" spans="1:1">
      <c r="A706" s="245"/>
    </row>
    <row r="707" spans="1:1">
      <c r="A707" s="245"/>
    </row>
    <row r="708" spans="1:1">
      <c r="A708" s="245"/>
    </row>
    <row r="709" spans="1:1">
      <c r="A709" s="245"/>
    </row>
    <row r="710" spans="1:1">
      <c r="A710" s="245"/>
    </row>
    <row r="711" spans="1:1">
      <c r="A711" s="245"/>
    </row>
    <row r="712" spans="1:1">
      <c r="A712" s="245"/>
    </row>
    <row r="713" spans="1:1">
      <c r="A713" s="245"/>
    </row>
    <row r="714" spans="1:1">
      <c r="A714" s="245"/>
    </row>
    <row r="715" spans="1:1">
      <c r="A715" s="245"/>
    </row>
    <row r="716" spans="1:1">
      <c r="A716" s="245"/>
    </row>
    <row r="717" spans="1:1">
      <c r="A717" s="245"/>
    </row>
    <row r="718" spans="1:1">
      <c r="A718" s="245"/>
    </row>
    <row r="719" spans="1:1">
      <c r="A719" s="245"/>
    </row>
    <row r="720" spans="1:1">
      <c r="A720" s="245"/>
    </row>
    <row r="721" spans="1:1">
      <c r="A721" s="245"/>
    </row>
    <row r="722" spans="1:1">
      <c r="A722" s="245"/>
    </row>
    <row r="723" spans="1:1">
      <c r="A723" s="245"/>
    </row>
    <row r="724" spans="1:1">
      <c r="A724" s="245"/>
    </row>
    <row r="725" spans="1:1">
      <c r="A725" s="245"/>
    </row>
    <row r="726" spans="1:1">
      <c r="A726" s="245"/>
    </row>
    <row r="727" spans="1:1">
      <c r="A727" s="245"/>
    </row>
    <row r="728" spans="1:1">
      <c r="A728" s="245"/>
    </row>
    <row r="729" spans="1:1">
      <c r="A729" s="245"/>
    </row>
    <row r="730" spans="1:1">
      <c r="A730" s="245"/>
    </row>
    <row r="731" spans="1:1">
      <c r="A731" s="245"/>
    </row>
    <row r="732" spans="1:1">
      <c r="A732" s="245"/>
    </row>
    <row r="733" spans="1:1">
      <c r="A733" s="245"/>
    </row>
    <row r="734" spans="1:1">
      <c r="A734" s="245"/>
    </row>
    <row r="735" spans="1:1">
      <c r="A735" s="245"/>
    </row>
    <row r="736" spans="1:1">
      <c r="A736" s="245"/>
    </row>
    <row r="737" spans="1:1">
      <c r="A737" s="245"/>
    </row>
    <row r="738" spans="1:1">
      <c r="A738" s="245"/>
    </row>
    <row r="739" spans="1:1">
      <c r="A739" s="245"/>
    </row>
    <row r="740" spans="1:1">
      <c r="A740" s="245"/>
    </row>
    <row r="741" spans="1:1">
      <c r="A741" s="245"/>
    </row>
    <row r="742" spans="1:1">
      <c r="A742" s="245"/>
    </row>
    <row r="743" spans="1:1">
      <c r="A743" s="245"/>
    </row>
    <row r="744" spans="1:1">
      <c r="A744" s="245"/>
    </row>
    <row r="745" spans="1:1">
      <c r="A745" s="245"/>
    </row>
    <row r="746" spans="1:1">
      <c r="A746" s="245"/>
    </row>
    <row r="747" spans="1:1">
      <c r="A747" s="245"/>
    </row>
    <row r="748" spans="1:1">
      <c r="A748" s="245"/>
    </row>
    <row r="749" spans="1:1">
      <c r="A749" s="245"/>
    </row>
    <row r="750" spans="1:1">
      <c r="A750" s="245"/>
    </row>
    <row r="751" spans="1:1">
      <c r="A751" s="245"/>
    </row>
    <row r="752" spans="1:1">
      <c r="A752" s="245"/>
    </row>
    <row r="753" spans="1:1">
      <c r="A753" s="245"/>
    </row>
    <row r="754" spans="1:1">
      <c r="A754" s="245"/>
    </row>
    <row r="755" spans="1:1">
      <c r="A755" s="245"/>
    </row>
    <row r="756" spans="1:1">
      <c r="A756" s="245"/>
    </row>
    <row r="757" spans="1:1">
      <c r="A757" s="245"/>
    </row>
    <row r="758" spans="1:1">
      <c r="A758" s="245"/>
    </row>
    <row r="759" spans="1:1">
      <c r="A759" s="245"/>
    </row>
    <row r="760" spans="1:1">
      <c r="A760" s="245"/>
    </row>
    <row r="761" spans="1:1">
      <c r="A761" s="245"/>
    </row>
    <row r="762" spans="1:1">
      <c r="A762" s="245"/>
    </row>
    <row r="763" spans="1:1">
      <c r="A763" s="245"/>
    </row>
    <row r="764" spans="1:1">
      <c r="A764" s="245"/>
    </row>
    <row r="765" spans="1:1">
      <c r="A765" s="245"/>
    </row>
    <row r="766" spans="1:1">
      <c r="A766" s="245"/>
    </row>
    <row r="767" spans="1:1">
      <c r="A767" s="245"/>
    </row>
    <row r="768" spans="1:1">
      <c r="A768" s="245"/>
    </row>
    <row r="769" spans="1:1">
      <c r="A769" s="245"/>
    </row>
    <row r="770" spans="1:1">
      <c r="A770" s="245"/>
    </row>
    <row r="771" spans="1:1">
      <c r="A771" s="245"/>
    </row>
    <row r="772" spans="1:1">
      <c r="A772" s="245"/>
    </row>
    <row r="773" spans="1:1">
      <c r="A773" s="245"/>
    </row>
    <row r="774" spans="1:1">
      <c r="A774" s="245"/>
    </row>
    <row r="775" spans="1:1">
      <c r="A775" s="245"/>
    </row>
    <row r="776" spans="1:1">
      <c r="A776" s="245"/>
    </row>
    <row r="777" spans="1:1">
      <c r="A777" s="245"/>
    </row>
    <row r="778" spans="1:1">
      <c r="A778" s="245"/>
    </row>
    <row r="779" spans="1:1">
      <c r="A779" s="245"/>
    </row>
    <row r="780" spans="1:1">
      <c r="A780" s="245"/>
    </row>
    <row r="781" spans="1:1">
      <c r="A781" s="245"/>
    </row>
    <row r="782" spans="1:1">
      <c r="A782" s="245"/>
    </row>
    <row r="783" spans="1:1">
      <c r="A783" s="245"/>
    </row>
    <row r="784" spans="1:1">
      <c r="A784" s="245"/>
    </row>
    <row r="785" spans="1:1">
      <c r="A785" s="245"/>
    </row>
    <row r="786" spans="1:1">
      <c r="A786" s="245"/>
    </row>
    <row r="787" spans="1:1">
      <c r="A787" s="245"/>
    </row>
    <row r="788" spans="1:1">
      <c r="A788" s="245"/>
    </row>
    <row r="789" spans="1:1">
      <c r="A789" s="245"/>
    </row>
    <row r="790" spans="1:1">
      <c r="A790" s="245"/>
    </row>
    <row r="791" spans="1:1">
      <c r="A791" s="245"/>
    </row>
    <row r="792" spans="1:1">
      <c r="A792" s="245"/>
    </row>
    <row r="793" spans="1:1">
      <c r="A793" s="245"/>
    </row>
    <row r="794" spans="1:1">
      <c r="A794" s="245"/>
    </row>
    <row r="795" spans="1:1">
      <c r="A795" s="245"/>
    </row>
    <row r="796" spans="1:1">
      <c r="A796" s="245"/>
    </row>
    <row r="797" spans="1:1">
      <c r="A797" s="245"/>
    </row>
    <row r="798" spans="1:1">
      <c r="A798" s="245"/>
    </row>
    <row r="799" spans="1:1">
      <c r="A799" s="245"/>
    </row>
    <row r="800" spans="1:1">
      <c r="A800" s="245"/>
    </row>
    <row r="801" spans="1:1">
      <c r="A801" s="245"/>
    </row>
    <row r="802" spans="1:1">
      <c r="A802" s="245"/>
    </row>
    <row r="803" spans="1:1">
      <c r="A803" s="245"/>
    </row>
    <row r="804" spans="1:1">
      <c r="A804" s="245"/>
    </row>
    <row r="805" spans="1:1">
      <c r="A805" s="245"/>
    </row>
    <row r="806" spans="1:1">
      <c r="A806" s="245"/>
    </row>
    <row r="807" spans="1:1">
      <c r="A807" s="245"/>
    </row>
    <row r="808" spans="1:1">
      <c r="A808" s="245"/>
    </row>
    <row r="809" spans="1:1">
      <c r="A809" s="245"/>
    </row>
    <row r="810" spans="1:1">
      <c r="A810" s="245"/>
    </row>
    <row r="811" spans="1:1">
      <c r="A811" s="245"/>
    </row>
    <row r="812" spans="1:1">
      <c r="A812" s="245"/>
    </row>
    <row r="813" spans="1:1">
      <c r="A813" s="245"/>
    </row>
    <row r="814" spans="1:1">
      <c r="A814" s="245"/>
    </row>
    <row r="815" spans="1:1">
      <c r="A815" s="245"/>
    </row>
    <row r="816" spans="1:1">
      <c r="A816" s="245"/>
    </row>
    <row r="817" spans="1:1">
      <c r="A817" s="245"/>
    </row>
    <row r="818" spans="1:1">
      <c r="A818" s="245"/>
    </row>
    <row r="819" spans="1:1">
      <c r="A819" s="245"/>
    </row>
    <row r="820" spans="1:1">
      <c r="A820" s="245"/>
    </row>
    <row r="821" spans="1:1">
      <c r="A821" s="245"/>
    </row>
    <row r="822" spans="1:1">
      <c r="A822" s="245"/>
    </row>
    <row r="823" spans="1:1">
      <c r="A823" s="245"/>
    </row>
    <row r="824" spans="1:1">
      <c r="A824" s="245"/>
    </row>
    <row r="825" spans="1:1">
      <c r="A825" s="245"/>
    </row>
    <row r="826" spans="1:1">
      <c r="A826" s="245"/>
    </row>
    <row r="827" spans="1:1">
      <c r="A827" s="245"/>
    </row>
    <row r="828" spans="1:1">
      <c r="A828" s="245"/>
    </row>
    <row r="829" spans="1:1">
      <c r="A829" s="245"/>
    </row>
    <row r="830" spans="1:1">
      <c r="A830" s="245"/>
    </row>
    <row r="831" spans="1:1">
      <c r="A831" s="245"/>
    </row>
    <row r="832" spans="1:1">
      <c r="A832" s="245"/>
    </row>
    <row r="833" spans="1:1">
      <c r="A833" s="245"/>
    </row>
    <row r="834" spans="1:1">
      <c r="A834" s="245"/>
    </row>
    <row r="835" spans="1:1">
      <c r="A835" s="245"/>
    </row>
    <row r="836" spans="1:1">
      <c r="A836" s="245"/>
    </row>
    <row r="837" spans="1:1">
      <c r="A837" s="245"/>
    </row>
    <row r="838" spans="1:1">
      <c r="A838" s="245"/>
    </row>
    <row r="839" spans="1:1">
      <c r="A839" s="245"/>
    </row>
    <row r="840" spans="1:1">
      <c r="A840" s="245"/>
    </row>
    <row r="841" spans="1:1">
      <c r="A841" s="245"/>
    </row>
    <row r="842" spans="1:1">
      <c r="A842" s="245"/>
    </row>
    <row r="843" spans="1:1">
      <c r="A843" s="245"/>
    </row>
    <row r="844" spans="1:1">
      <c r="A844" s="245"/>
    </row>
    <row r="845" spans="1:1">
      <c r="A845" s="245"/>
    </row>
    <row r="846" spans="1:1">
      <c r="A846" s="245"/>
    </row>
    <row r="847" spans="1:1">
      <c r="A847" s="245"/>
    </row>
    <row r="848" spans="1:1">
      <c r="A848" s="245"/>
    </row>
    <row r="849" spans="1:1">
      <c r="A849" s="245"/>
    </row>
    <row r="850" spans="1:1">
      <c r="A850" s="245"/>
    </row>
    <row r="851" spans="1:1">
      <c r="A851" s="245"/>
    </row>
    <row r="852" spans="1:1">
      <c r="A852" s="245"/>
    </row>
    <row r="853" spans="1:1">
      <c r="A853" s="245"/>
    </row>
    <row r="854" spans="1:1">
      <c r="A854" s="245"/>
    </row>
    <row r="855" spans="1:1">
      <c r="A855" s="245"/>
    </row>
    <row r="856" spans="1:1">
      <c r="A856" s="245"/>
    </row>
    <row r="857" spans="1:1">
      <c r="A857" s="245"/>
    </row>
    <row r="858" spans="1:1">
      <c r="A858" s="245"/>
    </row>
    <row r="859" spans="1:1">
      <c r="A859" s="245"/>
    </row>
    <row r="860" spans="1:1">
      <c r="A860" s="245"/>
    </row>
    <row r="861" spans="1:1">
      <c r="A861" s="245"/>
    </row>
    <row r="862" spans="1:1">
      <c r="A862" s="245"/>
    </row>
    <row r="863" spans="1:1">
      <c r="A863" s="245"/>
    </row>
    <row r="864" spans="1:1">
      <c r="A864" s="245"/>
    </row>
    <row r="865" spans="1:1">
      <c r="A865" s="245"/>
    </row>
    <row r="866" spans="1:1">
      <c r="A866" s="245"/>
    </row>
    <row r="867" spans="1:1">
      <c r="A867" s="245"/>
    </row>
    <row r="868" spans="1:1">
      <c r="A868" s="245"/>
    </row>
    <row r="869" spans="1:1">
      <c r="A869" s="245"/>
    </row>
    <row r="870" spans="1:1">
      <c r="A870" s="245"/>
    </row>
    <row r="871" spans="1:1">
      <c r="A871" s="245"/>
    </row>
    <row r="872" spans="1:1">
      <c r="A872" s="245"/>
    </row>
    <row r="873" spans="1:1">
      <c r="A873" s="245"/>
    </row>
    <row r="874" spans="1:1">
      <c r="A874" s="245"/>
    </row>
    <row r="875" spans="1:1">
      <c r="A875" s="245"/>
    </row>
    <row r="876" spans="1:1">
      <c r="A876" s="245"/>
    </row>
    <row r="877" spans="1:1">
      <c r="A877" s="245"/>
    </row>
    <row r="878" spans="1:1">
      <c r="A878" s="245"/>
    </row>
    <row r="879" spans="1:1">
      <c r="A879" s="245"/>
    </row>
    <row r="880" spans="1:1">
      <c r="A880" s="245"/>
    </row>
    <row r="881" spans="1:1">
      <c r="A881" s="245"/>
    </row>
    <row r="882" spans="1:1">
      <c r="A882" s="245"/>
    </row>
    <row r="883" spans="1:1">
      <c r="A883" s="245"/>
    </row>
    <row r="884" spans="1:1">
      <c r="A884" s="245"/>
    </row>
    <row r="885" spans="1:1">
      <c r="A885" s="245"/>
    </row>
    <row r="886" spans="1:1">
      <c r="A886" s="245"/>
    </row>
    <row r="887" spans="1:1">
      <c r="A887" s="245"/>
    </row>
    <row r="888" spans="1:1">
      <c r="A888" s="245"/>
    </row>
    <row r="889" spans="1:1">
      <c r="A889" s="245"/>
    </row>
    <row r="890" spans="1:1">
      <c r="A890" s="245"/>
    </row>
    <row r="891" spans="1:1">
      <c r="A891" s="245"/>
    </row>
    <row r="892" spans="1:1">
      <c r="A892" s="245"/>
    </row>
    <row r="893" spans="1:1">
      <c r="A893" s="245"/>
    </row>
    <row r="894" spans="1:1">
      <c r="A894" s="245"/>
    </row>
    <row r="895" spans="1:1">
      <c r="A895" s="245"/>
    </row>
    <row r="896" spans="1:1">
      <c r="A896" s="245"/>
    </row>
    <row r="897" spans="1:1">
      <c r="A897" s="245"/>
    </row>
    <row r="898" spans="1:1">
      <c r="A898" s="245"/>
    </row>
    <row r="899" spans="1:1">
      <c r="A899" s="245"/>
    </row>
    <row r="900" spans="1:1">
      <c r="A900" s="245"/>
    </row>
    <row r="901" spans="1:1">
      <c r="A901" s="245"/>
    </row>
    <row r="902" spans="1:1">
      <c r="A902" s="245"/>
    </row>
    <row r="903" spans="1:1">
      <c r="A903" s="245"/>
    </row>
    <row r="904" spans="1:1">
      <c r="A904" s="245"/>
    </row>
    <row r="905" spans="1:1">
      <c r="A905" s="245"/>
    </row>
    <row r="906" spans="1:1">
      <c r="A906" s="245"/>
    </row>
    <row r="907" spans="1:1">
      <c r="A907" s="245"/>
    </row>
    <row r="908" spans="1:1">
      <c r="A908" s="245"/>
    </row>
    <row r="909" spans="1:1">
      <c r="A909" s="245"/>
    </row>
    <row r="910" spans="1:1">
      <c r="A910" s="245"/>
    </row>
    <row r="911" spans="1:1">
      <c r="A911" s="245"/>
    </row>
    <row r="912" spans="1:1">
      <c r="A912" s="245"/>
    </row>
    <row r="913" spans="1:1">
      <c r="A913" s="245"/>
    </row>
    <row r="914" spans="1:1">
      <c r="A914" s="245"/>
    </row>
    <row r="915" spans="1:1">
      <c r="A915" s="245"/>
    </row>
    <row r="916" spans="1:1">
      <c r="A916" s="245"/>
    </row>
    <row r="917" spans="1:1">
      <c r="A917" s="245"/>
    </row>
    <row r="918" spans="1:1">
      <c r="A918" s="245"/>
    </row>
    <row r="919" spans="1:1">
      <c r="A919" s="245"/>
    </row>
    <row r="920" spans="1:1">
      <c r="A920" s="245"/>
    </row>
    <row r="921" spans="1:1">
      <c r="A921" s="245"/>
    </row>
    <row r="922" spans="1:1">
      <c r="A922" s="245"/>
    </row>
    <row r="923" spans="1:1">
      <c r="A923" s="245"/>
    </row>
    <row r="924" spans="1:1">
      <c r="A924" s="245"/>
    </row>
    <row r="925" spans="1:1">
      <c r="A925" s="245"/>
    </row>
    <row r="926" spans="1:1">
      <c r="A926" s="245"/>
    </row>
    <row r="927" spans="1:1">
      <c r="A927" s="245"/>
    </row>
    <row r="928" spans="1:1">
      <c r="A928" s="245"/>
    </row>
    <row r="929" spans="1:1">
      <c r="A929" s="245"/>
    </row>
    <row r="930" spans="1:1">
      <c r="A930" s="245"/>
    </row>
    <row r="931" spans="1:1">
      <c r="A931" s="245"/>
    </row>
    <row r="932" spans="1:1">
      <c r="A932" s="245"/>
    </row>
    <row r="933" spans="1:1">
      <c r="A933" s="245"/>
    </row>
    <row r="934" spans="1:1">
      <c r="A934" s="245"/>
    </row>
    <row r="935" spans="1:1">
      <c r="A935" s="245"/>
    </row>
    <row r="936" spans="1:1">
      <c r="A936" s="245"/>
    </row>
    <row r="937" spans="1:1">
      <c r="A937" s="245"/>
    </row>
    <row r="938" spans="1:1">
      <c r="A938" s="245"/>
    </row>
    <row r="939" spans="1:1">
      <c r="A939" s="245"/>
    </row>
    <row r="940" spans="1:1">
      <c r="A940" s="245"/>
    </row>
    <row r="941" spans="1:1">
      <c r="A941" s="245"/>
    </row>
    <row r="942" spans="1:1">
      <c r="A942" s="245"/>
    </row>
    <row r="943" spans="1:1">
      <c r="A943" s="245"/>
    </row>
    <row r="944" spans="1:1">
      <c r="A944" s="245"/>
    </row>
    <row r="945" spans="1:1">
      <c r="A945" s="245"/>
    </row>
    <row r="946" spans="1:1">
      <c r="A946" s="245"/>
    </row>
    <row r="947" spans="1:1">
      <c r="A947" s="245"/>
    </row>
    <row r="948" spans="1:1">
      <c r="A948" s="245"/>
    </row>
    <row r="949" spans="1:1">
      <c r="A949" s="245"/>
    </row>
    <row r="950" spans="1:1">
      <c r="A950" s="245"/>
    </row>
    <row r="951" spans="1:1">
      <c r="A951" s="245"/>
    </row>
    <row r="952" spans="1:1">
      <c r="A952" s="245"/>
    </row>
    <row r="953" spans="1:1">
      <c r="A953" s="245"/>
    </row>
    <row r="954" spans="1:1">
      <c r="A954" s="245"/>
    </row>
    <row r="955" spans="1:1">
      <c r="A955" s="245"/>
    </row>
    <row r="956" spans="1:1">
      <c r="A956" s="245"/>
    </row>
    <row r="957" spans="1:1">
      <c r="A957" s="245"/>
    </row>
    <row r="958" spans="1:1">
      <c r="A958" s="245"/>
    </row>
    <row r="959" spans="1:1">
      <c r="A959" s="245"/>
    </row>
    <row r="960" spans="1:1">
      <c r="A960" s="245"/>
    </row>
    <row r="961" spans="1:1">
      <c r="A961" s="245"/>
    </row>
    <row r="962" spans="1:1">
      <c r="A962" s="245"/>
    </row>
    <row r="963" spans="1:1">
      <c r="A963" s="245"/>
    </row>
    <row r="964" spans="1:1">
      <c r="A964" s="245"/>
    </row>
    <row r="965" spans="1:1">
      <c r="A965" s="245"/>
    </row>
    <row r="966" spans="1:1">
      <c r="A966" s="245"/>
    </row>
    <row r="967" spans="1:1">
      <c r="A967" s="245"/>
    </row>
    <row r="968" spans="1:1">
      <c r="A968" s="245"/>
    </row>
    <row r="969" spans="1:1">
      <c r="A969" s="245"/>
    </row>
    <row r="970" spans="1:1">
      <c r="A970" s="245"/>
    </row>
    <row r="971" spans="1:1">
      <c r="A971" s="245"/>
    </row>
    <row r="972" spans="1:1">
      <c r="A972" s="245"/>
    </row>
    <row r="973" spans="1:1">
      <c r="A973" s="245"/>
    </row>
    <row r="974" spans="1:1">
      <c r="A974" s="245"/>
    </row>
    <row r="975" spans="1:1">
      <c r="A975" s="245"/>
    </row>
    <row r="976" spans="1:1">
      <c r="A976" s="245"/>
    </row>
    <row r="977" spans="1:1">
      <c r="A977" s="245"/>
    </row>
    <row r="978" spans="1:1">
      <c r="A978" s="245"/>
    </row>
    <row r="979" spans="1:1">
      <c r="A979" s="245"/>
    </row>
    <row r="980" spans="1:1">
      <c r="A980" s="245"/>
    </row>
    <row r="981" spans="1:1">
      <c r="A981" s="245"/>
    </row>
    <row r="982" spans="1:1">
      <c r="A982" s="245"/>
    </row>
    <row r="983" spans="1:1">
      <c r="A983" s="245"/>
    </row>
    <row r="984" spans="1:1">
      <c r="A984" s="245"/>
    </row>
    <row r="985" spans="1:1">
      <c r="A985" s="245"/>
    </row>
    <row r="986" spans="1:1">
      <c r="A986" s="245"/>
    </row>
    <row r="987" spans="1:1">
      <c r="A987" s="245"/>
    </row>
    <row r="988" spans="1:1">
      <c r="A988" s="245"/>
    </row>
    <row r="989" spans="1:1">
      <c r="A989" s="245"/>
    </row>
    <row r="990" spans="1:1">
      <c r="A990" s="245"/>
    </row>
    <row r="991" spans="1:1">
      <c r="A991" s="245"/>
    </row>
    <row r="992" spans="1:1">
      <c r="A992" s="245"/>
    </row>
    <row r="993" spans="1:1">
      <c r="A993" s="245"/>
    </row>
    <row r="994" spans="1:1">
      <c r="A994" s="245"/>
    </row>
    <row r="995" spans="1:1">
      <c r="A995" s="245"/>
    </row>
    <row r="996" spans="1:1">
      <c r="A996" s="245"/>
    </row>
    <row r="997" spans="1:1">
      <c r="A997" s="245"/>
    </row>
    <row r="998" spans="1:1">
      <c r="A998" s="245"/>
    </row>
    <row r="999" spans="1:1">
      <c r="A999" s="245"/>
    </row>
    <row r="1000" spans="1:1">
      <c r="A1000" s="245"/>
    </row>
    <row r="1001" spans="1:1">
      <c r="A1001" s="245"/>
    </row>
    <row r="1002" spans="1:1">
      <c r="A1002" s="245"/>
    </row>
    <row r="1003" spans="1:1">
      <c r="A1003" s="245"/>
    </row>
    <row r="1004" spans="1:1">
      <c r="A1004" s="245"/>
    </row>
    <row r="1005" spans="1:1">
      <c r="A1005" s="245"/>
    </row>
    <row r="1006" spans="1:1">
      <c r="A1006" s="245"/>
    </row>
    <row r="1007" spans="1:1">
      <c r="A1007" s="245"/>
    </row>
    <row r="1008" spans="1:1">
      <c r="A1008" s="245"/>
    </row>
    <row r="1009" spans="1:1">
      <c r="A1009" s="245"/>
    </row>
    <row r="1010" spans="1:1">
      <c r="A1010" s="245"/>
    </row>
    <row r="1011" spans="1:1">
      <c r="A1011" s="245"/>
    </row>
    <row r="1012" spans="1:1">
      <c r="A1012" s="245"/>
    </row>
    <row r="1013" spans="1:1">
      <c r="A1013" s="245"/>
    </row>
    <row r="1014" spans="1:1">
      <c r="A1014" s="245"/>
    </row>
    <row r="1015" spans="1:1">
      <c r="A1015" s="245"/>
    </row>
    <row r="1016" spans="1:1">
      <c r="A1016" s="245"/>
    </row>
    <row r="1017" spans="1:1">
      <c r="A1017" s="245"/>
    </row>
    <row r="1018" spans="1:1">
      <c r="A1018" s="245"/>
    </row>
    <row r="1019" spans="1:1">
      <c r="A1019" s="245"/>
    </row>
    <row r="1020" spans="1:1">
      <c r="A1020" s="245"/>
    </row>
    <row r="1021" spans="1:1">
      <c r="A1021" s="245"/>
    </row>
    <row r="1022" spans="1:1">
      <c r="A1022" s="245"/>
    </row>
    <row r="1023" spans="1:1">
      <c r="A1023" s="245"/>
    </row>
    <row r="1024" spans="1:1">
      <c r="A1024" s="245"/>
    </row>
    <row r="1025" spans="1:1">
      <c r="A1025" s="245"/>
    </row>
    <row r="1026" spans="1:1">
      <c r="A1026" s="245"/>
    </row>
    <row r="1027" spans="1:1">
      <c r="A1027" s="245"/>
    </row>
    <row r="1028" spans="1:1">
      <c r="A1028" s="245"/>
    </row>
    <row r="1029" spans="1:1">
      <c r="A1029" s="245"/>
    </row>
    <row r="1030" spans="1:1">
      <c r="A1030" s="245"/>
    </row>
    <row r="1031" spans="1:1">
      <c r="A1031" s="245"/>
    </row>
    <row r="1032" spans="1:1">
      <c r="A1032" s="245"/>
    </row>
    <row r="1033" spans="1:1">
      <c r="A1033" s="245"/>
    </row>
    <row r="1034" spans="1:1">
      <c r="A1034" s="245"/>
    </row>
    <row r="1035" spans="1:1">
      <c r="A1035" s="245"/>
    </row>
    <row r="1036" spans="1:1">
      <c r="A1036" s="245"/>
    </row>
    <row r="1037" spans="1:1">
      <c r="A1037" s="245"/>
    </row>
    <row r="1038" spans="1:1">
      <c r="A1038" s="245"/>
    </row>
    <row r="1039" spans="1:1">
      <c r="A1039" s="245"/>
    </row>
    <row r="1040" spans="1:1">
      <c r="A1040" s="245"/>
    </row>
    <row r="1041" spans="1:1">
      <c r="A1041" s="245"/>
    </row>
    <row r="1042" spans="1:1">
      <c r="A1042" s="245"/>
    </row>
    <row r="1043" spans="1:1">
      <c r="A1043" s="245"/>
    </row>
    <row r="1044" spans="1:1">
      <c r="A1044" s="245"/>
    </row>
    <row r="1045" spans="1:1">
      <c r="A1045" s="245"/>
    </row>
    <row r="1046" spans="1:1">
      <c r="A1046" s="245"/>
    </row>
    <row r="1047" spans="1:1">
      <c r="A1047" s="245"/>
    </row>
    <row r="1048" spans="1:1">
      <c r="A1048" s="245"/>
    </row>
    <row r="1049" spans="1:1">
      <c r="A1049" s="245"/>
    </row>
    <row r="1050" spans="1:1">
      <c r="A1050" s="245"/>
    </row>
    <row r="1051" spans="1:1">
      <c r="A1051" s="245"/>
    </row>
    <row r="1052" spans="1:1">
      <c r="A1052" s="245"/>
    </row>
    <row r="1053" spans="1:1">
      <c r="A1053" s="245"/>
    </row>
    <row r="1054" spans="1:1">
      <c r="A1054" s="245"/>
    </row>
    <row r="1055" spans="1:1">
      <c r="A1055" s="245"/>
    </row>
    <row r="1056" spans="1:1">
      <c r="A1056" s="245"/>
    </row>
    <row r="1057" spans="1:1">
      <c r="A1057" s="245"/>
    </row>
    <row r="1058" spans="1:1">
      <c r="A1058" s="245"/>
    </row>
    <row r="1059" spans="1:1">
      <c r="A1059" s="245"/>
    </row>
    <row r="1060" spans="1:1">
      <c r="A1060" s="245"/>
    </row>
    <row r="1061" spans="1:1">
      <c r="A1061" s="245"/>
    </row>
    <row r="1062" spans="1:1">
      <c r="A1062" s="245"/>
    </row>
    <row r="1063" spans="1:1">
      <c r="A1063" s="245"/>
    </row>
    <row r="1064" spans="1:1">
      <c r="A1064" s="245"/>
    </row>
    <row r="1065" spans="1:1">
      <c r="A1065" s="245"/>
    </row>
    <row r="1066" spans="1:1">
      <c r="A1066" s="245"/>
    </row>
    <row r="1067" spans="1:1">
      <c r="A1067" s="245"/>
    </row>
    <row r="1068" spans="1:1">
      <c r="A1068" s="245"/>
    </row>
    <row r="1069" spans="1:1">
      <c r="A1069" s="245"/>
    </row>
    <row r="1070" spans="1:1">
      <c r="A1070" s="245"/>
    </row>
    <row r="1071" spans="1:1">
      <c r="A1071" s="245"/>
    </row>
    <row r="1072" spans="1:1">
      <c r="A1072" s="245"/>
    </row>
    <row r="1073" spans="1:1">
      <c r="A1073" s="245"/>
    </row>
    <row r="1074" spans="1:1">
      <c r="A1074" s="245"/>
    </row>
    <row r="1075" spans="1:1">
      <c r="A1075" s="245"/>
    </row>
    <row r="1076" spans="1:1">
      <c r="A1076" s="245"/>
    </row>
    <row r="1077" spans="1:1">
      <c r="A1077" s="245"/>
    </row>
    <row r="1078" spans="1:1">
      <c r="A1078" s="245"/>
    </row>
    <row r="1079" spans="1:1">
      <c r="A1079" s="245"/>
    </row>
    <row r="1080" spans="1:1">
      <c r="A1080" s="245"/>
    </row>
    <row r="1081" spans="1:1">
      <c r="A1081" s="245"/>
    </row>
    <row r="1082" spans="1:1">
      <c r="A1082" s="245"/>
    </row>
    <row r="1083" spans="1:1">
      <c r="A1083" s="245"/>
    </row>
    <row r="1084" spans="1:1">
      <c r="A1084" s="245"/>
    </row>
    <row r="1085" spans="1:1">
      <c r="A1085" s="245"/>
    </row>
    <row r="1086" spans="1:1">
      <c r="A1086" s="245"/>
    </row>
    <row r="1087" spans="1:1">
      <c r="A1087" s="245"/>
    </row>
    <row r="1088" spans="1:1">
      <c r="A1088" s="245"/>
    </row>
    <row r="1089" spans="1:1">
      <c r="A1089" s="245"/>
    </row>
    <row r="1090" spans="1:1">
      <c r="A1090" s="245"/>
    </row>
    <row r="1091" spans="1:1">
      <c r="A1091" s="245"/>
    </row>
    <row r="1092" spans="1:1">
      <c r="A1092" s="245"/>
    </row>
    <row r="1093" spans="1:1">
      <c r="A1093" s="245"/>
    </row>
    <row r="1094" spans="1:1">
      <c r="A1094" s="245"/>
    </row>
    <row r="1095" spans="1:1">
      <c r="A1095" s="245"/>
    </row>
    <row r="1096" spans="1:1">
      <c r="A1096" s="245"/>
    </row>
    <row r="1097" spans="1:1">
      <c r="A1097" s="245"/>
    </row>
    <row r="1098" spans="1:1">
      <c r="A1098" s="245"/>
    </row>
    <row r="1099" spans="1:1">
      <c r="A1099" s="245"/>
    </row>
    <row r="1100" spans="1:1">
      <c r="A1100" s="245"/>
    </row>
    <row r="1101" spans="1:1">
      <c r="A1101" s="245"/>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5751-1038-4F07-B3D5-01BE417D309F}">
  <dimension ref="A1:G413"/>
  <sheetViews>
    <sheetView workbookViewId="0">
      <selection activeCell="E49" sqref="E49:E410"/>
    </sheetView>
  </sheetViews>
  <sheetFormatPr baseColWidth="10" defaultColWidth="9.19921875" defaultRowHeight="15"/>
  <cols>
    <col min="1" max="1" width="13.19921875" style="52" customWidth="1"/>
    <col min="2" max="16384" width="9.19921875" style="52"/>
  </cols>
  <sheetData>
    <row r="1" spans="1:7">
      <c r="A1" s="52" t="s">
        <v>0</v>
      </c>
      <c r="B1" s="52" t="s">
        <v>1</v>
      </c>
      <c r="C1" s="52" t="s">
        <v>2</v>
      </c>
      <c r="D1" s="52" t="s">
        <v>3</v>
      </c>
      <c r="E1" s="52" t="s">
        <v>4</v>
      </c>
      <c r="F1" s="52" t="s">
        <v>5</v>
      </c>
      <c r="G1" s="52" t="s">
        <v>6</v>
      </c>
    </row>
    <row r="2" spans="1:7">
      <c r="A2" s="53">
        <v>32905</v>
      </c>
      <c r="B2" s="52">
        <v>2751</v>
      </c>
      <c r="C2" s="52">
        <v>2982</v>
      </c>
      <c r="D2" s="52">
        <v>2697</v>
      </c>
      <c r="E2" s="52">
        <v>2952</v>
      </c>
      <c r="F2" s="52">
        <v>2952</v>
      </c>
      <c r="G2" s="52">
        <v>0</v>
      </c>
    </row>
    <row r="3" spans="1:7">
      <c r="A3" s="53">
        <v>32933</v>
      </c>
      <c r="B3" s="52">
        <v>2951</v>
      </c>
      <c r="C3" s="52">
        <v>3027</v>
      </c>
      <c r="D3" s="52">
        <v>2862</v>
      </c>
      <c r="E3" s="52">
        <v>2997</v>
      </c>
      <c r="F3" s="52">
        <v>2997</v>
      </c>
      <c r="G3" s="52">
        <v>0</v>
      </c>
    </row>
    <row r="4" spans="1:7">
      <c r="A4" s="53">
        <v>32964</v>
      </c>
      <c r="B4" s="52">
        <v>2997</v>
      </c>
      <c r="C4" s="52">
        <v>3073</v>
      </c>
      <c r="D4" s="52">
        <v>2931</v>
      </c>
      <c r="E4" s="52">
        <v>2951</v>
      </c>
      <c r="F4" s="52">
        <v>2951</v>
      </c>
      <c r="G4" s="52">
        <v>0</v>
      </c>
    </row>
    <row r="5" spans="1:7">
      <c r="A5" s="53">
        <v>32994</v>
      </c>
      <c r="B5" s="52">
        <v>2948</v>
      </c>
      <c r="C5" s="52">
        <v>3137</v>
      </c>
      <c r="D5" s="52">
        <v>2906</v>
      </c>
      <c r="E5" s="52">
        <v>3132</v>
      </c>
      <c r="F5" s="52">
        <v>3132</v>
      </c>
      <c r="G5" s="52">
        <v>0</v>
      </c>
    </row>
    <row r="6" spans="1:7">
      <c r="A6" s="53">
        <v>33025</v>
      </c>
      <c r="B6" s="52">
        <v>3139</v>
      </c>
      <c r="C6" s="52">
        <v>3305</v>
      </c>
      <c r="D6" s="52">
        <v>3136</v>
      </c>
      <c r="E6" s="52">
        <v>3278</v>
      </c>
      <c r="F6" s="52">
        <v>3278</v>
      </c>
      <c r="G6" s="52">
        <v>0</v>
      </c>
    </row>
    <row r="7" spans="1:7">
      <c r="A7" s="53">
        <v>33055</v>
      </c>
      <c r="B7" s="52">
        <v>3278</v>
      </c>
      <c r="C7" s="52">
        <v>3559</v>
      </c>
      <c r="D7" s="52">
        <v>3278</v>
      </c>
      <c r="E7" s="52">
        <v>3438</v>
      </c>
      <c r="F7" s="52">
        <v>3438</v>
      </c>
      <c r="G7" s="52">
        <v>0</v>
      </c>
    </row>
    <row r="8" spans="1:7">
      <c r="A8" s="53">
        <v>33086</v>
      </c>
      <c r="B8" s="52">
        <v>3438</v>
      </c>
      <c r="C8" s="52">
        <v>3488</v>
      </c>
      <c r="D8" s="52">
        <v>2813</v>
      </c>
      <c r="E8" s="52">
        <v>3087</v>
      </c>
      <c r="F8" s="52">
        <v>3087</v>
      </c>
      <c r="G8" s="52">
        <v>0</v>
      </c>
    </row>
    <row r="9" spans="1:7">
      <c r="A9" s="53">
        <v>33117</v>
      </c>
      <c r="B9" s="52">
        <v>3089</v>
      </c>
      <c r="C9" s="52">
        <v>3113</v>
      </c>
      <c r="D9" s="52">
        <v>2732</v>
      </c>
      <c r="E9" s="52">
        <v>2760</v>
      </c>
      <c r="F9" s="52">
        <v>2760</v>
      </c>
      <c r="G9" s="52">
        <v>0</v>
      </c>
    </row>
    <row r="10" spans="1:7">
      <c r="A10" s="53">
        <v>33147</v>
      </c>
      <c r="B10" s="52">
        <v>2760</v>
      </c>
      <c r="C10" s="52">
        <v>3085</v>
      </c>
      <c r="D10" s="52">
        <v>2758</v>
      </c>
      <c r="E10" s="52">
        <v>2990</v>
      </c>
      <c r="F10" s="52">
        <v>2990</v>
      </c>
      <c r="G10" s="52">
        <v>0</v>
      </c>
    </row>
    <row r="11" spans="1:7">
      <c r="A11" s="53">
        <v>33178</v>
      </c>
      <c r="B11" s="52">
        <v>2989</v>
      </c>
      <c r="C11" s="52">
        <v>3051</v>
      </c>
      <c r="D11" s="52">
        <v>2911</v>
      </c>
      <c r="E11" s="52">
        <v>2965</v>
      </c>
      <c r="F11" s="52">
        <v>2965</v>
      </c>
      <c r="G11" s="52">
        <v>0</v>
      </c>
    </row>
    <row r="12" spans="1:7">
      <c r="A12" s="53">
        <v>33208</v>
      </c>
      <c r="B12" s="52">
        <v>2970</v>
      </c>
      <c r="C12" s="52">
        <v>3178</v>
      </c>
      <c r="D12" s="52">
        <v>2970</v>
      </c>
      <c r="E12" s="52">
        <v>3024</v>
      </c>
      <c r="F12" s="52">
        <v>3024</v>
      </c>
      <c r="G12" s="52">
        <v>0</v>
      </c>
    </row>
    <row r="13" spans="1:7">
      <c r="A13" s="53">
        <v>33239</v>
      </c>
      <c r="B13" s="52">
        <v>3024</v>
      </c>
      <c r="C13" s="52">
        <v>3256</v>
      </c>
      <c r="D13" s="52">
        <v>2970</v>
      </c>
      <c r="E13" s="52">
        <v>3243</v>
      </c>
      <c r="F13" s="52">
        <v>3243</v>
      </c>
      <c r="G13" s="52">
        <v>0</v>
      </c>
    </row>
    <row r="14" spans="1:7">
      <c r="A14" s="53">
        <v>33270</v>
      </c>
      <c r="B14" s="52">
        <v>3243</v>
      </c>
      <c r="C14" s="52">
        <v>3554</v>
      </c>
      <c r="D14" s="52">
        <v>3220</v>
      </c>
      <c r="E14" s="52">
        <v>3552</v>
      </c>
      <c r="F14" s="52">
        <v>3552</v>
      </c>
      <c r="G14" s="52">
        <v>0</v>
      </c>
    </row>
    <row r="15" spans="1:7">
      <c r="A15" s="53">
        <v>33298</v>
      </c>
      <c r="B15" s="52">
        <v>3541</v>
      </c>
      <c r="C15" s="52">
        <v>3761</v>
      </c>
      <c r="D15" s="52">
        <v>3536</v>
      </c>
      <c r="E15" s="52">
        <v>3745</v>
      </c>
      <c r="F15" s="52">
        <v>3745</v>
      </c>
      <c r="G15" s="52">
        <v>0</v>
      </c>
    </row>
    <row r="16" spans="1:7">
      <c r="A16" s="53">
        <v>33329</v>
      </c>
      <c r="B16" s="52">
        <v>3745</v>
      </c>
      <c r="C16" s="52">
        <v>3889</v>
      </c>
      <c r="D16" s="52">
        <v>3538</v>
      </c>
      <c r="E16" s="52">
        <v>3588</v>
      </c>
      <c r="F16" s="52">
        <v>3588</v>
      </c>
      <c r="G16" s="52">
        <v>0</v>
      </c>
    </row>
    <row r="17" spans="1:7">
      <c r="A17" s="53">
        <v>33359</v>
      </c>
      <c r="B17" s="52">
        <v>3588</v>
      </c>
      <c r="C17" s="52">
        <v>3917</v>
      </c>
      <c r="D17" s="52">
        <v>3557</v>
      </c>
      <c r="E17" s="52">
        <v>3707</v>
      </c>
      <c r="F17" s="52">
        <v>3707</v>
      </c>
      <c r="G17" s="52">
        <v>0</v>
      </c>
    </row>
    <row r="18" spans="1:7">
      <c r="A18" s="53">
        <v>33390</v>
      </c>
      <c r="B18" s="52">
        <v>3694</v>
      </c>
      <c r="C18" s="52">
        <v>3706</v>
      </c>
      <c r="D18" s="52">
        <v>3549</v>
      </c>
      <c r="E18" s="52">
        <v>3668</v>
      </c>
      <c r="F18" s="52">
        <v>3668</v>
      </c>
      <c r="G18" s="52">
        <v>0</v>
      </c>
    </row>
    <row r="19" spans="1:7">
      <c r="A19" s="53">
        <v>33420</v>
      </c>
      <c r="B19" s="52">
        <v>3672</v>
      </c>
      <c r="C19" s="52">
        <v>4047</v>
      </c>
      <c r="D19" s="52">
        <v>3672</v>
      </c>
      <c r="E19" s="52">
        <v>4009</v>
      </c>
      <c r="F19" s="52">
        <v>4009</v>
      </c>
      <c r="G19" s="52">
        <v>0</v>
      </c>
    </row>
    <row r="20" spans="1:7">
      <c r="A20" s="53">
        <v>33451</v>
      </c>
      <c r="B20" s="52">
        <v>4012</v>
      </c>
      <c r="C20" s="52">
        <v>4094</v>
      </c>
      <c r="D20" s="52">
        <v>3708</v>
      </c>
      <c r="E20" s="52">
        <v>3998</v>
      </c>
      <c r="F20" s="52">
        <v>3998</v>
      </c>
      <c r="G20" s="52">
        <v>0</v>
      </c>
    </row>
    <row r="21" spans="1:7">
      <c r="A21" s="53">
        <v>33482</v>
      </c>
      <c r="B21" s="52">
        <v>3998</v>
      </c>
      <c r="C21" s="52">
        <v>4033</v>
      </c>
      <c r="D21" s="52">
        <v>3858</v>
      </c>
      <c r="E21" s="52">
        <v>3956.6999510000001</v>
      </c>
      <c r="F21" s="52">
        <v>3956.6999510000001</v>
      </c>
      <c r="G21" s="52">
        <v>0</v>
      </c>
    </row>
    <row r="22" spans="1:7">
      <c r="A22" s="53">
        <v>33512</v>
      </c>
      <c r="B22" s="52">
        <v>3958.1999510000001</v>
      </c>
      <c r="C22" s="52">
        <v>4093.3999020000001</v>
      </c>
      <c r="D22" s="52">
        <v>3958.1999510000001</v>
      </c>
      <c r="E22" s="52">
        <v>4038.6999510000001</v>
      </c>
      <c r="F22" s="52">
        <v>4038.6999510000001</v>
      </c>
      <c r="G22" s="52">
        <v>0</v>
      </c>
    </row>
    <row r="23" spans="1:7">
      <c r="A23" s="53">
        <v>33543</v>
      </c>
      <c r="B23" s="52">
        <v>4041.3999020000001</v>
      </c>
      <c r="C23" s="52">
        <v>4280.7998049999997</v>
      </c>
      <c r="D23" s="52">
        <v>4028.1999510000001</v>
      </c>
      <c r="E23" s="52">
        <v>4149.7998049999997</v>
      </c>
      <c r="F23" s="52">
        <v>4149.7998049999997</v>
      </c>
      <c r="G23" s="52">
        <v>0</v>
      </c>
    </row>
    <row r="24" spans="1:7">
      <c r="A24" s="53">
        <v>33573</v>
      </c>
      <c r="B24" s="52">
        <v>4149.7998049999997</v>
      </c>
      <c r="C24" s="52">
        <v>4309.2998049999997</v>
      </c>
      <c r="D24" s="52">
        <v>4084.3000489999999</v>
      </c>
      <c r="E24" s="52">
        <v>4297.2998049999997</v>
      </c>
      <c r="F24" s="52">
        <v>4297.2998049999997</v>
      </c>
      <c r="G24" s="52">
        <v>0</v>
      </c>
    </row>
    <row r="25" spans="1:7">
      <c r="A25" s="53">
        <v>33604</v>
      </c>
      <c r="B25" s="52">
        <v>4297.2998049999997</v>
      </c>
      <c r="C25" s="52">
        <v>4635.1000979999999</v>
      </c>
      <c r="D25" s="52">
        <v>4284.1000979999999</v>
      </c>
      <c r="E25" s="52">
        <v>4601.7998049999997</v>
      </c>
      <c r="F25" s="52">
        <v>4601.7998049999997</v>
      </c>
      <c r="G25" s="52">
        <v>0</v>
      </c>
    </row>
    <row r="26" spans="1:7">
      <c r="A26" s="53">
        <v>33635</v>
      </c>
      <c r="B26" s="52">
        <v>4603</v>
      </c>
      <c r="C26" s="52">
        <v>4966.8999020000001</v>
      </c>
      <c r="D26" s="52">
        <v>4603</v>
      </c>
      <c r="E26" s="52">
        <v>4929.1000979999999</v>
      </c>
      <c r="F26" s="52">
        <v>4929.1000979999999</v>
      </c>
      <c r="G26" s="52">
        <v>0</v>
      </c>
    </row>
    <row r="27" spans="1:7">
      <c r="A27" s="53">
        <v>33664</v>
      </c>
      <c r="B27" s="52">
        <v>4930.6000979999999</v>
      </c>
      <c r="C27" s="52">
        <v>5113.8999020000001</v>
      </c>
      <c r="D27" s="52">
        <v>4844.2998049999997</v>
      </c>
      <c r="E27" s="52">
        <v>4938.2998049999997</v>
      </c>
      <c r="F27" s="52">
        <v>4938.2998049999997</v>
      </c>
      <c r="G27" s="52">
        <v>0</v>
      </c>
    </row>
    <row r="28" spans="1:7">
      <c r="A28" s="53">
        <v>33695</v>
      </c>
      <c r="B28" s="52">
        <v>4936.6000979999999</v>
      </c>
      <c r="C28" s="52">
        <v>5442.8999020000001</v>
      </c>
      <c r="D28" s="52">
        <v>4729.3999020000001</v>
      </c>
      <c r="E28" s="52">
        <v>5369.6000979999999</v>
      </c>
      <c r="F28" s="52">
        <v>5369.6000979999999</v>
      </c>
      <c r="G28" s="52">
        <v>0</v>
      </c>
    </row>
    <row r="29" spans="1:7">
      <c r="A29" s="53">
        <v>33725</v>
      </c>
      <c r="B29" s="52">
        <v>5349.6000979999999</v>
      </c>
      <c r="C29" s="52">
        <v>6105.3999020000001</v>
      </c>
      <c r="D29" s="52">
        <v>5349.6000979999999</v>
      </c>
      <c r="E29" s="52">
        <v>6080.2001950000003</v>
      </c>
      <c r="F29" s="52">
        <v>6080.2001950000003</v>
      </c>
      <c r="G29" s="52">
        <v>0</v>
      </c>
    </row>
    <row r="30" spans="1:7">
      <c r="A30" s="53">
        <v>33756</v>
      </c>
      <c r="B30" s="52">
        <v>6099.3999020000001</v>
      </c>
      <c r="C30" s="52">
        <v>6179</v>
      </c>
      <c r="D30" s="52">
        <v>5744.2998049999997</v>
      </c>
      <c r="E30" s="52">
        <v>6103.8999020000001</v>
      </c>
      <c r="F30" s="52">
        <v>6103.8999020000001</v>
      </c>
      <c r="G30" s="52">
        <v>0</v>
      </c>
    </row>
    <row r="31" spans="1:7">
      <c r="A31" s="53">
        <v>33786</v>
      </c>
      <c r="B31" s="52">
        <v>6107.2998049999997</v>
      </c>
      <c r="C31" s="52">
        <v>6239.7001950000003</v>
      </c>
      <c r="D31" s="52">
        <v>5657.6000979999999</v>
      </c>
      <c r="E31" s="52">
        <v>5881.1000979999999</v>
      </c>
      <c r="F31" s="52">
        <v>5881.1000979999999</v>
      </c>
      <c r="G31" s="52">
        <v>0</v>
      </c>
    </row>
    <row r="32" spans="1:7">
      <c r="A32" s="53">
        <v>33817</v>
      </c>
      <c r="B32" s="52">
        <v>5885.7001950000003</v>
      </c>
      <c r="C32" s="52">
        <v>5956.7001950000003</v>
      </c>
      <c r="D32" s="52">
        <v>5252.2998049999997</v>
      </c>
      <c r="E32" s="52">
        <v>5628.6000979999999</v>
      </c>
      <c r="F32" s="52">
        <v>5628.6000979999999</v>
      </c>
      <c r="G32" s="52">
        <v>0</v>
      </c>
    </row>
    <row r="33" spans="1:7">
      <c r="A33" s="53">
        <v>33848</v>
      </c>
      <c r="B33" s="52">
        <v>5631.7001950000003</v>
      </c>
      <c r="C33" s="52">
        <v>5776.3999020000001</v>
      </c>
      <c r="D33" s="52">
        <v>5473.7001950000003</v>
      </c>
      <c r="E33" s="52">
        <v>5505.3999020000001</v>
      </c>
      <c r="F33" s="52">
        <v>5505.3999020000001</v>
      </c>
      <c r="G33" s="52">
        <v>0</v>
      </c>
    </row>
    <row r="34" spans="1:7">
      <c r="A34" s="53">
        <v>33878</v>
      </c>
      <c r="B34" s="52">
        <v>5502.7001950000003</v>
      </c>
      <c r="C34" s="52">
        <v>6367.2001950000003</v>
      </c>
      <c r="D34" s="52">
        <v>5440.6000979999999</v>
      </c>
      <c r="E34" s="52">
        <v>6190.7001950000003</v>
      </c>
      <c r="F34" s="52">
        <v>6190.7001950000003</v>
      </c>
      <c r="G34" s="52">
        <v>0</v>
      </c>
    </row>
    <row r="35" spans="1:7">
      <c r="A35" s="53">
        <v>33909</v>
      </c>
      <c r="B35" s="52">
        <v>6197.2001950000003</v>
      </c>
      <c r="C35" s="52">
        <v>6470.7998049999997</v>
      </c>
      <c r="D35" s="52">
        <v>5642.7001950000003</v>
      </c>
      <c r="E35" s="52">
        <v>5810.6000979999999</v>
      </c>
      <c r="F35" s="52">
        <v>5810.6000979999999</v>
      </c>
      <c r="G35" s="52">
        <v>0</v>
      </c>
    </row>
    <row r="36" spans="1:7">
      <c r="A36" s="53">
        <v>33939</v>
      </c>
      <c r="B36" s="52">
        <v>5676.3999020000001</v>
      </c>
      <c r="C36" s="52">
        <v>5676.3999020000001</v>
      </c>
      <c r="D36" s="52">
        <v>4947.7998049999997</v>
      </c>
      <c r="E36" s="52">
        <v>5512.3999020000001</v>
      </c>
      <c r="F36" s="52">
        <v>5512.3999020000001</v>
      </c>
      <c r="G36" s="52">
        <v>0</v>
      </c>
    </row>
    <row r="37" spans="1:7">
      <c r="A37" s="53">
        <v>33970</v>
      </c>
      <c r="B37" s="52">
        <v>5512.8999020000001</v>
      </c>
      <c r="C37" s="52">
        <v>5970.5</v>
      </c>
      <c r="D37" s="52">
        <v>5431.2998049999997</v>
      </c>
      <c r="E37" s="52">
        <v>5751.3999020000001</v>
      </c>
      <c r="F37" s="52">
        <v>5751.3999020000001</v>
      </c>
      <c r="G37" s="52">
        <v>0</v>
      </c>
    </row>
    <row r="38" spans="1:7">
      <c r="A38" s="53">
        <v>34001</v>
      </c>
      <c r="B38" s="52">
        <v>5743.2998049999997</v>
      </c>
      <c r="C38" s="52">
        <v>6352</v>
      </c>
      <c r="D38" s="52">
        <v>5661.2998049999997</v>
      </c>
      <c r="E38" s="52">
        <v>6352</v>
      </c>
      <c r="F38" s="52">
        <v>6352</v>
      </c>
      <c r="G38" s="52">
        <v>0</v>
      </c>
    </row>
    <row r="39" spans="1:7">
      <c r="A39" s="53">
        <v>34029</v>
      </c>
      <c r="B39" s="52">
        <v>6353.1000979999999</v>
      </c>
      <c r="C39" s="52">
        <v>6538.2998049999997</v>
      </c>
      <c r="D39" s="52">
        <v>5760.7998049999997</v>
      </c>
      <c r="E39" s="52">
        <v>6388.8999020000001</v>
      </c>
      <c r="F39" s="52">
        <v>6388.8999020000001</v>
      </c>
      <c r="G39" s="52">
        <v>0</v>
      </c>
    </row>
    <row r="40" spans="1:7">
      <c r="A40" s="53">
        <v>34060</v>
      </c>
      <c r="B40" s="52">
        <v>6385.2001950000003</v>
      </c>
      <c r="C40" s="52">
        <v>6915.2001950000003</v>
      </c>
      <c r="D40" s="52">
        <v>6250.2001950000003</v>
      </c>
      <c r="E40" s="52">
        <v>6830.5</v>
      </c>
      <c r="F40" s="52">
        <v>6830.5</v>
      </c>
      <c r="G40" s="52">
        <v>0</v>
      </c>
    </row>
    <row r="41" spans="1:7">
      <c r="A41" s="53">
        <v>34090</v>
      </c>
      <c r="B41" s="52">
        <v>6830.5</v>
      </c>
      <c r="C41" s="52">
        <v>7528.7001950000003</v>
      </c>
      <c r="D41" s="52">
        <v>6727.6000979999999</v>
      </c>
      <c r="E41" s="52">
        <v>7372.2001950000003</v>
      </c>
      <c r="F41" s="52">
        <v>7372.2001950000003</v>
      </c>
      <c r="G41" s="52">
        <v>0</v>
      </c>
    </row>
    <row r="42" spans="1:7">
      <c r="A42" s="53">
        <v>34121</v>
      </c>
      <c r="B42" s="52">
        <v>7364.1000979999999</v>
      </c>
      <c r="C42" s="52">
        <v>7407.8999020000001</v>
      </c>
      <c r="D42" s="52">
        <v>6928.1000979999999</v>
      </c>
      <c r="E42" s="52">
        <v>7099.2998049999997</v>
      </c>
      <c r="F42" s="52">
        <v>7099.2998049999997</v>
      </c>
      <c r="G42" s="52">
        <v>0</v>
      </c>
    </row>
    <row r="43" spans="1:7">
      <c r="A43" s="53">
        <v>34151</v>
      </c>
      <c r="B43" s="52">
        <v>7119.7001950000003</v>
      </c>
      <c r="C43" s="52">
        <v>7339.6000979999999</v>
      </c>
      <c r="D43" s="52">
        <v>6707.8999020000001</v>
      </c>
      <c r="E43" s="52">
        <v>6989</v>
      </c>
      <c r="F43" s="52">
        <v>6989</v>
      </c>
      <c r="G43" s="52">
        <v>0</v>
      </c>
    </row>
    <row r="44" spans="1:7">
      <c r="A44" s="53">
        <v>34182</v>
      </c>
      <c r="B44" s="52">
        <v>6989</v>
      </c>
      <c r="C44" s="52">
        <v>7615.1000979999999</v>
      </c>
      <c r="D44" s="52">
        <v>6989</v>
      </c>
      <c r="E44" s="52">
        <v>7549.7001950000003</v>
      </c>
      <c r="F44" s="52">
        <v>7549.7001950000003</v>
      </c>
      <c r="G44" s="52">
        <v>0</v>
      </c>
    </row>
    <row r="45" spans="1:7">
      <c r="A45" s="53">
        <v>34213</v>
      </c>
      <c r="B45" s="52">
        <v>7559.3999020000001</v>
      </c>
      <c r="C45" s="52">
        <v>7678.6000979999999</v>
      </c>
      <c r="D45" s="52">
        <v>7298.5</v>
      </c>
      <c r="E45" s="52">
        <v>7676.2001950000003</v>
      </c>
      <c r="F45" s="52">
        <v>7676.2001950000003</v>
      </c>
      <c r="G45" s="52">
        <v>0</v>
      </c>
    </row>
    <row r="46" spans="1:7">
      <c r="A46" s="53">
        <v>34243</v>
      </c>
      <c r="B46" s="52">
        <v>7674.3999020000001</v>
      </c>
      <c r="C46" s="52">
        <v>9386.7001949999994</v>
      </c>
      <c r="D46" s="52">
        <v>7668.7001950000003</v>
      </c>
      <c r="E46" s="52">
        <v>9329.0996090000008</v>
      </c>
      <c r="F46" s="52">
        <v>9329.0996090000008</v>
      </c>
      <c r="G46" s="52">
        <v>0</v>
      </c>
    </row>
    <row r="47" spans="1:7">
      <c r="A47" s="53">
        <v>34274</v>
      </c>
      <c r="B47" s="52">
        <v>9378.7998050000006</v>
      </c>
      <c r="C47" s="52">
        <v>9825.5</v>
      </c>
      <c r="D47" s="52">
        <v>8834.7001949999994</v>
      </c>
      <c r="E47" s="52">
        <v>9125.2001949999994</v>
      </c>
      <c r="F47" s="52">
        <v>9125.2001949999994</v>
      </c>
      <c r="G47" s="52">
        <v>0</v>
      </c>
    </row>
    <row r="48" spans="1:7">
      <c r="A48" s="53">
        <v>34304</v>
      </c>
      <c r="B48" s="52">
        <v>9142.9003909999992</v>
      </c>
      <c r="C48" s="52">
        <v>11959.099609000001</v>
      </c>
      <c r="D48" s="52">
        <v>9102.9003909999992</v>
      </c>
      <c r="E48" s="52">
        <v>11888.400390999999</v>
      </c>
      <c r="F48" s="52">
        <v>11888.400390999999</v>
      </c>
      <c r="G48" s="52">
        <v>0</v>
      </c>
    </row>
    <row r="49" spans="1:7">
      <c r="A49" s="53">
        <v>34335</v>
      </c>
      <c r="B49" s="52">
        <v>11884.900390999999</v>
      </c>
      <c r="C49" s="52">
        <v>12599.200194999999</v>
      </c>
      <c r="D49" s="52">
        <v>10162.200194999999</v>
      </c>
      <c r="E49" s="52">
        <v>11487</v>
      </c>
      <c r="F49" s="52">
        <v>11487</v>
      </c>
      <c r="G49" s="52">
        <v>0</v>
      </c>
    </row>
    <row r="50" spans="1:7">
      <c r="A50" s="53">
        <v>34366</v>
      </c>
      <c r="B50" s="52">
        <v>11523.5</v>
      </c>
      <c r="C50" s="52">
        <v>12186.799805000001</v>
      </c>
      <c r="D50" s="52">
        <v>9892.0996090000008</v>
      </c>
      <c r="E50" s="52">
        <v>10410.200194999999</v>
      </c>
      <c r="F50" s="52">
        <v>10410.200194999999</v>
      </c>
      <c r="G50" s="52">
        <v>0</v>
      </c>
    </row>
    <row r="51" spans="1:7">
      <c r="A51" s="53">
        <v>34394</v>
      </c>
      <c r="B51" s="52">
        <v>10387.599609000001</v>
      </c>
      <c r="C51" s="52">
        <v>10387.599609000001</v>
      </c>
      <c r="D51" s="52">
        <v>8534</v>
      </c>
      <c r="E51" s="52">
        <v>9029.9003909999992</v>
      </c>
      <c r="F51" s="52">
        <v>9029.9003909999992</v>
      </c>
      <c r="G51" s="52">
        <v>0</v>
      </c>
    </row>
    <row r="52" spans="1:7">
      <c r="A52" s="53">
        <v>34425</v>
      </c>
      <c r="B52" s="52">
        <v>9098.5996090000008</v>
      </c>
      <c r="C52" s="52">
        <v>9905.7998050000006</v>
      </c>
      <c r="D52" s="52">
        <v>8860.5</v>
      </c>
      <c r="E52" s="52">
        <v>8966.0996090000008</v>
      </c>
      <c r="F52" s="52">
        <v>8966.0996090000008</v>
      </c>
      <c r="G52" s="52">
        <v>0</v>
      </c>
    </row>
    <row r="53" spans="1:7">
      <c r="A53" s="53">
        <v>34455</v>
      </c>
      <c r="B53" s="52">
        <v>8937.7998050000006</v>
      </c>
      <c r="C53" s="52">
        <v>9773.2001949999994</v>
      </c>
      <c r="D53" s="52">
        <v>8249.2001949999994</v>
      </c>
      <c r="E53" s="52">
        <v>9553.5996090000008</v>
      </c>
      <c r="F53" s="52">
        <v>9553.5996090000008</v>
      </c>
      <c r="G53" s="52">
        <v>0</v>
      </c>
    </row>
    <row r="54" spans="1:7">
      <c r="A54" s="53">
        <v>34486</v>
      </c>
      <c r="B54" s="52">
        <v>9542.2998050000006</v>
      </c>
      <c r="C54" s="52">
        <v>9598.0996090000008</v>
      </c>
      <c r="D54" s="52">
        <v>8461.5996090000008</v>
      </c>
      <c r="E54" s="52">
        <v>8758.4003909999992</v>
      </c>
      <c r="F54" s="52">
        <v>8758.4003909999992</v>
      </c>
      <c r="G54" s="52">
        <v>0</v>
      </c>
    </row>
    <row r="55" spans="1:7">
      <c r="A55" s="53">
        <v>34516</v>
      </c>
      <c r="B55" s="52">
        <v>8731</v>
      </c>
      <c r="C55" s="52">
        <v>9541.7001949999994</v>
      </c>
      <c r="D55" s="52">
        <v>8298</v>
      </c>
      <c r="E55" s="52">
        <v>9482.7998050000006</v>
      </c>
      <c r="F55" s="52">
        <v>9482.7998050000006</v>
      </c>
      <c r="G55" s="52">
        <v>0</v>
      </c>
    </row>
    <row r="56" spans="1:7">
      <c r="A56" s="53">
        <v>34547</v>
      </c>
      <c r="B56" s="52">
        <v>9510.5</v>
      </c>
      <c r="C56" s="52">
        <v>9929.4003909999992</v>
      </c>
      <c r="D56" s="52">
        <v>9130.0996090000008</v>
      </c>
      <c r="E56" s="52">
        <v>9929.4003909999992</v>
      </c>
      <c r="F56" s="52">
        <v>9929.4003909999992</v>
      </c>
      <c r="G56" s="52">
        <v>0</v>
      </c>
    </row>
    <row r="57" spans="1:7">
      <c r="A57" s="53">
        <v>34578</v>
      </c>
      <c r="B57" s="52">
        <v>9922.9003909999992</v>
      </c>
      <c r="C57" s="52">
        <v>10280.5</v>
      </c>
      <c r="D57" s="52">
        <v>9495.2998050000006</v>
      </c>
      <c r="E57" s="52">
        <v>9521.2001949999994</v>
      </c>
      <c r="F57" s="52">
        <v>9521.2001949999994</v>
      </c>
      <c r="G57" s="52">
        <v>0</v>
      </c>
    </row>
    <row r="58" spans="1:7">
      <c r="A58" s="53">
        <v>34608</v>
      </c>
      <c r="B58" s="52">
        <v>9516.0996090000008</v>
      </c>
      <c r="C58" s="52">
        <v>9660</v>
      </c>
      <c r="D58" s="52">
        <v>9186.5996090000008</v>
      </c>
      <c r="E58" s="52">
        <v>9646.2998050000006</v>
      </c>
      <c r="F58" s="52">
        <v>9646.2998050000006</v>
      </c>
      <c r="G58" s="52">
        <v>0</v>
      </c>
    </row>
    <row r="59" spans="1:7">
      <c r="A59" s="53">
        <v>34639</v>
      </c>
      <c r="B59" s="52">
        <v>9651.2998050000006</v>
      </c>
      <c r="C59" s="52">
        <v>9675.5</v>
      </c>
      <c r="D59" s="52">
        <v>8379.9003909999992</v>
      </c>
      <c r="E59" s="52">
        <v>8466.2998050000006</v>
      </c>
      <c r="F59" s="52">
        <v>8466.2998050000006</v>
      </c>
      <c r="G59" s="52">
        <v>0</v>
      </c>
    </row>
    <row r="60" spans="1:7">
      <c r="A60" s="53">
        <v>34669</v>
      </c>
      <c r="B60" s="52">
        <v>8465.2001949999994</v>
      </c>
      <c r="C60" s="52">
        <v>8555.2998050000006</v>
      </c>
      <c r="D60" s="52">
        <v>7670.7998049999997</v>
      </c>
      <c r="E60" s="52">
        <v>8191</v>
      </c>
      <c r="F60" s="52">
        <v>8191</v>
      </c>
      <c r="G60" s="52">
        <v>0</v>
      </c>
    </row>
    <row r="61" spans="1:7">
      <c r="A61" s="53">
        <v>34700</v>
      </c>
      <c r="B61" s="52">
        <v>8190.3999020000001</v>
      </c>
      <c r="C61" s="52">
        <v>8190.3999020000001</v>
      </c>
      <c r="D61" s="52">
        <v>6890.1000979999999</v>
      </c>
      <c r="E61" s="52">
        <v>7342.7001950000003</v>
      </c>
      <c r="F61" s="52">
        <v>7342.7001950000003</v>
      </c>
      <c r="G61" s="52">
        <v>0</v>
      </c>
    </row>
    <row r="62" spans="1:7">
      <c r="A62" s="53">
        <v>34731</v>
      </c>
      <c r="B62" s="52">
        <v>7383.7001950000003</v>
      </c>
      <c r="C62" s="52">
        <v>8339.9003909999992</v>
      </c>
      <c r="D62" s="52">
        <v>7383.7001950000003</v>
      </c>
      <c r="E62" s="52">
        <v>8327.5</v>
      </c>
      <c r="F62" s="52">
        <v>8327.5</v>
      </c>
      <c r="G62" s="52">
        <v>0</v>
      </c>
    </row>
    <row r="63" spans="1:7">
      <c r="A63" s="53">
        <v>34759</v>
      </c>
      <c r="B63" s="52">
        <v>8337.7001949999994</v>
      </c>
      <c r="C63" s="52">
        <v>8849.5</v>
      </c>
      <c r="D63" s="52">
        <v>7905.7998049999997</v>
      </c>
      <c r="E63" s="52">
        <v>8587.7001949999994</v>
      </c>
      <c r="F63" s="52">
        <v>8587.7001949999994</v>
      </c>
      <c r="G63" s="52">
        <v>0</v>
      </c>
    </row>
    <row r="64" spans="1:7">
      <c r="A64" s="53">
        <v>34790</v>
      </c>
      <c r="B64" s="52">
        <v>8514.0996090000008</v>
      </c>
      <c r="C64" s="52">
        <v>8697.4003909999992</v>
      </c>
      <c r="D64" s="52">
        <v>8189</v>
      </c>
      <c r="E64" s="52">
        <v>8361</v>
      </c>
      <c r="F64" s="52">
        <v>8361</v>
      </c>
      <c r="G64" s="52">
        <v>0</v>
      </c>
    </row>
    <row r="65" spans="1:7">
      <c r="A65" s="53">
        <v>34820</v>
      </c>
      <c r="B65" s="52">
        <v>8348.0996090000008</v>
      </c>
      <c r="C65" s="52">
        <v>9448.0996090000008</v>
      </c>
      <c r="D65" s="52">
        <v>8095.3999020000001</v>
      </c>
      <c r="E65" s="52">
        <v>9407.4003909999992</v>
      </c>
      <c r="F65" s="52">
        <v>9407.4003909999992</v>
      </c>
      <c r="G65" s="52">
        <v>0</v>
      </c>
    </row>
    <row r="66" spans="1:7">
      <c r="A66" s="53">
        <v>34851</v>
      </c>
      <c r="B66" s="52">
        <v>9547</v>
      </c>
      <c r="C66" s="52">
        <v>9676.0996090000008</v>
      </c>
      <c r="D66" s="52">
        <v>9065.7998050000006</v>
      </c>
      <c r="E66" s="52">
        <v>9206.5</v>
      </c>
      <c r="F66" s="52">
        <v>9206.5</v>
      </c>
      <c r="G66" s="52">
        <v>0</v>
      </c>
    </row>
    <row r="67" spans="1:7">
      <c r="A67" s="53">
        <v>34881</v>
      </c>
      <c r="B67" s="52">
        <v>9208.2998050000006</v>
      </c>
      <c r="C67" s="52">
        <v>9820.7998050000006</v>
      </c>
      <c r="D67" s="52">
        <v>9110.7001949999994</v>
      </c>
      <c r="E67" s="52">
        <v>9453.4003909999992</v>
      </c>
      <c r="F67" s="52">
        <v>9453.4003909999992</v>
      </c>
      <c r="G67" s="52">
        <v>0</v>
      </c>
    </row>
    <row r="68" spans="1:7">
      <c r="A68" s="53">
        <v>34912</v>
      </c>
      <c r="B68" s="52">
        <v>9436.0996090000008</v>
      </c>
      <c r="C68" s="52">
        <v>9461.7998050000006</v>
      </c>
      <c r="D68" s="52">
        <v>8775</v>
      </c>
      <c r="E68" s="52">
        <v>9179.9003909999992</v>
      </c>
      <c r="F68" s="52">
        <v>9179.9003909999992</v>
      </c>
      <c r="G68" s="52">
        <v>0</v>
      </c>
    </row>
    <row r="69" spans="1:7">
      <c r="A69" s="53">
        <v>34943</v>
      </c>
      <c r="B69" s="52">
        <v>9185.7998050000006</v>
      </c>
      <c r="C69" s="52">
        <v>9834.4003909999992</v>
      </c>
      <c r="D69" s="52">
        <v>9136.2998050000006</v>
      </c>
      <c r="E69" s="52">
        <v>9646.2998050000006</v>
      </c>
      <c r="F69" s="52">
        <v>9646.2998050000006</v>
      </c>
      <c r="G69" s="52">
        <v>0</v>
      </c>
    </row>
    <row r="70" spans="1:7">
      <c r="A70" s="53">
        <v>34973</v>
      </c>
      <c r="B70" s="52">
        <v>9645.2998050000006</v>
      </c>
      <c r="C70" s="52">
        <v>10069.200194999999</v>
      </c>
      <c r="D70" s="52">
        <v>9627.5</v>
      </c>
      <c r="E70" s="52">
        <v>9782.4003909999992</v>
      </c>
      <c r="F70" s="52">
        <v>9782.4003909999992</v>
      </c>
      <c r="G70" s="52">
        <v>0</v>
      </c>
    </row>
    <row r="71" spans="1:7">
      <c r="A71" s="53">
        <v>35004</v>
      </c>
      <c r="B71" s="52">
        <v>9789.5996090000008</v>
      </c>
      <c r="C71" s="52">
        <v>9882.4003909999992</v>
      </c>
      <c r="D71" s="52">
        <v>9259.2998050000006</v>
      </c>
      <c r="E71" s="52">
        <v>9813.2998050000006</v>
      </c>
      <c r="F71" s="52">
        <v>9813.2998050000006</v>
      </c>
      <c r="G71" s="52">
        <v>0</v>
      </c>
    </row>
    <row r="72" spans="1:7">
      <c r="A72" s="53">
        <v>35034</v>
      </c>
      <c r="B72" s="52">
        <v>9832.2001949999994</v>
      </c>
      <c r="C72" s="52">
        <v>10073.400390999999</v>
      </c>
      <c r="D72" s="52">
        <v>9647.7001949999994</v>
      </c>
      <c r="E72" s="52">
        <v>10073.400390999999</v>
      </c>
      <c r="F72" s="52">
        <v>10073.400390999999</v>
      </c>
      <c r="G72" s="52">
        <v>0</v>
      </c>
    </row>
    <row r="73" spans="1:7">
      <c r="A73" s="53">
        <v>35065</v>
      </c>
      <c r="B73" s="52">
        <v>10070.799805000001</v>
      </c>
      <c r="C73" s="52">
        <v>11411.099609000001</v>
      </c>
      <c r="D73" s="52">
        <v>10070.799805000001</v>
      </c>
      <c r="E73" s="52">
        <v>11359.700194999999</v>
      </c>
      <c r="F73" s="52">
        <v>11359.700194999999</v>
      </c>
      <c r="G73" s="52">
        <v>0</v>
      </c>
    </row>
    <row r="74" spans="1:7">
      <c r="A74" s="53">
        <v>35096</v>
      </c>
      <c r="B74" s="52">
        <v>11352.400390999999</v>
      </c>
      <c r="C74" s="52">
        <v>11600.200194999999</v>
      </c>
      <c r="D74" s="52">
        <v>11039.099609000001</v>
      </c>
      <c r="E74" s="52">
        <v>11125.700194999999</v>
      </c>
      <c r="F74" s="52">
        <v>11125.700194999999</v>
      </c>
      <c r="G74" s="52">
        <v>0</v>
      </c>
    </row>
    <row r="75" spans="1:7">
      <c r="A75" s="53">
        <v>35125</v>
      </c>
      <c r="B75" s="52">
        <v>11098.799805000001</v>
      </c>
      <c r="C75" s="52">
        <v>11459.799805000001</v>
      </c>
      <c r="D75" s="52">
        <v>10230.5</v>
      </c>
      <c r="E75" s="52">
        <v>10957.200194999999</v>
      </c>
      <c r="F75" s="52">
        <v>10957.200194999999</v>
      </c>
      <c r="G75" s="52">
        <v>0</v>
      </c>
    </row>
    <row r="76" spans="1:7">
      <c r="A76" s="53">
        <v>35156</v>
      </c>
      <c r="B76" s="52">
        <v>10945</v>
      </c>
      <c r="C76" s="52">
        <v>11213.5</v>
      </c>
      <c r="D76" s="52">
        <v>10712.700194999999</v>
      </c>
      <c r="E76" s="52">
        <v>10964.5</v>
      </c>
      <c r="F76" s="52">
        <v>10964.5</v>
      </c>
      <c r="G76" s="52">
        <v>0</v>
      </c>
    </row>
    <row r="77" spans="1:7">
      <c r="A77" s="53">
        <v>35186</v>
      </c>
      <c r="B77" s="52">
        <v>10954.599609000001</v>
      </c>
      <c r="C77" s="52">
        <v>11264.700194999999</v>
      </c>
      <c r="D77" s="52">
        <v>10537.700194999999</v>
      </c>
      <c r="E77" s="52">
        <v>11264.700194999999</v>
      </c>
      <c r="F77" s="52">
        <v>11264.700194999999</v>
      </c>
      <c r="G77" s="52">
        <v>0</v>
      </c>
    </row>
    <row r="78" spans="1:7">
      <c r="A78" s="53">
        <v>35217</v>
      </c>
      <c r="B78" s="52">
        <v>11253</v>
      </c>
      <c r="C78" s="52">
        <v>11253</v>
      </c>
      <c r="D78" s="52">
        <v>10799.200194999999</v>
      </c>
      <c r="E78" s="52">
        <v>11020.900390999999</v>
      </c>
      <c r="F78" s="52">
        <v>11020.900390999999</v>
      </c>
      <c r="G78" s="52">
        <v>0</v>
      </c>
    </row>
    <row r="79" spans="1:7">
      <c r="A79" s="53">
        <v>35247</v>
      </c>
      <c r="B79" s="52">
        <v>11036.5</v>
      </c>
      <c r="C79" s="52">
        <v>11211.099609000001</v>
      </c>
      <c r="D79" s="52">
        <v>10533.700194999999</v>
      </c>
      <c r="E79" s="52">
        <v>10681.400390999999</v>
      </c>
      <c r="F79" s="52">
        <v>10681.400390999999</v>
      </c>
      <c r="G79" s="52">
        <v>0</v>
      </c>
    </row>
    <row r="80" spans="1:7">
      <c r="A80" s="53">
        <v>35278</v>
      </c>
      <c r="B80" s="52">
        <v>10706</v>
      </c>
      <c r="C80" s="52">
        <v>11494.299805000001</v>
      </c>
      <c r="D80" s="52">
        <v>10706</v>
      </c>
      <c r="E80" s="52">
        <v>11159</v>
      </c>
      <c r="F80" s="52">
        <v>11159</v>
      </c>
      <c r="G80" s="52">
        <v>0</v>
      </c>
    </row>
    <row r="81" spans="1:7">
      <c r="A81" s="53">
        <v>35309</v>
      </c>
      <c r="B81" s="52">
        <v>11123.700194999999</v>
      </c>
      <c r="C81" s="52">
        <v>11906</v>
      </c>
      <c r="D81" s="52">
        <v>10930.400390999999</v>
      </c>
      <c r="E81" s="52">
        <v>11902.400390999999</v>
      </c>
      <c r="F81" s="52">
        <v>11902.400390999999</v>
      </c>
      <c r="G81" s="52">
        <v>0</v>
      </c>
    </row>
    <row r="82" spans="1:7">
      <c r="A82" s="53">
        <v>35339</v>
      </c>
      <c r="B82" s="52">
        <v>11916.700194999999</v>
      </c>
      <c r="C82" s="52">
        <v>12602.299805000001</v>
      </c>
      <c r="D82" s="52">
        <v>11857.400390999999</v>
      </c>
      <c r="E82" s="52">
        <v>12477.599609000001</v>
      </c>
      <c r="F82" s="52">
        <v>12477.599609000001</v>
      </c>
      <c r="G82" s="52">
        <v>0</v>
      </c>
    </row>
    <row r="83" spans="1:7">
      <c r="A83" s="53">
        <v>35370</v>
      </c>
      <c r="B83" s="52">
        <v>12503.099609000001</v>
      </c>
      <c r="C83" s="52">
        <v>13744.299805000001</v>
      </c>
      <c r="D83" s="52">
        <v>12472.799805000001</v>
      </c>
      <c r="E83" s="52">
        <v>13393.900390999999</v>
      </c>
      <c r="F83" s="52">
        <v>13393.900390999999</v>
      </c>
      <c r="G83" s="52">
        <v>0</v>
      </c>
    </row>
    <row r="84" spans="1:7">
      <c r="A84" s="53">
        <v>35400</v>
      </c>
      <c r="B84" s="52">
        <v>13446.700194999999</v>
      </c>
      <c r="C84" s="52">
        <v>13525.400390999999</v>
      </c>
      <c r="D84" s="52">
        <v>12736.400390999999</v>
      </c>
      <c r="E84" s="52">
        <v>13451.5</v>
      </c>
      <c r="F84" s="52">
        <v>13451.5</v>
      </c>
      <c r="G84" s="52">
        <v>0</v>
      </c>
    </row>
    <row r="85" spans="1:7">
      <c r="A85" s="53">
        <v>35431</v>
      </c>
      <c r="B85" s="52">
        <v>13362.5</v>
      </c>
      <c r="C85" s="52">
        <v>14004.900390999999</v>
      </c>
      <c r="D85" s="52">
        <v>13086.200194999999</v>
      </c>
      <c r="E85" s="52">
        <v>13321.799805000001</v>
      </c>
      <c r="F85" s="52">
        <v>13321.799805000001</v>
      </c>
      <c r="G85" s="52">
        <v>0</v>
      </c>
    </row>
    <row r="86" spans="1:7">
      <c r="A86" s="53">
        <v>35462</v>
      </c>
      <c r="B86" s="52">
        <v>13340.700194999999</v>
      </c>
      <c r="C86" s="52">
        <v>13860.900390999999</v>
      </c>
      <c r="D86" s="52">
        <v>12934</v>
      </c>
      <c r="E86" s="52">
        <v>13398.700194999999</v>
      </c>
      <c r="F86" s="52">
        <v>13398.700194999999</v>
      </c>
      <c r="G86" s="52">
        <v>0</v>
      </c>
    </row>
    <row r="87" spans="1:7">
      <c r="A87" s="53">
        <v>35490</v>
      </c>
      <c r="B87" s="52">
        <v>13426.299805000001</v>
      </c>
      <c r="C87" s="52">
        <v>13568.900390999999</v>
      </c>
      <c r="D87" s="52">
        <v>12331.599609000001</v>
      </c>
      <c r="E87" s="52">
        <v>12534.299805000001</v>
      </c>
      <c r="F87" s="52">
        <v>12534.299805000001</v>
      </c>
      <c r="G87" s="52">
        <v>0</v>
      </c>
    </row>
    <row r="88" spans="1:7">
      <c r="A88" s="53">
        <v>35521</v>
      </c>
      <c r="B88" s="52">
        <v>12230.099609000001</v>
      </c>
      <c r="C88" s="52">
        <v>12924.299805000001</v>
      </c>
      <c r="D88" s="52">
        <v>11951.900390999999</v>
      </c>
      <c r="E88" s="52">
        <v>12903.299805000001</v>
      </c>
      <c r="F88" s="52">
        <v>12903.299805000001</v>
      </c>
      <c r="G88" s="52">
        <v>0</v>
      </c>
    </row>
    <row r="89" spans="1:7">
      <c r="A89" s="53">
        <v>35551</v>
      </c>
      <c r="B89" s="52">
        <v>12892.200194999999</v>
      </c>
      <c r="C89" s="52">
        <v>14757.799805000001</v>
      </c>
      <c r="D89" s="52">
        <v>12845.400390999999</v>
      </c>
      <c r="E89" s="52">
        <v>14757.799805000001</v>
      </c>
      <c r="F89" s="52">
        <v>14757.799805000001</v>
      </c>
      <c r="G89" s="52">
        <v>0</v>
      </c>
    </row>
    <row r="90" spans="1:7">
      <c r="A90" s="53">
        <v>35582</v>
      </c>
      <c r="B90" s="52">
        <v>14737.099609000001</v>
      </c>
      <c r="C90" s="52">
        <v>15322.299805000001</v>
      </c>
      <c r="D90" s="52">
        <v>13796</v>
      </c>
      <c r="E90" s="52">
        <v>15196.799805000001</v>
      </c>
      <c r="F90" s="52">
        <v>15196.799805000001</v>
      </c>
      <c r="G90" s="52">
        <v>0</v>
      </c>
    </row>
    <row r="91" spans="1:7">
      <c r="A91" s="53">
        <v>35612</v>
      </c>
      <c r="B91" s="52">
        <v>15346</v>
      </c>
      <c r="C91" s="52">
        <v>16365.700194999999</v>
      </c>
      <c r="D91" s="52">
        <v>14549.900390999999</v>
      </c>
      <c r="E91" s="52">
        <v>16365.700194999999</v>
      </c>
      <c r="F91" s="52">
        <v>16365.700194999999</v>
      </c>
      <c r="G91" s="52">
        <v>0</v>
      </c>
    </row>
    <row r="92" spans="1:7">
      <c r="A92" s="53">
        <v>35643</v>
      </c>
      <c r="B92" s="52">
        <v>16424.199218999998</v>
      </c>
      <c r="C92" s="52">
        <v>16820.300781000002</v>
      </c>
      <c r="D92" s="52">
        <v>14088</v>
      </c>
      <c r="E92" s="52">
        <v>14135.200194999999</v>
      </c>
      <c r="F92" s="52">
        <v>14135.200194999999</v>
      </c>
      <c r="G92" s="52">
        <v>0</v>
      </c>
    </row>
    <row r="93" spans="1:7">
      <c r="A93" s="53">
        <v>35674</v>
      </c>
      <c r="B93" s="52">
        <v>14112</v>
      </c>
      <c r="C93" s="52">
        <v>15049.299805000001</v>
      </c>
      <c r="D93" s="52">
        <v>12899.799805000001</v>
      </c>
      <c r="E93" s="52">
        <v>15049.299805000001</v>
      </c>
      <c r="F93" s="52">
        <v>15049.299805000001</v>
      </c>
      <c r="G93" s="52">
        <v>0</v>
      </c>
    </row>
    <row r="94" spans="1:7">
      <c r="A94" s="53">
        <v>35704</v>
      </c>
      <c r="B94" s="52">
        <v>15133.299805000001</v>
      </c>
      <c r="C94" s="52">
        <v>15242.700194999999</v>
      </c>
      <c r="D94" s="52">
        <v>8775.9003909999992</v>
      </c>
      <c r="E94" s="52">
        <v>10623.799805000001</v>
      </c>
      <c r="F94" s="52">
        <v>10623.799805000001</v>
      </c>
      <c r="G94" s="52">
        <v>0</v>
      </c>
    </row>
    <row r="95" spans="1:7">
      <c r="A95" s="53">
        <v>35735</v>
      </c>
      <c r="B95" s="52">
        <v>10901.900390999999</v>
      </c>
      <c r="C95" s="52">
        <v>11661</v>
      </c>
      <c r="D95" s="52">
        <v>9436.5996090000008</v>
      </c>
      <c r="E95" s="52">
        <v>10526.900390999999</v>
      </c>
      <c r="F95" s="52">
        <v>10526.900390999999</v>
      </c>
      <c r="G95" s="52">
        <v>0</v>
      </c>
    </row>
    <row r="96" spans="1:7">
      <c r="A96" s="53">
        <v>35765</v>
      </c>
      <c r="B96" s="52">
        <v>10510.799805000001</v>
      </c>
      <c r="C96" s="52">
        <v>11842.700194999999</v>
      </c>
      <c r="D96" s="52">
        <v>10058.5</v>
      </c>
      <c r="E96" s="52">
        <v>10722.799805000001</v>
      </c>
      <c r="F96" s="52">
        <v>10722.799805000001</v>
      </c>
      <c r="G96" s="52">
        <v>0</v>
      </c>
    </row>
    <row r="97" spans="1:7">
      <c r="A97" s="53">
        <v>35796</v>
      </c>
      <c r="B97" s="52">
        <v>10743.700194999999</v>
      </c>
      <c r="C97" s="52">
        <v>10822.700194999999</v>
      </c>
      <c r="D97" s="52">
        <v>7909.1000979999999</v>
      </c>
      <c r="E97" s="52">
        <v>9252.4003909999992</v>
      </c>
      <c r="F97" s="52">
        <v>9252.4003909999992</v>
      </c>
      <c r="G97" s="52">
        <v>0</v>
      </c>
    </row>
    <row r="98" spans="1:7">
      <c r="A98" s="53">
        <v>35827</v>
      </c>
      <c r="B98" s="52">
        <v>9800</v>
      </c>
      <c r="C98" s="52">
        <v>11480.700194999999</v>
      </c>
      <c r="D98" s="52">
        <v>9800</v>
      </c>
      <c r="E98" s="52">
        <v>11480.700194999999</v>
      </c>
      <c r="F98" s="52">
        <v>11480.700194999999</v>
      </c>
      <c r="G98" s="52">
        <v>0</v>
      </c>
    </row>
    <row r="99" spans="1:7">
      <c r="A99" s="53">
        <v>35855</v>
      </c>
      <c r="B99" s="52">
        <v>11486.700194999999</v>
      </c>
      <c r="C99" s="52">
        <v>11926.200194999999</v>
      </c>
      <c r="D99" s="52">
        <v>10697.900390999999</v>
      </c>
      <c r="E99" s="52">
        <v>11518.700194999999</v>
      </c>
      <c r="F99" s="52">
        <v>11518.700194999999</v>
      </c>
      <c r="G99" s="52">
        <v>0</v>
      </c>
    </row>
    <row r="100" spans="1:7">
      <c r="A100" s="53">
        <v>35886</v>
      </c>
      <c r="B100" s="52">
        <v>11491.200194999999</v>
      </c>
      <c r="C100" s="52">
        <v>11506</v>
      </c>
      <c r="D100" s="52">
        <v>10267.230469</v>
      </c>
      <c r="E100" s="52">
        <v>10383.679688</v>
      </c>
      <c r="F100" s="52">
        <v>10383.679688</v>
      </c>
      <c r="G100" s="52">
        <v>0</v>
      </c>
    </row>
    <row r="101" spans="1:7">
      <c r="A101" s="53">
        <v>35916</v>
      </c>
      <c r="B101" s="52">
        <v>10538.700194999999</v>
      </c>
      <c r="C101" s="52">
        <v>10619.200194999999</v>
      </c>
      <c r="D101" s="52">
        <v>8836.3798829999996</v>
      </c>
      <c r="E101" s="52">
        <v>8934.5595699999994</v>
      </c>
      <c r="F101" s="52">
        <v>8934.5595699999994</v>
      </c>
      <c r="G101" s="52">
        <v>0</v>
      </c>
    </row>
    <row r="102" spans="1:7">
      <c r="A102" s="53">
        <v>35947</v>
      </c>
      <c r="B102" s="52">
        <v>9049.4804690000001</v>
      </c>
      <c r="C102" s="52">
        <v>9089.4101559999999</v>
      </c>
      <c r="D102" s="52">
        <v>7351.6801759999998</v>
      </c>
      <c r="E102" s="52">
        <v>8543.0996090000008</v>
      </c>
      <c r="F102" s="52">
        <v>8543.0996090000008</v>
      </c>
      <c r="G102" s="52">
        <v>0</v>
      </c>
    </row>
    <row r="103" spans="1:7">
      <c r="A103" s="53">
        <v>35977</v>
      </c>
      <c r="B103" s="52">
        <v>8844.0996090000008</v>
      </c>
      <c r="C103" s="52">
        <v>8970.7402340000008</v>
      </c>
      <c r="D103" s="52">
        <v>7750.7597660000001</v>
      </c>
      <c r="E103" s="52">
        <v>7936.2001950000003</v>
      </c>
      <c r="F103" s="52">
        <v>7936.2001950000003</v>
      </c>
      <c r="G103" s="52">
        <v>0</v>
      </c>
    </row>
    <row r="104" spans="1:7">
      <c r="A104" s="53">
        <v>36008</v>
      </c>
      <c r="B104" s="52">
        <v>7767.419922</v>
      </c>
      <c r="C104" s="52">
        <v>7926.3500979999999</v>
      </c>
      <c r="D104" s="52">
        <v>6544.7900390000004</v>
      </c>
      <c r="E104" s="52">
        <v>7275.0400390000004</v>
      </c>
      <c r="F104" s="52">
        <v>7275.0400390000004</v>
      </c>
      <c r="G104" s="52">
        <v>0</v>
      </c>
    </row>
    <row r="105" spans="1:7">
      <c r="A105" s="53">
        <v>36039</v>
      </c>
      <c r="B105" s="52">
        <v>7038.4501950000003</v>
      </c>
      <c r="C105" s="52">
        <v>8331.6904300000006</v>
      </c>
      <c r="D105" s="52">
        <v>6982.4301759999998</v>
      </c>
      <c r="E105" s="52">
        <v>7883.4599609999996</v>
      </c>
      <c r="F105" s="52">
        <v>7883.4599609999996</v>
      </c>
      <c r="G105" s="52">
        <v>0</v>
      </c>
    </row>
    <row r="106" spans="1:7">
      <c r="A106" s="53">
        <v>36069</v>
      </c>
      <c r="B106" s="52">
        <v>7651.75</v>
      </c>
      <c r="C106" s="52">
        <v>10254.349609000001</v>
      </c>
      <c r="D106" s="52">
        <v>7540.7900390000004</v>
      </c>
      <c r="E106" s="52">
        <v>10154.940430000001</v>
      </c>
      <c r="F106" s="52">
        <v>10154.940430000001</v>
      </c>
      <c r="G106" s="52">
        <v>0</v>
      </c>
    </row>
    <row r="107" spans="1:7">
      <c r="A107" s="53">
        <v>36100</v>
      </c>
      <c r="B107" s="52">
        <v>10217.589844</v>
      </c>
      <c r="C107" s="52">
        <v>10979.309569999999</v>
      </c>
      <c r="D107" s="52">
        <v>9637.5595699999994</v>
      </c>
      <c r="E107" s="52">
        <v>10402.320313</v>
      </c>
      <c r="F107" s="52">
        <v>10402.320313</v>
      </c>
      <c r="G107" s="52">
        <v>0</v>
      </c>
    </row>
    <row r="108" spans="1:7">
      <c r="A108" s="53">
        <v>36130</v>
      </c>
      <c r="B108" s="52">
        <v>10258.139648</v>
      </c>
      <c r="C108" s="52">
        <v>10469.559569999999</v>
      </c>
      <c r="D108" s="52">
        <v>9714.0097659999992</v>
      </c>
      <c r="E108" s="52">
        <v>10048.580078000001</v>
      </c>
      <c r="F108" s="52">
        <v>10048.580078000001</v>
      </c>
      <c r="G108" s="52">
        <v>0</v>
      </c>
    </row>
    <row r="109" spans="1:7">
      <c r="A109" s="53">
        <v>36161</v>
      </c>
      <c r="B109" s="52">
        <v>9982.2597659999992</v>
      </c>
      <c r="C109" s="52">
        <v>10898.25</v>
      </c>
      <c r="D109" s="52">
        <v>9316.0498050000006</v>
      </c>
      <c r="E109" s="52">
        <v>9506.9003909999992</v>
      </c>
      <c r="F109" s="52">
        <v>9506.9003909999992</v>
      </c>
      <c r="G109" s="52">
        <v>0</v>
      </c>
    </row>
    <row r="110" spans="1:7">
      <c r="A110" s="53">
        <v>36192</v>
      </c>
      <c r="B110" s="52">
        <v>9485.4902340000008</v>
      </c>
      <c r="C110" s="52">
        <v>9891.6201170000004</v>
      </c>
      <c r="D110" s="52">
        <v>9000.2402340000008</v>
      </c>
      <c r="E110" s="52">
        <v>9858.4902340000008</v>
      </c>
      <c r="F110" s="52">
        <v>9858.4902340000008</v>
      </c>
      <c r="G110" s="52">
        <v>0</v>
      </c>
    </row>
    <row r="111" spans="1:7">
      <c r="A111" s="53">
        <v>36220</v>
      </c>
      <c r="B111" s="52">
        <v>9951.1103519999997</v>
      </c>
      <c r="C111" s="52">
        <v>11161</v>
      </c>
      <c r="D111" s="52">
        <v>9804</v>
      </c>
      <c r="E111" s="52">
        <v>10942.200194999999</v>
      </c>
      <c r="F111" s="52">
        <v>10942.200194999999</v>
      </c>
      <c r="G111" s="52">
        <v>0</v>
      </c>
    </row>
    <row r="112" spans="1:7">
      <c r="A112" s="53">
        <v>36251</v>
      </c>
      <c r="B112" s="52">
        <v>11017.450194999999</v>
      </c>
      <c r="C112" s="52">
        <v>13628.259765999999</v>
      </c>
      <c r="D112" s="52">
        <v>10850.110352</v>
      </c>
      <c r="E112" s="52">
        <v>13333.200194999999</v>
      </c>
      <c r="F112" s="52">
        <v>13333.200194999999</v>
      </c>
      <c r="G112" s="52">
        <v>0</v>
      </c>
    </row>
    <row r="113" spans="1:7">
      <c r="A113" s="53">
        <v>36281</v>
      </c>
      <c r="B113" s="52">
        <v>13297.769531</v>
      </c>
      <c r="C113" s="52">
        <v>13719.080078000001</v>
      </c>
      <c r="D113" s="52">
        <v>11964.639648</v>
      </c>
      <c r="E113" s="52">
        <v>12147.120117</v>
      </c>
      <c r="F113" s="52">
        <v>12147.120117</v>
      </c>
      <c r="G113" s="52">
        <v>0</v>
      </c>
    </row>
    <row r="114" spans="1:7">
      <c r="A114" s="53">
        <v>36312</v>
      </c>
      <c r="B114" s="52">
        <v>12139.969727</v>
      </c>
      <c r="C114" s="52">
        <v>14124.419921999999</v>
      </c>
      <c r="D114" s="52">
        <v>12106.780273</v>
      </c>
      <c r="E114" s="52">
        <v>13532.139648</v>
      </c>
      <c r="F114" s="52">
        <v>13532.139648</v>
      </c>
      <c r="G114" s="52">
        <v>0</v>
      </c>
    </row>
    <row r="115" spans="1:7">
      <c r="A115" s="53">
        <v>36342</v>
      </c>
      <c r="B115" s="52">
        <v>13859.599609000001</v>
      </c>
      <c r="C115" s="52">
        <v>14531.629883</v>
      </c>
      <c r="D115" s="52">
        <v>12722.549805000001</v>
      </c>
      <c r="E115" s="52">
        <v>13186.860352</v>
      </c>
      <c r="F115" s="52">
        <v>13186.860352</v>
      </c>
      <c r="G115" s="52">
        <v>0</v>
      </c>
    </row>
    <row r="116" spans="1:7">
      <c r="A116" s="53">
        <v>36373</v>
      </c>
      <c r="B116" s="52">
        <v>13202.389648</v>
      </c>
      <c r="C116" s="52">
        <v>13834.889648</v>
      </c>
      <c r="D116" s="52">
        <v>12422.780273</v>
      </c>
      <c r="E116" s="52">
        <v>13482.769531</v>
      </c>
      <c r="F116" s="52">
        <v>13482.769531</v>
      </c>
      <c r="G116" s="52">
        <v>0</v>
      </c>
    </row>
    <row r="117" spans="1:7">
      <c r="A117" s="53">
        <v>36404</v>
      </c>
      <c r="B117" s="52">
        <v>13561.080078000001</v>
      </c>
      <c r="C117" s="52">
        <v>14075.059569999999</v>
      </c>
      <c r="D117" s="52">
        <v>12652.870117</v>
      </c>
      <c r="E117" s="52">
        <v>12733.240234000001</v>
      </c>
      <c r="F117" s="52">
        <v>12733.240234000001</v>
      </c>
      <c r="G117" s="52">
        <v>0</v>
      </c>
    </row>
    <row r="118" spans="1:7">
      <c r="A118" s="53">
        <v>36434</v>
      </c>
      <c r="B118" s="52">
        <v>12731.320313</v>
      </c>
      <c r="C118" s="52">
        <v>13283.599609000001</v>
      </c>
      <c r="D118" s="52">
        <v>12066.650390999999</v>
      </c>
      <c r="E118" s="52">
        <v>13256.950194999999</v>
      </c>
      <c r="F118" s="52">
        <v>13256.950194999999</v>
      </c>
      <c r="G118" s="52">
        <v>0</v>
      </c>
    </row>
    <row r="119" spans="1:7">
      <c r="A119" s="53">
        <v>36465</v>
      </c>
      <c r="B119" s="52">
        <v>13309.400390999999</v>
      </c>
      <c r="C119" s="52">
        <v>15640.540039</v>
      </c>
      <c r="D119" s="52">
        <v>13230.719727</v>
      </c>
      <c r="E119" s="52">
        <v>15377.190430000001</v>
      </c>
      <c r="F119" s="52">
        <v>15377.190430000001</v>
      </c>
      <c r="G119" s="52">
        <v>0</v>
      </c>
    </row>
    <row r="120" spans="1:7">
      <c r="A120" s="53">
        <v>36495</v>
      </c>
      <c r="B120" s="52">
        <v>15277.309569999999</v>
      </c>
      <c r="C120" s="52">
        <v>17138.109375</v>
      </c>
      <c r="D120" s="52">
        <v>15146.030273</v>
      </c>
      <c r="E120" s="52">
        <v>16962.099609000001</v>
      </c>
      <c r="F120" s="52">
        <v>16962.099609000001</v>
      </c>
      <c r="G120" s="52">
        <v>0</v>
      </c>
    </row>
    <row r="121" spans="1:7">
      <c r="A121" s="53">
        <v>36526</v>
      </c>
      <c r="B121" s="52">
        <v>17057.699218999998</v>
      </c>
      <c r="C121" s="52">
        <v>17426.160156000002</v>
      </c>
      <c r="D121" s="52">
        <v>14763.969727</v>
      </c>
      <c r="E121" s="52">
        <v>15532.339844</v>
      </c>
      <c r="F121" s="52">
        <v>15532.339844</v>
      </c>
      <c r="G121" s="52">
        <v>0</v>
      </c>
    </row>
    <row r="122" spans="1:7">
      <c r="A122" s="53">
        <v>36557</v>
      </c>
      <c r="B122" s="52">
        <v>15600.259765999999</v>
      </c>
      <c r="C122" s="52">
        <v>17939.269531000002</v>
      </c>
      <c r="D122" s="52">
        <v>15580.459961</v>
      </c>
      <c r="E122" s="52">
        <v>17169.439452999999</v>
      </c>
      <c r="F122" s="52">
        <v>17169.439452999999</v>
      </c>
      <c r="G122" s="52">
        <v>0</v>
      </c>
    </row>
    <row r="123" spans="1:7">
      <c r="A123" s="53">
        <v>36586</v>
      </c>
      <c r="B123" s="52">
        <v>17267.269531000002</v>
      </c>
      <c r="C123" s="52">
        <v>18397.570313</v>
      </c>
      <c r="D123" s="52">
        <v>16315.040039</v>
      </c>
      <c r="E123" s="52">
        <v>17406.539063</v>
      </c>
      <c r="F123" s="52">
        <v>17406.539063</v>
      </c>
      <c r="G123" s="52">
        <v>0</v>
      </c>
    </row>
    <row r="124" spans="1:7">
      <c r="A124" s="53">
        <v>36617</v>
      </c>
      <c r="B124" s="52">
        <v>17444.480468999998</v>
      </c>
      <c r="C124" s="52">
        <v>17458.060547000001</v>
      </c>
      <c r="D124" s="52">
        <v>14624.330078000001</v>
      </c>
      <c r="E124" s="52">
        <v>15519.299805000001</v>
      </c>
      <c r="F124" s="52">
        <v>15519.299805000001</v>
      </c>
      <c r="G124" s="52">
        <v>0</v>
      </c>
    </row>
    <row r="125" spans="1:7">
      <c r="A125" s="53">
        <v>36647</v>
      </c>
      <c r="B125" s="52">
        <v>15751.030273</v>
      </c>
      <c r="C125" s="52">
        <v>15912.269531</v>
      </c>
      <c r="D125" s="52">
        <v>13596.629883</v>
      </c>
      <c r="E125" s="52">
        <v>14713.860352</v>
      </c>
      <c r="F125" s="52">
        <v>14713.860352</v>
      </c>
      <c r="G125" s="52">
        <v>0</v>
      </c>
    </row>
    <row r="126" spans="1:7">
      <c r="A126" s="53">
        <v>36678</v>
      </c>
      <c r="B126" s="52">
        <v>14652.900390999999</v>
      </c>
      <c r="C126" s="52">
        <v>16534.480468999998</v>
      </c>
      <c r="D126" s="52">
        <v>14652.900390999999</v>
      </c>
      <c r="E126" s="52">
        <v>16155.780273</v>
      </c>
      <c r="F126" s="52">
        <v>16155.780273</v>
      </c>
      <c r="G126" s="52">
        <v>0</v>
      </c>
    </row>
    <row r="127" spans="1:7">
      <c r="A127" s="53">
        <v>36708</v>
      </c>
      <c r="B127" s="52">
        <v>16177.059569999999</v>
      </c>
      <c r="C127" s="52">
        <v>18125.570313</v>
      </c>
      <c r="D127" s="52">
        <v>15928.919921999999</v>
      </c>
      <c r="E127" s="52">
        <v>16840.980468999998</v>
      </c>
      <c r="F127" s="52">
        <v>16840.980468999998</v>
      </c>
      <c r="G127" s="52">
        <v>0</v>
      </c>
    </row>
    <row r="128" spans="1:7">
      <c r="A128" s="53">
        <v>36739</v>
      </c>
      <c r="B128" s="52">
        <v>17014.439452999999</v>
      </c>
      <c r="C128" s="52">
        <v>17794.320313</v>
      </c>
      <c r="D128" s="52">
        <v>16787.460938</v>
      </c>
      <c r="E128" s="52">
        <v>17097.509765999999</v>
      </c>
      <c r="F128" s="52">
        <v>17097.509765999999</v>
      </c>
      <c r="G128" s="52">
        <v>0</v>
      </c>
    </row>
    <row r="129" spans="1:7">
      <c r="A129" s="53">
        <v>36770</v>
      </c>
      <c r="B129" s="52">
        <v>17210.330077999999</v>
      </c>
      <c r="C129" s="52">
        <v>17803.199218999998</v>
      </c>
      <c r="D129" s="52">
        <v>14538.879883</v>
      </c>
      <c r="E129" s="52">
        <v>15648.980469</v>
      </c>
      <c r="F129" s="52">
        <v>15648.980469</v>
      </c>
      <c r="G129" s="52">
        <v>0</v>
      </c>
    </row>
    <row r="130" spans="1:7">
      <c r="A130" s="53">
        <v>36800</v>
      </c>
      <c r="B130" s="52">
        <v>15586.030273</v>
      </c>
      <c r="C130" s="52">
        <v>16245.610352</v>
      </c>
      <c r="D130" s="52">
        <v>14107.740234000001</v>
      </c>
      <c r="E130" s="52">
        <v>14895.339844</v>
      </c>
      <c r="F130" s="52">
        <v>14895.339844</v>
      </c>
      <c r="G130" s="52">
        <v>0</v>
      </c>
    </row>
    <row r="131" spans="1:7">
      <c r="A131" s="53">
        <v>36831</v>
      </c>
      <c r="B131" s="52">
        <v>14943.429688</v>
      </c>
      <c r="C131" s="52">
        <v>16023.410156</v>
      </c>
      <c r="D131" s="52">
        <v>13894.190430000001</v>
      </c>
      <c r="E131" s="52">
        <v>13984.389648</v>
      </c>
      <c r="F131" s="52">
        <v>13984.389648</v>
      </c>
      <c r="G131" s="52">
        <v>0</v>
      </c>
    </row>
    <row r="132" spans="1:7">
      <c r="A132" s="53">
        <v>36861</v>
      </c>
      <c r="B132" s="52">
        <v>14026.209961</v>
      </c>
      <c r="C132" s="52">
        <v>15637.780273</v>
      </c>
      <c r="D132" s="52">
        <v>13920.110352</v>
      </c>
      <c r="E132" s="52">
        <v>15095.530273</v>
      </c>
      <c r="F132" s="52">
        <v>15095.530273</v>
      </c>
      <c r="G132" s="52">
        <v>0</v>
      </c>
    </row>
    <row r="133" spans="1:7">
      <c r="A133" s="53">
        <v>36892</v>
      </c>
      <c r="B133" s="52">
        <v>15089.849609000001</v>
      </c>
      <c r="C133" s="52">
        <v>16255.110352</v>
      </c>
      <c r="D133" s="52">
        <v>14512.709961</v>
      </c>
      <c r="E133" s="52">
        <v>16102.349609000001</v>
      </c>
      <c r="F133" s="52">
        <v>16102.349609000001</v>
      </c>
      <c r="G133" s="52">
        <v>0</v>
      </c>
    </row>
    <row r="134" spans="1:7">
      <c r="A134" s="53">
        <v>36923</v>
      </c>
      <c r="B134" s="52">
        <v>16055.639648</v>
      </c>
      <c r="C134" s="52">
        <v>16274.669921999999</v>
      </c>
      <c r="D134" s="52">
        <v>14573.540039</v>
      </c>
      <c r="E134" s="52">
        <v>14787.870117</v>
      </c>
      <c r="F134" s="52">
        <v>14787.870117</v>
      </c>
      <c r="G134" s="52">
        <v>0</v>
      </c>
    </row>
    <row r="135" spans="1:7">
      <c r="A135" s="53">
        <v>36951</v>
      </c>
      <c r="B135" s="52">
        <v>14696.469727</v>
      </c>
      <c r="C135" s="52">
        <v>14696.469727</v>
      </c>
      <c r="D135" s="52">
        <v>12396.969727</v>
      </c>
      <c r="E135" s="52">
        <v>12760.639648</v>
      </c>
      <c r="F135" s="52">
        <v>12760.639648</v>
      </c>
      <c r="G135" s="52">
        <v>0</v>
      </c>
    </row>
    <row r="136" spans="1:7">
      <c r="A136" s="53">
        <v>36982</v>
      </c>
      <c r="B136" s="52">
        <v>12750.309569999999</v>
      </c>
      <c r="C136" s="52">
        <v>13621.799805000001</v>
      </c>
      <c r="D136" s="52">
        <v>12061.549805000001</v>
      </c>
      <c r="E136" s="52">
        <v>13386.040039</v>
      </c>
      <c r="F136" s="52">
        <v>13386.040039</v>
      </c>
      <c r="G136" s="52">
        <v>0</v>
      </c>
    </row>
    <row r="137" spans="1:7">
      <c r="A137" s="53">
        <v>37012</v>
      </c>
      <c r="B137" s="52">
        <v>13596.269531</v>
      </c>
      <c r="C137" s="52">
        <v>13989.160156</v>
      </c>
      <c r="D137" s="52">
        <v>13091.509765999999</v>
      </c>
      <c r="E137" s="52">
        <v>13174.410156</v>
      </c>
      <c r="F137" s="52">
        <v>13174.410156</v>
      </c>
      <c r="G137" s="52">
        <v>0</v>
      </c>
    </row>
    <row r="138" spans="1:7">
      <c r="A138" s="53">
        <v>37043</v>
      </c>
      <c r="B138" s="52">
        <v>13244.099609000001</v>
      </c>
      <c r="C138" s="52">
        <v>13900.679688</v>
      </c>
      <c r="D138" s="52">
        <v>12787.009765999999</v>
      </c>
      <c r="E138" s="52">
        <v>13042.530273</v>
      </c>
      <c r="F138" s="52">
        <v>13042.530273</v>
      </c>
      <c r="G138" s="52">
        <v>0</v>
      </c>
    </row>
    <row r="139" spans="1:7">
      <c r="A139" s="53">
        <v>37073</v>
      </c>
      <c r="B139" s="52">
        <v>13068.299805000001</v>
      </c>
      <c r="C139" s="52">
        <v>13236.980469</v>
      </c>
      <c r="D139" s="52">
        <v>12003.160156</v>
      </c>
      <c r="E139" s="52">
        <v>12316.690430000001</v>
      </c>
      <c r="F139" s="52">
        <v>12316.690430000001</v>
      </c>
      <c r="G139" s="52">
        <v>2745100400</v>
      </c>
    </row>
    <row r="140" spans="1:7">
      <c r="A140" s="53">
        <v>37104</v>
      </c>
      <c r="B140" s="52">
        <v>12376.309569999999</v>
      </c>
      <c r="C140" s="52">
        <v>12544.639648</v>
      </c>
      <c r="D140" s="52">
        <v>11003.950194999999</v>
      </c>
      <c r="E140" s="52">
        <v>11090.480469</v>
      </c>
      <c r="F140" s="52">
        <v>11090.480469</v>
      </c>
      <c r="G140" s="52">
        <v>5005748000</v>
      </c>
    </row>
    <row r="141" spans="1:7">
      <c r="A141" s="53">
        <v>37135</v>
      </c>
      <c r="B141" s="52">
        <v>11058.799805000001</v>
      </c>
      <c r="C141" s="52">
        <v>11180.790039</v>
      </c>
      <c r="D141" s="52">
        <v>8894.3603519999997</v>
      </c>
      <c r="E141" s="52">
        <v>9950.7001949999994</v>
      </c>
      <c r="F141" s="52">
        <v>9950.7001949999994</v>
      </c>
      <c r="G141" s="52">
        <v>4657662700</v>
      </c>
    </row>
    <row r="142" spans="1:7">
      <c r="A142" s="53">
        <v>37165</v>
      </c>
      <c r="B142" s="52">
        <v>9995.2197269999997</v>
      </c>
      <c r="C142" s="52">
        <v>10638.580078000001</v>
      </c>
      <c r="D142" s="52">
        <v>9758.9804690000001</v>
      </c>
      <c r="E142" s="52">
        <v>10073.969727</v>
      </c>
      <c r="F142" s="52">
        <v>10073.969727</v>
      </c>
      <c r="G142" s="52">
        <v>6875713400</v>
      </c>
    </row>
    <row r="143" spans="1:7">
      <c r="A143" s="53">
        <v>37196</v>
      </c>
      <c r="B143" s="52">
        <v>10110.919921999999</v>
      </c>
      <c r="C143" s="52">
        <v>11525.259765999999</v>
      </c>
      <c r="D143" s="52">
        <v>10097.639648</v>
      </c>
      <c r="E143" s="52">
        <v>11279.25</v>
      </c>
      <c r="F143" s="52">
        <v>11279.25</v>
      </c>
      <c r="G143" s="52">
        <v>7529532400</v>
      </c>
    </row>
    <row r="144" spans="1:7">
      <c r="A144" s="53">
        <v>37226</v>
      </c>
      <c r="B144" s="52">
        <v>11253.980469</v>
      </c>
      <c r="C144" s="52">
        <v>11957.830078000001</v>
      </c>
      <c r="D144" s="52">
        <v>11049.150390999999</v>
      </c>
      <c r="E144" s="52">
        <v>11397.209961</v>
      </c>
      <c r="F144" s="52">
        <v>11397.209961</v>
      </c>
      <c r="G144" s="52">
        <v>5284847600</v>
      </c>
    </row>
    <row r="145" spans="1:7">
      <c r="A145" s="53">
        <v>37257</v>
      </c>
      <c r="B145" s="52">
        <v>11368.129883</v>
      </c>
      <c r="C145" s="52">
        <v>11905.549805000001</v>
      </c>
      <c r="D145" s="52">
        <v>10671.769531</v>
      </c>
      <c r="E145" s="52">
        <v>10725.299805000001</v>
      </c>
      <c r="F145" s="52">
        <v>10725.299805000001</v>
      </c>
      <c r="G145" s="52">
        <v>6174726800</v>
      </c>
    </row>
    <row r="146" spans="1:7">
      <c r="A146" s="53">
        <v>37288</v>
      </c>
      <c r="B146" s="52">
        <v>10764.030273</v>
      </c>
      <c r="C146" s="52">
        <v>11108.480469</v>
      </c>
      <c r="D146" s="52">
        <v>10393.830078000001</v>
      </c>
      <c r="E146" s="52">
        <v>10482.549805000001</v>
      </c>
      <c r="F146" s="52">
        <v>10482.549805000001</v>
      </c>
      <c r="G146" s="52">
        <v>3957172400</v>
      </c>
    </row>
    <row r="147" spans="1:7">
      <c r="A147" s="53">
        <v>37316</v>
      </c>
      <c r="B147" s="52">
        <v>10453.879883</v>
      </c>
      <c r="C147" s="52">
        <v>11381.849609000001</v>
      </c>
      <c r="D147" s="52">
        <v>10387.490234000001</v>
      </c>
      <c r="E147" s="52">
        <v>11032.919921999999</v>
      </c>
      <c r="F147" s="52">
        <v>11032.919921999999</v>
      </c>
      <c r="G147" s="52">
        <v>5420427600</v>
      </c>
    </row>
    <row r="148" spans="1:7">
      <c r="A148" s="53">
        <v>37347</v>
      </c>
      <c r="B148" s="52">
        <v>11032.360352</v>
      </c>
      <c r="C148" s="52">
        <v>11497.580078000001</v>
      </c>
      <c r="D148" s="52">
        <v>10610.759765999999</v>
      </c>
      <c r="E148" s="52">
        <v>11497.580078000001</v>
      </c>
      <c r="F148" s="52">
        <v>11497.580078000001</v>
      </c>
      <c r="G148" s="52">
        <v>4754440400</v>
      </c>
    </row>
    <row r="149" spans="1:7">
      <c r="A149" s="53">
        <v>37377</v>
      </c>
      <c r="B149" s="52">
        <v>11577.570313</v>
      </c>
      <c r="C149" s="52">
        <v>12021.719727</v>
      </c>
      <c r="D149" s="52">
        <v>11260.200194999999</v>
      </c>
      <c r="E149" s="52">
        <v>11301.940430000001</v>
      </c>
      <c r="F149" s="52">
        <v>11301.940430000001</v>
      </c>
      <c r="G149" s="52">
        <v>5459969600</v>
      </c>
    </row>
    <row r="150" spans="1:7">
      <c r="A150" s="53">
        <v>37408</v>
      </c>
      <c r="B150" s="52">
        <v>11339.200194999999</v>
      </c>
      <c r="C150" s="52">
        <v>11475.190430000001</v>
      </c>
      <c r="D150" s="52">
        <v>10291.160156</v>
      </c>
      <c r="E150" s="52">
        <v>10598.549805000001</v>
      </c>
      <c r="F150" s="52">
        <v>10598.549805000001</v>
      </c>
      <c r="G150" s="52">
        <v>4102634000</v>
      </c>
    </row>
    <row r="151" spans="1:7">
      <c r="A151" s="53">
        <v>37438</v>
      </c>
      <c r="B151" s="52">
        <v>10511.120117</v>
      </c>
      <c r="C151" s="52">
        <v>10939.559569999999</v>
      </c>
      <c r="D151" s="52">
        <v>9687.5</v>
      </c>
      <c r="E151" s="52">
        <v>10267.360352</v>
      </c>
      <c r="F151" s="52">
        <v>10267.360352</v>
      </c>
      <c r="G151" s="52">
        <v>4462759400</v>
      </c>
    </row>
    <row r="152" spans="1:7">
      <c r="A152" s="53">
        <v>37469</v>
      </c>
      <c r="B152" s="52">
        <v>10244.530273</v>
      </c>
      <c r="C152" s="52">
        <v>10478.650390999999</v>
      </c>
      <c r="D152" s="52">
        <v>9632.9804690000001</v>
      </c>
      <c r="E152" s="52">
        <v>10043.870117</v>
      </c>
      <c r="F152" s="52">
        <v>10043.870117</v>
      </c>
      <c r="G152" s="52">
        <v>3795296600</v>
      </c>
    </row>
    <row r="153" spans="1:7">
      <c r="A153" s="53">
        <v>37500</v>
      </c>
      <c r="B153" s="52">
        <v>10039.669921999999</v>
      </c>
      <c r="C153" s="52">
        <v>10044.570313</v>
      </c>
      <c r="D153" s="52">
        <v>9014.5800780000009</v>
      </c>
      <c r="E153" s="52">
        <v>9072.2099610000005</v>
      </c>
      <c r="F153" s="52">
        <v>9072.2099610000005</v>
      </c>
      <c r="G153" s="52">
        <v>4272171600</v>
      </c>
    </row>
    <row r="154" spans="1:7">
      <c r="A154" s="53">
        <v>37530</v>
      </c>
      <c r="B154" s="52">
        <v>9227.3798829999996</v>
      </c>
      <c r="C154" s="52">
        <v>9860.8701170000004</v>
      </c>
      <c r="D154" s="52">
        <v>8772.4804690000001</v>
      </c>
      <c r="E154" s="52">
        <v>9441.25</v>
      </c>
      <c r="F154" s="52">
        <v>9441.25</v>
      </c>
      <c r="G154" s="52">
        <v>5475986400</v>
      </c>
    </row>
    <row r="155" spans="1:7">
      <c r="A155" s="53">
        <v>37561</v>
      </c>
      <c r="B155" s="52">
        <v>9467.8896480000003</v>
      </c>
      <c r="C155" s="52">
        <v>10170.299805000001</v>
      </c>
      <c r="D155" s="52">
        <v>9388.3496090000008</v>
      </c>
      <c r="E155" s="52">
        <v>10069.870117</v>
      </c>
      <c r="F155" s="52">
        <v>10069.870117</v>
      </c>
      <c r="G155" s="52">
        <v>5583856000</v>
      </c>
    </row>
    <row r="156" spans="1:7">
      <c r="A156" s="53">
        <v>37591</v>
      </c>
      <c r="B156" s="52">
        <v>10107.959961</v>
      </c>
      <c r="C156" s="52">
        <v>10246.860352</v>
      </c>
      <c r="D156" s="52">
        <v>9244.9003909999992</v>
      </c>
      <c r="E156" s="52">
        <v>9321.2900389999995</v>
      </c>
      <c r="F156" s="52">
        <v>9321.2900389999995</v>
      </c>
      <c r="G156" s="52">
        <v>4842694000</v>
      </c>
    </row>
    <row r="157" spans="1:7">
      <c r="A157" s="53">
        <v>37622</v>
      </c>
      <c r="B157" s="52">
        <v>9333.6396480000003</v>
      </c>
      <c r="C157" s="52">
        <v>9892.7001949999994</v>
      </c>
      <c r="D157" s="52">
        <v>9179.2402340000008</v>
      </c>
      <c r="E157" s="52">
        <v>9258.9501949999994</v>
      </c>
      <c r="F157" s="52">
        <v>9258.9501949999994</v>
      </c>
      <c r="G157" s="52">
        <v>3885241200</v>
      </c>
    </row>
    <row r="158" spans="1:7">
      <c r="A158" s="53">
        <v>37653</v>
      </c>
      <c r="B158" s="52">
        <v>9327.3203130000002</v>
      </c>
      <c r="C158" s="52">
        <v>9463.9902340000008</v>
      </c>
      <c r="D158" s="52">
        <v>9029.9501949999994</v>
      </c>
      <c r="E158" s="52">
        <v>9122.6601559999999</v>
      </c>
      <c r="F158" s="52">
        <v>9122.6601559999999</v>
      </c>
      <c r="G158" s="52">
        <v>3085331600</v>
      </c>
    </row>
    <row r="159" spans="1:7">
      <c r="A159" s="53">
        <v>37681</v>
      </c>
      <c r="B159" s="52">
        <v>9141.4599610000005</v>
      </c>
      <c r="C159" s="52">
        <v>9316.2695309999999</v>
      </c>
      <c r="D159" s="52">
        <v>8586.7001949999994</v>
      </c>
      <c r="E159" s="52">
        <v>8634.4501949999994</v>
      </c>
      <c r="F159" s="52">
        <v>8634.4501949999994</v>
      </c>
      <c r="G159" s="52">
        <v>4511056600</v>
      </c>
    </row>
    <row r="160" spans="1:7">
      <c r="A160" s="53">
        <v>37712</v>
      </c>
      <c r="B160" s="52">
        <v>8608.7900389999995</v>
      </c>
      <c r="C160" s="52">
        <v>8973.8095699999994</v>
      </c>
      <c r="D160" s="52">
        <v>8331.8701170000004</v>
      </c>
      <c r="E160" s="52">
        <v>8717.2197269999997</v>
      </c>
      <c r="F160" s="52">
        <v>8717.2197269999997</v>
      </c>
      <c r="G160" s="52">
        <v>5012541000</v>
      </c>
    </row>
    <row r="161" spans="1:7">
      <c r="A161" s="53">
        <v>37742</v>
      </c>
      <c r="B161" s="52">
        <v>8707.4296880000002</v>
      </c>
      <c r="C161" s="52">
        <v>9587.1699219999991</v>
      </c>
      <c r="D161" s="52">
        <v>8707.4296880000002</v>
      </c>
      <c r="E161" s="52">
        <v>9487.3798829999996</v>
      </c>
      <c r="F161" s="52">
        <v>9487.3798829999996</v>
      </c>
      <c r="G161" s="52">
        <v>4827382400</v>
      </c>
    </row>
    <row r="162" spans="1:7">
      <c r="A162" s="53">
        <v>37773</v>
      </c>
      <c r="B162" s="52">
        <v>9582.0097659999992</v>
      </c>
      <c r="C162" s="52">
        <v>10067.860352</v>
      </c>
      <c r="D162" s="52">
        <v>9526.9199219999991</v>
      </c>
      <c r="E162" s="52">
        <v>9577.1201170000004</v>
      </c>
      <c r="F162" s="52">
        <v>9577.1201170000004</v>
      </c>
      <c r="G162" s="52">
        <v>5334643000</v>
      </c>
    </row>
    <row r="163" spans="1:7">
      <c r="A163" s="53">
        <v>37803</v>
      </c>
      <c r="B163" s="52">
        <v>9613.5703130000002</v>
      </c>
      <c r="C163" s="52">
        <v>10236.889648</v>
      </c>
      <c r="D163" s="52">
        <v>9512.2001949999994</v>
      </c>
      <c r="E163" s="52">
        <v>10134.830078000001</v>
      </c>
      <c r="F163" s="52">
        <v>10134.830078000001</v>
      </c>
      <c r="G163" s="52">
        <v>6073301200</v>
      </c>
    </row>
    <row r="164" spans="1:7">
      <c r="A164" s="53">
        <v>37834</v>
      </c>
      <c r="B164" s="52">
        <v>10184.429688</v>
      </c>
      <c r="C164" s="52">
        <v>10934.519531</v>
      </c>
      <c r="D164" s="52">
        <v>9924.1396480000003</v>
      </c>
      <c r="E164" s="52">
        <v>10908.990234000001</v>
      </c>
      <c r="F164" s="52">
        <v>10908.990234000001</v>
      </c>
      <c r="G164" s="52">
        <v>5982315200</v>
      </c>
    </row>
    <row r="165" spans="1:7">
      <c r="A165" s="53">
        <v>37865</v>
      </c>
      <c r="B165" s="52">
        <v>10937.790039</v>
      </c>
      <c r="C165" s="52">
        <v>11444.719727</v>
      </c>
      <c r="D165" s="52">
        <v>10762.030273</v>
      </c>
      <c r="E165" s="52">
        <v>11229.870117</v>
      </c>
      <c r="F165" s="52">
        <v>11229.870117</v>
      </c>
      <c r="G165" s="52">
        <v>7181622000</v>
      </c>
    </row>
    <row r="166" spans="1:7">
      <c r="A166" s="53">
        <v>37895</v>
      </c>
      <c r="B166" s="52">
        <v>11372.530273</v>
      </c>
      <c r="C166" s="52">
        <v>12304.570313</v>
      </c>
      <c r="D166" s="52">
        <v>11372.530273</v>
      </c>
      <c r="E166" s="52">
        <v>12190.099609000001</v>
      </c>
      <c r="F166" s="52">
        <v>12190.099609000001</v>
      </c>
      <c r="G166" s="52">
        <v>8264048000</v>
      </c>
    </row>
    <row r="167" spans="1:7">
      <c r="A167" s="53">
        <v>37926</v>
      </c>
      <c r="B167" s="52">
        <v>12222.440430000001</v>
      </c>
      <c r="C167" s="52">
        <v>12537.190430000001</v>
      </c>
      <c r="D167" s="52">
        <v>11661.469727</v>
      </c>
      <c r="E167" s="52">
        <v>12317.469727</v>
      </c>
      <c r="F167" s="52">
        <v>12317.469727</v>
      </c>
      <c r="G167" s="52">
        <v>4712528000</v>
      </c>
    </row>
    <row r="168" spans="1:7">
      <c r="A168" s="53">
        <v>37956</v>
      </c>
      <c r="B168" s="52">
        <v>12306.259765999999</v>
      </c>
      <c r="C168" s="52">
        <v>12740.5</v>
      </c>
      <c r="D168" s="52">
        <v>12111.230469</v>
      </c>
      <c r="E168" s="52">
        <v>12575.940430000001</v>
      </c>
      <c r="F168" s="52">
        <v>12575.940430000001</v>
      </c>
      <c r="G168" s="52">
        <v>6004774200</v>
      </c>
    </row>
    <row r="169" spans="1:7">
      <c r="A169" s="53">
        <v>37987</v>
      </c>
      <c r="B169" s="52">
        <v>12664.990234000001</v>
      </c>
      <c r="C169" s="52">
        <v>13780.709961</v>
      </c>
      <c r="D169" s="52">
        <v>12664.990234000001</v>
      </c>
      <c r="E169" s="52">
        <v>13289.370117</v>
      </c>
      <c r="F169" s="52">
        <v>13289.370117</v>
      </c>
      <c r="G169" s="52">
        <v>7420554000</v>
      </c>
    </row>
    <row r="170" spans="1:7">
      <c r="A170" s="53">
        <v>38018</v>
      </c>
      <c r="B170" s="52">
        <v>13158.259765999999</v>
      </c>
      <c r="C170" s="52">
        <v>13984.379883</v>
      </c>
      <c r="D170" s="52">
        <v>12877.089844</v>
      </c>
      <c r="E170" s="52">
        <v>13907.030273</v>
      </c>
      <c r="F170" s="52">
        <v>13907.030273</v>
      </c>
      <c r="G170" s="52">
        <v>5937812600</v>
      </c>
    </row>
    <row r="171" spans="1:7">
      <c r="A171" s="53">
        <v>38047</v>
      </c>
      <c r="B171" s="52">
        <v>14021.360352</v>
      </c>
      <c r="C171" s="52">
        <v>14058.209961</v>
      </c>
      <c r="D171" s="52">
        <v>12400.349609000001</v>
      </c>
      <c r="E171" s="52">
        <v>12681.669921999999</v>
      </c>
      <c r="F171" s="52">
        <v>12681.669921999999</v>
      </c>
      <c r="G171" s="52">
        <v>7026487000</v>
      </c>
    </row>
    <row r="172" spans="1:7">
      <c r="A172" s="53">
        <v>38078</v>
      </c>
      <c r="B172" s="52">
        <v>12679.429688</v>
      </c>
      <c r="C172" s="52">
        <v>13126.150390999999</v>
      </c>
      <c r="D172" s="52">
        <v>11856.339844</v>
      </c>
      <c r="E172" s="52">
        <v>11942.959961</v>
      </c>
      <c r="F172" s="52">
        <v>11942.959961</v>
      </c>
      <c r="G172" s="52">
        <v>6323606200</v>
      </c>
    </row>
    <row r="173" spans="1:7">
      <c r="A173" s="53">
        <v>38108</v>
      </c>
      <c r="B173" s="52">
        <v>11876.200194999999</v>
      </c>
      <c r="C173" s="52">
        <v>12222.259765999999</v>
      </c>
      <c r="D173" s="52">
        <v>10917.650390999999</v>
      </c>
      <c r="E173" s="52">
        <v>12198.240234000001</v>
      </c>
      <c r="F173" s="52">
        <v>12198.240234000001</v>
      </c>
      <c r="G173" s="52">
        <v>6603938600</v>
      </c>
    </row>
    <row r="174" spans="1:7">
      <c r="A174" s="53">
        <v>38139</v>
      </c>
      <c r="B174" s="52">
        <v>12172.230469</v>
      </c>
      <c r="C174" s="52">
        <v>12538.650390999999</v>
      </c>
      <c r="D174" s="52">
        <v>11781.820313</v>
      </c>
      <c r="E174" s="52">
        <v>12285.75</v>
      </c>
      <c r="F174" s="52">
        <v>12285.75</v>
      </c>
      <c r="G174" s="52">
        <v>5585189400</v>
      </c>
    </row>
    <row r="175" spans="1:7">
      <c r="A175" s="53">
        <v>38169</v>
      </c>
      <c r="B175" s="52">
        <v>12052.360352</v>
      </c>
      <c r="C175" s="52">
        <v>12399.370117</v>
      </c>
      <c r="D175" s="52">
        <v>11862.679688</v>
      </c>
      <c r="E175" s="52">
        <v>12238.030273</v>
      </c>
      <c r="F175" s="52">
        <v>12238.030273</v>
      </c>
      <c r="G175" s="52">
        <v>4554533000</v>
      </c>
    </row>
    <row r="176" spans="1:7">
      <c r="A176" s="53">
        <v>38200</v>
      </c>
      <c r="B176" s="52">
        <v>12233.629883</v>
      </c>
      <c r="C176" s="52">
        <v>12904.240234000001</v>
      </c>
      <c r="D176" s="52">
        <v>12131.759765999999</v>
      </c>
      <c r="E176" s="52">
        <v>12850.280273</v>
      </c>
      <c r="F176" s="52">
        <v>12850.280273</v>
      </c>
      <c r="G176" s="52">
        <v>5673675000</v>
      </c>
    </row>
    <row r="177" spans="1:7">
      <c r="A177" s="53">
        <v>38231</v>
      </c>
      <c r="B177" s="52">
        <v>12924.129883</v>
      </c>
      <c r="C177" s="52">
        <v>13356.879883</v>
      </c>
      <c r="D177" s="52">
        <v>12865.059569999999</v>
      </c>
      <c r="E177" s="52">
        <v>13120.030273</v>
      </c>
      <c r="F177" s="52">
        <v>13120.030273</v>
      </c>
      <c r="G177" s="52">
        <v>7612781200</v>
      </c>
    </row>
    <row r="178" spans="1:7">
      <c r="A178" s="53">
        <v>38261</v>
      </c>
      <c r="B178" s="52">
        <v>13347.169921999999</v>
      </c>
      <c r="C178" s="52">
        <v>13402.959961</v>
      </c>
      <c r="D178" s="52">
        <v>12743.419921999999</v>
      </c>
      <c r="E178" s="52">
        <v>13054.660156</v>
      </c>
      <c r="F178" s="52">
        <v>13054.660156</v>
      </c>
      <c r="G178" s="52">
        <v>5762511000</v>
      </c>
    </row>
    <row r="179" spans="1:7">
      <c r="A179" s="53">
        <v>38292</v>
      </c>
      <c r="B179" s="52">
        <v>13039.400390999999</v>
      </c>
      <c r="C179" s="52">
        <v>14137.320313</v>
      </c>
      <c r="D179" s="52">
        <v>13001.320313</v>
      </c>
      <c r="E179" s="52">
        <v>14060.049805000001</v>
      </c>
      <c r="F179" s="52">
        <v>14060.049805000001</v>
      </c>
      <c r="G179" s="52">
        <v>8492261000</v>
      </c>
    </row>
    <row r="180" spans="1:7">
      <c r="A180" s="53">
        <v>38322</v>
      </c>
      <c r="B180" s="52">
        <v>14005.910156</v>
      </c>
      <c r="C180" s="52">
        <v>14339.059569999999</v>
      </c>
      <c r="D180" s="52">
        <v>13760.110352</v>
      </c>
      <c r="E180" s="52">
        <v>14230.139648</v>
      </c>
      <c r="F180" s="52">
        <v>14230.139648</v>
      </c>
      <c r="G180" s="52">
        <v>6562221200</v>
      </c>
    </row>
    <row r="181" spans="1:7">
      <c r="A181" s="53">
        <v>38353</v>
      </c>
      <c r="B181" s="52">
        <v>14216.040039</v>
      </c>
      <c r="C181" s="52">
        <v>14267.209961</v>
      </c>
      <c r="D181" s="52">
        <v>13320.530273</v>
      </c>
      <c r="E181" s="52">
        <v>13721.690430000001</v>
      </c>
      <c r="F181" s="52">
        <v>13721.690430000001</v>
      </c>
      <c r="G181" s="52">
        <v>7851141800</v>
      </c>
    </row>
    <row r="182" spans="1:7">
      <c r="A182" s="53">
        <v>38384</v>
      </c>
      <c r="B182" s="52">
        <v>13714.419921999999</v>
      </c>
      <c r="C182" s="52">
        <v>14272.540039</v>
      </c>
      <c r="D182" s="52">
        <v>13454.400390999999</v>
      </c>
      <c r="E182" s="52">
        <v>14195.349609000001</v>
      </c>
      <c r="F182" s="52">
        <v>14195.349609000001</v>
      </c>
      <c r="G182" s="52">
        <v>5826620800</v>
      </c>
    </row>
    <row r="183" spans="1:7">
      <c r="A183" s="53">
        <v>38412</v>
      </c>
      <c r="B183" s="52">
        <v>14031.219727</v>
      </c>
      <c r="C183" s="52">
        <v>14085.849609000001</v>
      </c>
      <c r="D183" s="52">
        <v>13357.169921999999</v>
      </c>
      <c r="E183" s="52">
        <v>13516.879883</v>
      </c>
      <c r="F183" s="52">
        <v>13516.879883</v>
      </c>
      <c r="G183" s="52">
        <v>6841415600</v>
      </c>
    </row>
    <row r="184" spans="1:7">
      <c r="A184" s="53">
        <v>38443</v>
      </c>
      <c r="B184" s="52">
        <v>13495.660156</v>
      </c>
      <c r="C184" s="52">
        <v>13956.519531</v>
      </c>
      <c r="D184" s="52">
        <v>13337.440430000001</v>
      </c>
      <c r="E184" s="52">
        <v>13908.969727</v>
      </c>
      <c r="F184" s="52">
        <v>13908.969727</v>
      </c>
      <c r="G184" s="52">
        <v>5736920600</v>
      </c>
    </row>
    <row r="185" spans="1:7">
      <c r="A185" s="53">
        <v>38473</v>
      </c>
      <c r="B185" s="52">
        <v>13969.639648</v>
      </c>
      <c r="C185" s="52">
        <v>14112.610352</v>
      </c>
      <c r="D185" s="52">
        <v>13541.769531</v>
      </c>
      <c r="E185" s="52">
        <v>13867.070313</v>
      </c>
      <c r="F185" s="52">
        <v>13867.070313</v>
      </c>
      <c r="G185" s="52">
        <v>4955679000</v>
      </c>
    </row>
    <row r="186" spans="1:7">
      <c r="A186" s="53">
        <v>38504</v>
      </c>
      <c r="B186" s="52">
        <v>13817.269531</v>
      </c>
      <c r="C186" s="52">
        <v>14365.049805000001</v>
      </c>
      <c r="D186" s="52">
        <v>13745.679688</v>
      </c>
      <c r="E186" s="52">
        <v>14201.059569999999</v>
      </c>
      <c r="F186" s="52">
        <v>14201.059569999999</v>
      </c>
      <c r="G186" s="52">
        <v>8224110800</v>
      </c>
    </row>
    <row r="187" spans="1:7">
      <c r="A187" s="53">
        <v>38534</v>
      </c>
      <c r="B187" s="52">
        <v>14188.349609000001</v>
      </c>
      <c r="C187" s="52">
        <v>14899.709961</v>
      </c>
      <c r="D187" s="52">
        <v>13920.870117</v>
      </c>
      <c r="E187" s="52">
        <v>14880.980469</v>
      </c>
      <c r="F187" s="52">
        <v>14880.980469</v>
      </c>
      <c r="G187" s="52">
        <v>8294376400</v>
      </c>
    </row>
    <row r="188" spans="1:7">
      <c r="A188" s="53">
        <v>38565</v>
      </c>
      <c r="B188" s="52">
        <v>14892.730469</v>
      </c>
      <c r="C188" s="52">
        <v>15508.570313</v>
      </c>
      <c r="D188" s="52">
        <v>14734.429688</v>
      </c>
      <c r="E188" s="52">
        <v>14903.549805000001</v>
      </c>
      <c r="F188" s="52">
        <v>14903.549805000001</v>
      </c>
      <c r="G188" s="52">
        <v>8596696000</v>
      </c>
    </row>
    <row r="189" spans="1:7">
      <c r="A189" s="53">
        <v>38596</v>
      </c>
      <c r="B189" s="52">
        <v>15031.519531</v>
      </c>
      <c r="C189" s="52">
        <v>15470.509765999999</v>
      </c>
      <c r="D189" s="52">
        <v>14943.610352</v>
      </c>
      <c r="E189" s="52">
        <v>15428.519531</v>
      </c>
      <c r="F189" s="52">
        <v>15428.519531</v>
      </c>
      <c r="G189" s="52">
        <v>6037142800</v>
      </c>
    </row>
    <row r="190" spans="1:7">
      <c r="A190" s="53">
        <v>38626</v>
      </c>
      <c r="B190" s="52">
        <v>15399.870117</v>
      </c>
      <c r="C190" s="52">
        <v>15493</v>
      </c>
      <c r="D190" s="52">
        <v>14189.469727</v>
      </c>
      <c r="E190" s="52">
        <v>14386.370117</v>
      </c>
      <c r="F190" s="52">
        <v>14386.370117</v>
      </c>
      <c r="G190" s="52">
        <v>7444342200</v>
      </c>
    </row>
    <row r="191" spans="1:7">
      <c r="A191" s="53">
        <v>38657</v>
      </c>
      <c r="B191" s="52">
        <v>14485.349609000001</v>
      </c>
      <c r="C191" s="52">
        <v>15133.879883</v>
      </c>
      <c r="D191" s="52">
        <v>14317.509765999999</v>
      </c>
      <c r="E191" s="52">
        <v>14937.139648</v>
      </c>
      <c r="F191" s="52">
        <v>14937.139648</v>
      </c>
      <c r="G191" s="52">
        <v>6158254000</v>
      </c>
    </row>
    <row r="192" spans="1:7">
      <c r="A192" s="53">
        <v>38687</v>
      </c>
      <c r="B192" s="52">
        <v>14881.219727</v>
      </c>
      <c r="C192" s="52">
        <v>15272.719727</v>
      </c>
      <c r="D192" s="52">
        <v>14811.639648</v>
      </c>
      <c r="E192" s="52">
        <v>14876.429688</v>
      </c>
      <c r="F192" s="52">
        <v>14876.429688</v>
      </c>
      <c r="G192" s="52">
        <v>5882210800</v>
      </c>
    </row>
    <row r="193" spans="1:7">
      <c r="A193" s="53">
        <v>38718</v>
      </c>
      <c r="B193" s="52">
        <v>14843.969727</v>
      </c>
      <c r="C193" s="52">
        <v>15816.540039</v>
      </c>
      <c r="D193" s="52">
        <v>14843.969727</v>
      </c>
      <c r="E193" s="52">
        <v>15753.139648</v>
      </c>
      <c r="F193" s="52">
        <v>15753.139648</v>
      </c>
      <c r="G193" s="52">
        <v>9148894400</v>
      </c>
    </row>
    <row r="194" spans="1:7">
      <c r="A194" s="53">
        <v>38749</v>
      </c>
      <c r="B194" s="52">
        <v>15798.440430000001</v>
      </c>
      <c r="C194" s="52">
        <v>15999.309569999999</v>
      </c>
      <c r="D194" s="52">
        <v>15240.950194999999</v>
      </c>
      <c r="E194" s="52">
        <v>15918.480469</v>
      </c>
      <c r="F194" s="52">
        <v>15918.480469</v>
      </c>
      <c r="G194" s="52">
        <v>8650434200</v>
      </c>
    </row>
    <row r="195" spans="1:7">
      <c r="A195" s="53">
        <v>38777</v>
      </c>
      <c r="B195" s="52">
        <v>15768.209961</v>
      </c>
      <c r="C195" s="52">
        <v>15973.009765999999</v>
      </c>
      <c r="D195" s="52">
        <v>15348.219727</v>
      </c>
      <c r="E195" s="52">
        <v>15805.040039</v>
      </c>
      <c r="F195" s="52">
        <v>15805.040039</v>
      </c>
      <c r="G195" s="52">
        <v>8222028600</v>
      </c>
    </row>
    <row r="196" spans="1:7">
      <c r="A196" s="53">
        <v>38808</v>
      </c>
      <c r="B196" s="52">
        <v>15904.969727</v>
      </c>
      <c r="C196" s="52">
        <v>16991.519531000002</v>
      </c>
      <c r="D196" s="52">
        <v>15877.440430000001</v>
      </c>
      <c r="E196" s="52">
        <v>16661.300781000002</v>
      </c>
      <c r="F196" s="52">
        <v>16661.300781000002</v>
      </c>
      <c r="G196" s="52">
        <v>7029060800</v>
      </c>
    </row>
    <row r="197" spans="1:7">
      <c r="A197" s="53">
        <v>38838</v>
      </c>
      <c r="B197" s="52">
        <v>16764.589843999998</v>
      </c>
      <c r="C197" s="52">
        <v>17328.429688</v>
      </c>
      <c r="D197" s="52">
        <v>15626.950194999999</v>
      </c>
      <c r="E197" s="52">
        <v>15857.889648</v>
      </c>
      <c r="F197" s="52">
        <v>15857.889648</v>
      </c>
      <c r="G197" s="52">
        <v>9279529600</v>
      </c>
    </row>
    <row r="198" spans="1:7">
      <c r="A198" s="53">
        <v>38869</v>
      </c>
      <c r="B198" s="52">
        <v>15817.820313</v>
      </c>
      <c r="C198" s="52">
        <v>16273.740234000001</v>
      </c>
      <c r="D198" s="52">
        <v>15204.860352</v>
      </c>
      <c r="E198" s="52">
        <v>16267.620117</v>
      </c>
      <c r="F198" s="52">
        <v>16267.620117</v>
      </c>
      <c r="G198" s="52">
        <v>8503301100</v>
      </c>
    </row>
    <row r="199" spans="1:7">
      <c r="A199" s="53">
        <v>38899</v>
      </c>
      <c r="B199" s="52">
        <v>16288.589844</v>
      </c>
      <c r="C199" s="52">
        <v>17114.199218999998</v>
      </c>
      <c r="D199" s="52">
        <v>15948.759765999999</v>
      </c>
      <c r="E199" s="52">
        <v>16971.339843999998</v>
      </c>
      <c r="F199" s="52">
        <v>16971.339843999998</v>
      </c>
      <c r="G199" s="52">
        <v>5808082600</v>
      </c>
    </row>
    <row r="200" spans="1:7">
      <c r="A200" s="53">
        <v>38930</v>
      </c>
      <c r="B200" s="52">
        <v>16990.220702999999</v>
      </c>
      <c r="C200" s="52">
        <v>17506.210938</v>
      </c>
      <c r="D200" s="52">
        <v>16811.419922000001</v>
      </c>
      <c r="E200" s="52">
        <v>17392.269531000002</v>
      </c>
      <c r="F200" s="52">
        <v>17392.269531000002</v>
      </c>
      <c r="G200" s="52">
        <v>6567567200</v>
      </c>
    </row>
    <row r="201" spans="1:7">
      <c r="A201" s="53">
        <v>38961</v>
      </c>
      <c r="B201" s="52">
        <v>17373.169922000001</v>
      </c>
      <c r="C201" s="52">
        <v>17683.449218999998</v>
      </c>
      <c r="D201" s="52">
        <v>16921.529297000001</v>
      </c>
      <c r="E201" s="52">
        <v>17543.050781000002</v>
      </c>
      <c r="F201" s="52">
        <v>17543.050781000002</v>
      </c>
      <c r="G201" s="52">
        <v>12179515200</v>
      </c>
    </row>
    <row r="202" spans="1:7">
      <c r="A202" s="53">
        <v>38991</v>
      </c>
      <c r="B202" s="52">
        <v>17490.509765999999</v>
      </c>
      <c r="C202" s="52">
        <v>18465.539063</v>
      </c>
      <c r="D202" s="52">
        <v>17428.099609000001</v>
      </c>
      <c r="E202" s="52">
        <v>18324.349609000001</v>
      </c>
      <c r="F202" s="52">
        <v>18324.349609000001</v>
      </c>
      <c r="G202" s="52">
        <v>15583298000</v>
      </c>
    </row>
    <row r="203" spans="1:7">
      <c r="A203" s="53">
        <v>39022</v>
      </c>
      <c r="B203" s="52">
        <v>18376.390625</v>
      </c>
      <c r="C203" s="52">
        <v>19404.009765999999</v>
      </c>
      <c r="D203" s="52">
        <v>18376.390625</v>
      </c>
      <c r="E203" s="52">
        <v>18960.480468999998</v>
      </c>
      <c r="F203" s="52">
        <v>18960.480468999998</v>
      </c>
      <c r="G203" s="52">
        <v>20601601000</v>
      </c>
    </row>
    <row r="204" spans="1:7">
      <c r="A204" s="53">
        <v>39052</v>
      </c>
      <c r="B204" s="52">
        <v>18922.529297000001</v>
      </c>
      <c r="C204" s="52">
        <v>20049.029297000001</v>
      </c>
      <c r="D204" s="52">
        <v>18587.720702999999</v>
      </c>
      <c r="E204" s="52">
        <v>19964.720702999999</v>
      </c>
      <c r="F204" s="52">
        <v>19964.720702999999</v>
      </c>
      <c r="G204" s="52">
        <v>19621042300</v>
      </c>
    </row>
    <row r="205" spans="1:7">
      <c r="A205" s="53">
        <v>39083</v>
      </c>
      <c r="B205" s="52">
        <v>20004.839843999998</v>
      </c>
      <c r="C205" s="52">
        <v>20971.460938</v>
      </c>
      <c r="D205" s="52">
        <v>19350.5</v>
      </c>
      <c r="E205" s="52">
        <v>20106.419922000001</v>
      </c>
      <c r="F205" s="52">
        <v>20106.419922000001</v>
      </c>
      <c r="G205" s="52">
        <v>28618638600</v>
      </c>
    </row>
    <row r="206" spans="1:7">
      <c r="A206" s="53">
        <v>39114</v>
      </c>
      <c r="B206" s="52">
        <v>20251.570313</v>
      </c>
      <c r="C206" s="52">
        <v>20844.25</v>
      </c>
      <c r="D206" s="52">
        <v>19381.880859000001</v>
      </c>
      <c r="E206" s="52">
        <v>19651.509765999999</v>
      </c>
      <c r="F206" s="52">
        <v>19651.509765999999</v>
      </c>
      <c r="G206" s="52">
        <v>17732310200</v>
      </c>
    </row>
    <row r="207" spans="1:7">
      <c r="A207" s="53">
        <v>39142</v>
      </c>
      <c r="B207" s="52">
        <v>19581.859375</v>
      </c>
      <c r="C207" s="52">
        <v>19880.259765999999</v>
      </c>
      <c r="D207" s="52">
        <v>18659.230468999998</v>
      </c>
      <c r="E207" s="52">
        <v>19800.929688</v>
      </c>
      <c r="F207" s="52">
        <v>19800.929688</v>
      </c>
      <c r="G207" s="52">
        <v>28437455500</v>
      </c>
    </row>
    <row r="208" spans="1:7">
      <c r="A208" s="53">
        <v>39173</v>
      </c>
      <c r="B208" s="52">
        <v>19900.009765999999</v>
      </c>
      <c r="C208" s="52">
        <v>20868.070313</v>
      </c>
      <c r="D208" s="52">
        <v>19672.939452999999</v>
      </c>
      <c r="E208" s="52">
        <v>20318.980468999998</v>
      </c>
      <c r="F208" s="52">
        <v>20318.980468999998</v>
      </c>
      <c r="G208" s="52">
        <v>26213376400</v>
      </c>
    </row>
    <row r="209" spans="1:7">
      <c r="A209" s="53">
        <v>39203</v>
      </c>
      <c r="B209" s="52">
        <v>20384.029297000001</v>
      </c>
      <c r="C209" s="52">
        <v>21088.859375</v>
      </c>
      <c r="D209" s="52">
        <v>20184.480468999998</v>
      </c>
      <c r="E209" s="52">
        <v>20634.470702999999</v>
      </c>
      <c r="F209" s="52">
        <v>20634.470702999999</v>
      </c>
      <c r="G209" s="52">
        <v>27641676100</v>
      </c>
    </row>
    <row r="210" spans="1:7">
      <c r="A210" s="53">
        <v>39234</v>
      </c>
      <c r="B210" s="52">
        <v>20717.269531000002</v>
      </c>
      <c r="C210" s="52">
        <v>22085.589843999998</v>
      </c>
      <c r="D210" s="52">
        <v>20433.519531000002</v>
      </c>
      <c r="E210" s="52">
        <v>21772.730468999998</v>
      </c>
      <c r="F210" s="52">
        <v>21772.730468999998</v>
      </c>
      <c r="G210" s="52">
        <v>38593727800</v>
      </c>
    </row>
    <row r="211" spans="1:7">
      <c r="A211" s="53">
        <v>39264</v>
      </c>
      <c r="B211" s="52">
        <v>22004.140625</v>
      </c>
      <c r="C211" s="52">
        <v>23557.740234000001</v>
      </c>
      <c r="D211" s="52">
        <v>21960.759765999999</v>
      </c>
      <c r="E211" s="52">
        <v>23184.939452999999</v>
      </c>
      <c r="F211" s="52">
        <v>23184.939452999999</v>
      </c>
      <c r="G211" s="52">
        <v>44370266200</v>
      </c>
    </row>
    <row r="212" spans="1:7">
      <c r="A212" s="53">
        <v>39295</v>
      </c>
      <c r="B212" s="52">
        <v>23018.199218999998</v>
      </c>
      <c r="C212" s="52">
        <v>24089</v>
      </c>
      <c r="D212" s="52">
        <v>19386.720702999999</v>
      </c>
      <c r="E212" s="52">
        <v>23984.140625</v>
      </c>
      <c r="F212" s="52">
        <v>23984.140625</v>
      </c>
      <c r="G212" s="52">
        <v>60417891400</v>
      </c>
    </row>
    <row r="213" spans="1:7">
      <c r="A213" s="53">
        <v>39326</v>
      </c>
      <c r="B213" s="52">
        <v>23611.019531000002</v>
      </c>
      <c r="C213" s="52">
        <v>27254.970702999999</v>
      </c>
      <c r="D213" s="52">
        <v>23578.109375</v>
      </c>
      <c r="E213" s="52">
        <v>27142.470702999999</v>
      </c>
      <c r="F213" s="52">
        <v>27142.470702999999</v>
      </c>
      <c r="G213" s="52">
        <v>42634679700</v>
      </c>
    </row>
    <row r="214" spans="1:7">
      <c r="A214" s="53">
        <v>39356</v>
      </c>
      <c r="B214" s="52">
        <v>27816.919922000001</v>
      </c>
      <c r="C214" s="52">
        <v>31958.410156000002</v>
      </c>
      <c r="D214" s="52">
        <v>26746.630859000001</v>
      </c>
      <c r="E214" s="52">
        <v>31352.580077999999</v>
      </c>
      <c r="F214" s="52">
        <v>31352.580077999999</v>
      </c>
      <c r="G214" s="52">
        <v>70738275600</v>
      </c>
    </row>
    <row r="215" spans="1:7">
      <c r="A215" s="53">
        <v>39387</v>
      </c>
      <c r="B215" s="52">
        <v>31783.470702999999</v>
      </c>
      <c r="C215" s="52">
        <v>31897.490234000001</v>
      </c>
      <c r="D215" s="52">
        <v>25861.730468999998</v>
      </c>
      <c r="E215" s="52">
        <v>28643.609375</v>
      </c>
      <c r="F215" s="52">
        <v>28643.609375</v>
      </c>
      <c r="G215" s="52">
        <v>58226884000</v>
      </c>
    </row>
    <row r="216" spans="1:7">
      <c r="A216" s="53">
        <v>39417</v>
      </c>
      <c r="B216" s="52">
        <v>28825.029297000001</v>
      </c>
      <c r="C216" s="52">
        <v>29962.929688</v>
      </c>
      <c r="D216" s="52">
        <v>26093.960938</v>
      </c>
      <c r="E216" s="52">
        <v>27812.650390999999</v>
      </c>
      <c r="F216" s="52">
        <v>27812.650390999999</v>
      </c>
      <c r="G216" s="52">
        <v>37276186700</v>
      </c>
    </row>
    <row r="217" spans="1:7">
      <c r="A217" s="53">
        <v>39448</v>
      </c>
      <c r="B217" s="52">
        <v>27632.199218999998</v>
      </c>
      <c r="C217" s="52">
        <v>27853.599609000001</v>
      </c>
      <c r="D217" s="52">
        <v>21709.630859000001</v>
      </c>
      <c r="E217" s="52">
        <v>23455.740234000001</v>
      </c>
      <c r="F217" s="52">
        <v>23455.740234000001</v>
      </c>
      <c r="G217" s="52">
        <v>67551142900</v>
      </c>
    </row>
    <row r="218" spans="1:7">
      <c r="A218" s="53">
        <v>39479</v>
      </c>
      <c r="B218" s="52">
        <v>23791.919922000001</v>
      </c>
      <c r="C218" s="52">
        <v>25101.410156000002</v>
      </c>
      <c r="D218" s="52">
        <v>22569.529297000001</v>
      </c>
      <c r="E218" s="52">
        <v>24331.669922000001</v>
      </c>
      <c r="F218" s="52">
        <v>24331.669922000001</v>
      </c>
      <c r="G218" s="52">
        <v>42277898300</v>
      </c>
    </row>
    <row r="219" spans="1:7">
      <c r="A219" s="53">
        <v>39508</v>
      </c>
      <c r="B219" s="52">
        <v>23491.570313</v>
      </c>
      <c r="C219" s="52">
        <v>23923.199218999998</v>
      </c>
      <c r="D219" s="52">
        <v>20572.919922000001</v>
      </c>
      <c r="E219" s="52">
        <v>22849.199218999998</v>
      </c>
      <c r="F219" s="52">
        <v>22849.199218999998</v>
      </c>
      <c r="G219" s="52">
        <v>49431243000</v>
      </c>
    </row>
    <row r="220" spans="1:7">
      <c r="A220" s="53">
        <v>39539</v>
      </c>
      <c r="B220" s="52">
        <v>23084.929688</v>
      </c>
      <c r="C220" s="52">
        <v>26066.5</v>
      </c>
      <c r="D220" s="52">
        <v>22700.5</v>
      </c>
      <c r="E220" s="52">
        <v>25755.349609000001</v>
      </c>
      <c r="F220" s="52">
        <v>25755.349609000001</v>
      </c>
      <c r="G220" s="52">
        <v>49570719500</v>
      </c>
    </row>
    <row r="221" spans="1:7">
      <c r="A221" s="53">
        <v>39569</v>
      </c>
      <c r="B221" s="52">
        <v>26324.970702999999</v>
      </c>
      <c r="C221" s="52">
        <v>26387.369140999999</v>
      </c>
      <c r="D221" s="52">
        <v>24100.310547000001</v>
      </c>
      <c r="E221" s="52">
        <v>24533.119140999999</v>
      </c>
      <c r="F221" s="52">
        <v>24533.119140999999</v>
      </c>
      <c r="G221" s="52">
        <v>39377318100</v>
      </c>
    </row>
    <row r="222" spans="1:7">
      <c r="A222" s="53">
        <v>39600</v>
      </c>
      <c r="B222" s="52">
        <v>24542.289063</v>
      </c>
      <c r="C222" s="52">
        <v>24923.279297000001</v>
      </c>
      <c r="D222" s="52">
        <v>21773.669922000001</v>
      </c>
      <c r="E222" s="52">
        <v>22102.009765999999</v>
      </c>
      <c r="F222" s="52">
        <v>22102.009765999999</v>
      </c>
      <c r="G222" s="52">
        <v>37367240700</v>
      </c>
    </row>
    <row r="223" spans="1:7">
      <c r="A223" s="53">
        <v>39630</v>
      </c>
      <c r="B223" s="52">
        <v>21785.390625</v>
      </c>
      <c r="C223" s="52">
        <v>23369.050781000002</v>
      </c>
      <c r="D223" s="52">
        <v>20988.740234000001</v>
      </c>
      <c r="E223" s="52">
        <v>22731.099609000001</v>
      </c>
      <c r="F223" s="52">
        <v>22731.099609000001</v>
      </c>
      <c r="G223" s="52">
        <v>45166203800</v>
      </c>
    </row>
    <row r="224" spans="1:7">
      <c r="A224" s="53">
        <v>39661</v>
      </c>
      <c r="B224" s="52">
        <v>22497.900390999999</v>
      </c>
      <c r="C224" s="52">
        <v>22881.269531000002</v>
      </c>
      <c r="D224" s="52">
        <v>20350.480468999998</v>
      </c>
      <c r="E224" s="52">
        <v>21261.890625</v>
      </c>
      <c r="F224" s="52">
        <v>21261.890625</v>
      </c>
      <c r="G224" s="52">
        <v>34887932400</v>
      </c>
    </row>
    <row r="225" spans="1:7">
      <c r="A225" s="53">
        <v>39692</v>
      </c>
      <c r="B225" s="52">
        <v>20999.320313</v>
      </c>
      <c r="C225" s="52">
        <v>21066.580077999999</v>
      </c>
      <c r="D225" s="52">
        <v>16283.719727</v>
      </c>
      <c r="E225" s="52">
        <v>18016.210938</v>
      </c>
      <c r="F225" s="52">
        <v>18016.210938</v>
      </c>
      <c r="G225" s="52">
        <v>61954082600</v>
      </c>
    </row>
    <row r="226" spans="1:7">
      <c r="A226" s="53">
        <v>39722</v>
      </c>
      <c r="B226" s="52">
        <v>17870.429688</v>
      </c>
      <c r="C226" s="52">
        <v>18285.679688</v>
      </c>
      <c r="D226" s="52">
        <v>10676.290039</v>
      </c>
      <c r="E226" s="52">
        <v>13968.669921999999</v>
      </c>
      <c r="F226" s="52">
        <v>13968.669921999999</v>
      </c>
      <c r="G226" s="52">
        <v>78306657800</v>
      </c>
    </row>
    <row r="227" spans="1:7">
      <c r="A227" s="53">
        <v>39753</v>
      </c>
      <c r="B227" s="52">
        <v>14436.030273</v>
      </c>
      <c r="C227" s="52">
        <v>15317.830078000001</v>
      </c>
      <c r="D227" s="52">
        <v>11814.809569999999</v>
      </c>
      <c r="E227" s="52">
        <v>13888.240234000001</v>
      </c>
      <c r="F227" s="52">
        <v>13888.240234000001</v>
      </c>
      <c r="G227" s="52">
        <v>50543207200</v>
      </c>
    </row>
    <row r="228" spans="1:7">
      <c r="A228" s="53">
        <v>39783</v>
      </c>
      <c r="B228" s="52">
        <v>13775.280273</v>
      </c>
      <c r="C228" s="52">
        <v>15781.049805000001</v>
      </c>
      <c r="D228" s="52">
        <v>13344.599609000001</v>
      </c>
      <c r="E228" s="52">
        <v>14387.480469</v>
      </c>
      <c r="F228" s="52">
        <v>14387.480469</v>
      </c>
      <c r="G228" s="52">
        <v>41205046800</v>
      </c>
    </row>
    <row r="229" spans="1:7">
      <c r="A229" s="53">
        <v>39814</v>
      </c>
      <c r="B229" s="52">
        <v>14448.219727</v>
      </c>
      <c r="C229" s="52">
        <v>15763.549805000001</v>
      </c>
      <c r="D229" s="52">
        <v>12439.129883</v>
      </c>
      <c r="E229" s="52">
        <v>13278.209961</v>
      </c>
      <c r="F229" s="52">
        <v>13278.209961</v>
      </c>
      <c r="G229" s="52">
        <v>59107008200</v>
      </c>
    </row>
    <row r="230" spans="1:7">
      <c r="A230" s="53">
        <v>39845</v>
      </c>
      <c r="B230" s="52">
        <v>13194</v>
      </c>
      <c r="C230" s="52">
        <v>13976.309569999999</v>
      </c>
      <c r="D230" s="52">
        <v>12634.839844</v>
      </c>
      <c r="E230" s="52">
        <v>12811.570313</v>
      </c>
      <c r="F230" s="52">
        <v>12811.570313</v>
      </c>
      <c r="G230" s="52">
        <v>41357422900</v>
      </c>
    </row>
    <row r="231" spans="1:7">
      <c r="A231" s="53">
        <v>39873</v>
      </c>
      <c r="B231" s="52">
        <v>12522.610352</v>
      </c>
      <c r="C231" s="52">
        <v>14257.559569999999</v>
      </c>
      <c r="D231" s="52">
        <v>11344.580078000001</v>
      </c>
      <c r="E231" s="52">
        <v>13576.019531</v>
      </c>
      <c r="F231" s="52">
        <v>13576.019531</v>
      </c>
      <c r="G231" s="52">
        <v>59481962700</v>
      </c>
    </row>
    <row r="232" spans="1:7">
      <c r="A232" s="53">
        <v>39904</v>
      </c>
      <c r="B232" s="52">
        <v>13746.179688</v>
      </c>
      <c r="C232" s="52">
        <v>15977.129883</v>
      </c>
      <c r="D232" s="52">
        <v>13411.790039</v>
      </c>
      <c r="E232" s="52">
        <v>15520.990234000001</v>
      </c>
      <c r="F232" s="52">
        <v>15520.990234000001</v>
      </c>
      <c r="G232" s="52">
        <v>54216144800</v>
      </c>
    </row>
    <row r="233" spans="1:7">
      <c r="A233" s="53">
        <v>39934</v>
      </c>
      <c r="B233" s="52">
        <v>15869.280273</v>
      </c>
      <c r="C233" s="52">
        <v>18227.789063</v>
      </c>
      <c r="D233" s="52">
        <v>15855.240234000001</v>
      </c>
      <c r="E233" s="52">
        <v>18171</v>
      </c>
      <c r="F233" s="52">
        <v>18171</v>
      </c>
      <c r="G233" s="52">
        <v>55849174000</v>
      </c>
    </row>
    <row r="234" spans="1:7">
      <c r="A234" s="53">
        <v>39965</v>
      </c>
      <c r="B234" s="52">
        <v>18499.919922000001</v>
      </c>
      <c r="C234" s="52">
        <v>19161.970702999999</v>
      </c>
      <c r="D234" s="52">
        <v>17375.960938</v>
      </c>
      <c r="E234" s="52">
        <v>18378.730468999998</v>
      </c>
      <c r="F234" s="52">
        <v>18378.730468999998</v>
      </c>
      <c r="G234" s="52">
        <v>62118154500</v>
      </c>
    </row>
    <row r="235" spans="1:7">
      <c r="A235" s="53">
        <v>39995</v>
      </c>
      <c r="B235" s="52">
        <v>18780.960938</v>
      </c>
      <c r="C235" s="52">
        <v>20712.660156000002</v>
      </c>
      <c r="D235" s="52">
        <v>17185.960938</v>
      </c>
      <c r="E235" s="52">
        <v>20573.330077999999</v>
      </c>
      <c r="F235" s="52">
        <v>20573.330077999999</v>
      </c>
      <c r="G235" s="52">
        <v>44833145700</v>
      </c>
    </row>
    <row r="236" spans="1:7">
      <c r="A236" s="53">
        <v>40026</v>
      </c>
      <c r="B236" s="52">
        <v>20582.679688</v>
      </c>
      <c r="C236" s="52">
        <v>21196.75</v>
      </c>
      <c r="D236" s="52">
        <v>19592.070313</v>
      </c>
      <c r="E236" s="52">
        <v>19724.189452999999</v>
      </c>
      <c r="F236" s="52">
        <v>19724.189452999999</v>
      </c>
      <c r="G236" s="52">
        <v>42499845500</v>
      </c>
    </row>
    <row r="237" spans="1:7">
      <c r="A237" s="53">
        <v>40057</v>
      </c>
      <c r="B237" s="52">
        <v>19961.740234000001</v>
      </c>
      <c r="C237" s="52">
        <v>21929.789063</v>
      </c>
      <c r="D237" s="52">
        <v>19425.859375</v>
      </c>
      <c r="E237" s="52">
        <v>20955.25</v>
      </c>
      <c r="F237" s="52">
        <v>20955.25</v>
      </c>
      <c r="G237" s="52">
        <v>37954352000</v>
      </c>
    </row>
    <row r="238" spans="1:7">
      <c r="A238" s="53">
        <v>40087</v>
      </c>
      <c r="B238" s="52">
        <v>20380.230468999998</v>
      </c>
      <c r="C238" s="52">
        <v>22620.009765999999</v>
      </c>
      <c r="D238" s="52">
        <v>20305.060547000001</v>
      </c>
      <c r="E238" s="52">
        <v>21752.869140999999</v>
      </c>
      <c r="F238" s="52">
        <v>21752.869140999999</v>
      </c>
      <c r="G238" s="52">
        <v>34975284700</v>
      </c>
    </row>
    <row r="239" spans="1:7">
      <c r="A239" s="53">
        <v>40118</v>
      </c>
      <c r="B239" s="52">
        <v>21194.119140999999</v>
      </c>
      <c r="C239" s="52">
        <v>23099.570313</v>
      </c>
      <c r="D239" s="52">
        <v>21002.490234000001</v>
      </c>
      <c r="E239" s="52">
        <v>21821.5</v>
      </c>
      <c r="F239" s="52">
        <v>21821.5</v>
      </c>
      <c r="G239" s="52">
        <v>36340335500</v>
      </c>
    </row>
    <row r="240" spans="1:7">
      <c r="A240" s="53">
        <v>40148</v>
      </c>
      <c r="B240" s="52">
        <v>21813.419922000001</v>
      </c>
      <c r="C240" s="52">
        <v>22593.720702999999</v>
      </c>
      <c r="D240" s="52">
        <v>20932.769531000002</v>
      </c>
      <c r="E240" s="52">
        <v>21872.5</v>
      </c>
      <c r="F240" s="52">
        <v>21872.5</v>
      </c>
      <c r="G240" s="52">
        <v>30251542800</v>
      </c>
    </row>
    <row r="241" spans="1:7">
      <c r="A241" s="53">
        <v>40179</v>
      </c>
      <c r="B241" s="52">
        <v>21860.039063</v>
      </c>
      <c r="C241" s="52">
        <v>22671.919922000001</v>
      </c>
      <c r="D241" s="52">
        <v>19916.339843999998</v>
      </c>
      <c r="E241" s="52">
        <v>20121.990234000001</v>
      </c>
      <c r="F241" s="52">
        <v>20121.990234000001</v>
      </c>
      <c r="G241" s="52">
        <v>41887011100</v>
      </c>
    </row>
    <row r="242" spans="1:7">
      <c r="A242" s="53">
        <v>40210</v>
      </c>
      <c r="B242" s="52">
        <v>19987.669922000001</v>
      </c>
      <c r="C242" s="52">
        <v>20780.5</v>
      </c>
      <c r="D242" s="52">
        <v>19423.050781000002</v>
      </c>
      <c r="E242" s="52">
        <v>20608.699218999998</v>
      </c>
      <c r="F242" s="52">
        <v>20608.699218999998</v>
      </c>
      <c r="G242" s="52">
        <v>27348510700</v>
      </c>
    </row>
    <row r="243" spans="1:7">
      <c r="A243" s="53">
        <v>40238</v>
      </c>
      <c r="B243" s="52">
        <v>20853.080077999999</v>
      </c>
      <c r="C243" s="52">
        <v>21450.980468999998</v>
      </c>
      <c r="D243" s="52">
        <v>20575.779297000001</v>
      </c>
      <c r="E243" s="52">
        <v>21239.349609000001</v>
      </c>
      <c r="F243" s="52">
        <v>21239.349609000001</v>
      </c>
      <c r="G243" s="52">
        <v>37845285900</v>
      </c>
    </row>
    <row r="244" spans="1:7">
      <c r="A244" s="53">
        <v>40269</v>
      </c>
      <c r="B244" s="52">
        <v>21390.890625</v>
      </c>
      <c r="C244" s="52">
        <v>22388.769531000002</v>
      </c>
      <c r="D244" s="52">
        <v>20763.339843999998</v>
      </c>
      <c r="E244" s="52">
        <v>21108.589843999998</v>
      </c>
      <c r="F244" s="52">
        <v>21108.589843999998</v>
      </c>
      <c r="G244" s="52">
        <v>33790538400</v>
      </c>
    </row>
    <row r="245" spans="1:7">
      <c r="A245" s="53">
        <v>40299</v>
      </c>
      <c r="B245" s="52">
        <v>20799.789063</v>
      </c>
      <c r="C245" s="52">
        <v>21011.949218999998</v>
      </c>
      <c r="D245" s="52">
        <v>18971.519531000002</v>
      </c>
      <c r="E245" s="52">
        <v>19765.189452999999</v>
      </c>
      <c r="F245" s="52">
        <v>19765.189452999999</v>
      </c>
      <c r="G245" s="52">
        <v>34352466100</v>
      </c>
    </row>
    <row r="246" spans="1:7">
      <c r="A246" s="53">
        <v>40330</v>
      </c>
      <c r="B246" s="52">
        <v>19600.570313</v>
      </c>
      <c r="C246" s="52">
        <v>20957.089843999998</v>
      </c>
      <c r="D246" s="52">
        <v>19211.669922000001</v>
      </c>
      <c r="E246" s="52">
        <v>20128.990234000001</v>
      </c>
      <c r="F246" s="52">
        <v>20128.990234000001</v>
      </c>
      <c r="G246" s="52">
        <v>27951182900</v>
      </c>
    </row>
    <row r="247" spans="1:7">
      <c r="A247" s="53">
        <v>40360</v>
      </c>
      <c r="B247" s="52">
        <v>20059.560547000001</v>
      </c>
      <c r="C247" s="52">
        <v>21199.550781000002</v>
      </c>
      <c r="D247" s="52">
        <v>19777.830077999999</v>
      </c>
      <c r="E247" s="52">
        <v>21029.810547000001</v>
      </c>
      <c r="F247" s="52">
        <v>21029.810547000001</v>
      </c>
      <c r="G247" s="52">
        <v>26999816400</v>
      </c>
    </row>
    <row r="248" spans="1:7">
      <c r="A248" s="53">
        <v>40391</v>
      </c>
      <c r="B248" s="52">
        <v>21221.429688</v>
      </c>
      <c r="C248" s="52">
        <v>21805.939452999999</v>
      </c>
      <c r="D248" s="52">
        <v>20372.289063</v>
      </c>
      <c r="E248" s="52">
        <v>20536.490234000001</v>
      </c>
      <c r="F248" s="52">
        <v>20536.490234000001</v>
      </c>
      <c r="G248" s="52">
        <v>26611366300</v>
      </c>
    </row>
    <row r="249" spans="1:7">
      <c r="A249" s="53">
        <v>40422</v>
      </c>
      <c r="B249" s="52">
        <v>20570.519531000002</v>
      </c>
      <c r="C249" s="52">
        <v>22439.189452999999</v>
      </c>
      <c r="D249" s="52">
        <v>20529.869140999999</v>
      </c>
      <c r="E249" s="52">
        <v>22358.169922000001</v>
      </c>
      <c r="F249" s="52">
        <v>22358.169922000001</v>
      </c>
      <c r="G249" s="52">
        <v>31119089000</v>
      </c>
    </row>
    <row r="250" spans="1:7">
      <c r="A250" s="53">
        <v>40452</v>
      </c>
      <c r="B250" s="52">
        <v>22542.359375</v>
      </c>
      <c r="C250" s="52">
        <v>23866.869140999999</v>
      </c>
      <c r="D250" s="52">
        <v>22504.050781000002</v>
      </c>
      <c r="E250" s="52">
        <v>23096.320313</v>
      </c>
      <c r="F250" s="52">
        <v>23096.320313</v>
      </c>
      <c r="G250" s="52">
        <v>42846828500</v>
      </c>
    </row>
    <row r="251" spans="1:7">
      <c r="A251" s="53">
        <v>40483</v>
      </c>
      <c r="B251" s="52">
        <v>23366.820313</v>
      </c>
      <c r="C251" s="52">
        <v>24988.570313</v>
      </c>
      <c r="D251" s="52">
        <v>22782.980468999998</v>
      </c>
      <c r="E251" s="52">
        <v>23007.990234000001</v>
      </c>
      <c r="F251" s="52">
        <v>23007.990234000001</v>
      </c>
      <c r="G251" s="52">
        <v>41076370400</v>
      </c>
    </row>
    <row r="252" spans="1:7">
      <c r="A252" s="53">
        <v>40513</v>
      </c>
      <c r="B252" s="52">
        <v>22973.800781000002</v>
      </c>
      <c r="C252" s="52">
        <v>23612.25</v>
      </c>
      <c r="D252" s="52">
        <v>22392.669922000001</v>
      </c>
      <c r="E252" s="52">
        <v>23035.449218999998</v>
      </c>
      <c r="F252" s="52">
        <v>23035.449218999998</v>
      </c>
      <c r="G252" s="52">
        <v>27124790900</v>
      </c>
    </row>
    <row r="253" spans="1:7">
      <c r="A253" s="53">
        <v>40544</v>
      </c>
      <c r="B253" s="52">
        <v>23135.640625</v>
      </c>
      <c r="C253" s="52">
        <v>24434.400390999999</v>
      </c>
      <c r="D253" s="52">
        <v>23057.519531000002</v>
      </c>
      <c r="E253" s="52">
        <v>23447.339843999998</v>
      </c>
      <c r="F253" s="52">
        <v>23447.339843999998</v>
      </c>
      <c r="G253" s="52">
        <v>29144694200</v>
      </c>
    </row>
    <row r="254" spans="1:7">
      <c r="A254" s="53">
        <v>40575</v>
      </c>
      <c r="B254" s="52">
        <v>23451.619140999999</v>
      </c>
      <c r="C254" s="52">
        <v>23981.740234000001</v>
      </c>
      <c r="D254" s="52">
        <v>22446.669922000001</v>
      </c>
      <c r="E254" s="52">
        <v>23338.019531000002</v>
      </c>
      <c r="F254" s="52">
        <v>23338.019531000002</v>
      </c>
      <c r="G254" s="52">
        <v>29113771100</v>
      </c>
    </row>
    <row r="255" spans="1:7">
      <c r="A255" s="53">
        <v>40603</v>
      </c>
      <c r="B255" s="52">
        <v>23317.960938</v>
      </c>
      <c r="C255" s="52">
        <v>23934.070313</v>
      </c>
      <c r="D255" s="52">
        <v>22123.259765999999</v>
      </c>
      <c r="E255" s="52">
        <v>23527.519531000002</v>
      </c>
      <c r="F255" s="52">
        <v>23527.519531000002</v>
      </c>
      <c r="G255" s="52">
        <v>41521313700</v>
      </c>
    </row>
    <row r="256" spans="1:7">
      <c r="A256" s="53">
        <v>40634</v>
      </c>
      <c r="B256" s="52">
        <v>23664.480468999998</v>
      </c>
      <c r="C256" s="52">
        <v>24468.640625</v>
      </c>
      <c r="D256" s="52">
        <v>23468.199218999998</v>
      </c>
      <c r="E256" s="52">
        <v>23720.810547000001</v>
      </c>
      <c r="F256" s="52">
        <v>23720.810547000001</v>
      </c>
      <c r="G256" s="52">
        <v>27687155400</v>
      </c>
    </row>
    <row r="257" spans="1:7">
      <c r="A257" s="53">
        <v>40664</v>
      </c>
      <c r="B257" s="52">
        <v>23794.859375</v>
      </c>
      <c r="C257" s="52">
        <v>23924.480468999998</v>
      </c>
      <c r="D257" s="52">
        <v>22519.660156000002</v>
      </c>
      <c r="E257" s="52">
        <v>23684.130859000001</v>
      </c>
      <c r="F257" s="52">
        <v>23684.130859000001</v>
      </c>
      <c r="G257" s="52">
        <v>24935123900</v>
      </c>
    </row>
    <row r="258" spans="1:7">
      <c r="A258" s="53">
        <v>40695</v>
      </c>
      <c r="B258" s="52">
        <v>23686.769531000002</v>
      </c>
      <c r="C258" s="52">
        <v>23706</v>
      </c>
      <c r="D258" s="52">
        <v>21508.769531000002</v>
      </c>
      <c r="E258" s="52">
        <v>22398.099609000001</v>
      </c>
      <c r="F258" s="52">
        <v>22398.099609000001</v>
      </c>
      <c r="G258" s="52">
        <v>34974818600</v>
      </c>
    </row>
    <row r="259" spans="1:7">
      <c r="A259" s="53">
        <v>40725</v>
      </c>
      <c r="B259" s="52">
        <v>22813.25</v>
      </c>
      <c r="C259" s="52">
        <v>22835.029297000001</v>
      </c>
      <c r="D259" s="52">
        <v>21611.160156000002</v>
      </c>
      <c r="E259" s="52">
        <v>22440.25</v>
      </c>
      <c r="F259" s="52">
        <v>22440.25</v>
      </c>
      <c r="G259" s="52">
        <v>38694993300</v>
      </c>
    </row>
    <row r="260" spans="1:7">
      <c r="A260" s="53">
        <v>40756</v>
      </c>
      <c r="B260" s="52">
        <v>22739.550781000002</v>
      </c>
      <c r="C260" s="52">
        <v>22808.330077999999</v>
      </c>
      <c r="D260" s="52">
        <v>18868.109375</v>
      </c>
      <c r="E260" s="52">
        <v>20534.849609000001</v>
      </c>
      <c r="F260" s="52">
        <v>20534.849609000001</v>
      </c>
      <c r="G260" s="52">
        <v>56729214400</v>
      </c>
    </row>
    <row r="261" spans="1:7">
      <c r="A261" s="53">
        <v>40787</v>
      </c>
      <c r="B261" s="52">
        <v>20790.220702999999</v>
      </c>
      <c r="C261" s="52">
        <v>20975.300781000002</v>
      </c>
      <c r="D261" s="52">
        <v>16999.539063</v>
      </c>
      <c r="E261" s="52">
        <v>17592.410156000002</v>
      </c>
      <c r="F261" s="52">
        <v>17592.410156000002</v>
      </c>
      <c r="G261" s="52">
        <v>45434530100</v>
      </c>
    </row>
    <row r="262" spans="1:7">
      <c r="A262" s="53">
        <v>40817</v>
      </c>
      <c r="B262" s="52">
        <v>17179.199218999998</v>
      </c>
      <c r="C262" s="52">
        <v>20272.380859000001</v>
      </c>
      <c r="D262" s="52">
        <v>16170.349609000001</v>
      </c>
      <c r="E262" s="52">
        <v>19864.869140999999</v>
      </c>
      <c r="F262" s="52">
        <v>19864.869140999999</v>
      </c>
      <c r="G262" s="52">
        <v>44230263000</v>
      </c>
    </row>
    <row r="263" spans="1:7">
      <c r="A263" s="53">
        <v>40848</v>
      </c>
      <c r="B263" s="52">
        <v>19461.080077999999</v>
      </c>
      <c r="C263" s="52">
        <v>20173.140625</v>
      </c>
      <c r="D263" s="52">
        <v>17613.199218999998</v>
      </c>
      <c r="E263" s="52">
        <v>17989.349609000001</v>
      </c>
      <c r="F263" s="52">
        <v>17989.349609000001</v>
      </c>
      <c r="G263" s="52">
        <v>43161858200</v>
      </c>
    </row>
    <row r="264" spans="1:7">
      <c r="A264" s="53">
        <v>40878</v>
      </c>
      <c r="B264" s="52">
        <v>19033.960938</v>
      </c>
      <c r="C264" s="52">
        <v>19242.800781000002</v>
      </c>
      <c r="D264" s="52">
        <v>17821.519531000002</v>
      </c>
      <c r="E264" s="52">
        <v>18434.390625</v>
      </c>
      <c r="F264" s="52">
        <v>18434.390625</v>
      </c>
      <c r="G264" s="52">
        <v>29663289300</v>
      </c>
    </row>
    <row r="265" spans="1:7">
      <c r="A265" s="53">
        <v>40909</v>
      </c>
      <c r="B265" s="52">
        <v>18770.640625</v>
      </c>
      <c r="C265" s="52">
        <v>20590.800781000002</v>
      </c>
      <c r="D265" s="52">
        <v>18302.839843999998</v>
      </c>
      <c r="E265" s="52">
        <v>20390.490234000001</v>
      </c>
      <c r="F265" s="52">
        <v>20390.490234000001</v>
      </c>
      <c r="G265" s="52">
        <v>32840360700</v>
      </c>
    </row>
    <row r="266" spans="1:7">
      <c r="A266" s="53">
        <v>40940</v>
      </c>
      <c r="B266" s="52">
        <v>20394.669922000001</v>
      </c>
      <c r="C266" s="52">
        <v>21760.339843999998</v>
      </c>
      <c r="D266" s="52">
        <v>20269.509765999999</v>
      </c>
      <c r="E266" s="52">
        <v>21680.080077999999</v>
      </c>
      <c r="F266" s="52">
        <v>21680.080077999999</v>
      </c>
      <c r="G266" s="52">
        <v>34569578200</v>
      </c>
    </row>
    <row r="267" spans="1:7">
      <c r="A267" s="53">
        <v>40969</v>
      </c>
      <c r="B267" s="52">
        <v>21578.189452999999</v>
      </c>
      <c r="C267" s="52">
        <v>21641.140625</v>
      </c>
      <c r="D267" s="52">
        <v>20374.029297000001</v>
      </c>
      <c r="E267" s="52">
        <v>20555.580077999999</v>
      </c>
      <c r="F267" s="52">
        <v>20555.580077999999</v>
      </c>
      <c r="G267" s="52">
        <v>36002725500</v>
      </c>
    </row>
    <row r="268" spans="1:7">
      <c r="A268" s="53">
        <v>41000</v>
      </c>
      <c r="B268" s="52">
        <v>20662.970702999999</v>
      </c>
      <c r="C268" s="52">
        <v>21105.570313</v>
      </c>
      <c r="D268" s="52">
        <v>20035.679688</v>
      </c>
      <c r="E268" s="52">
        <v>21094.210938</v>
      </c>
      <c r="F268" s="52">
        <v>21094.210938</v>
      </c>
      <c r="G268" s="52">
        <v>27752732600</v>
      </c>
    </row>
    <row r="269" spans="1:7">
      <c r="A269" s="53">
        <v>41030</v>
      </c>
      <c r="B269" s="52">
        <v>21245.480468999998</v>
      </c>
      <c r="C269" s="52">
        <v>21385.300781000002</v>
      </c>
      <c r="D269" s="52">
        <v>18378.140625</v>
      </c>
      <c r="E269" s="52">
        <v>18629.519531000002</v>
      </c>
      <c r="F269" s="52">
        <v>18629.519531000002</v>
      </c>
      <c r="G269" s="52">
        <v>44756588000</v>
      </c>
    </row>
    <row r="270" spans="1:7">
      <c r="A270" s="53">
        <v>41061</v>
      </c>
      <c r="B270" s="52">
        <v>18498.910156000002</v>
      </c>
      <c r="C270" s="52">
        <v>19578.820313</v>
      </c>
      <c r="D270" s="52">
        <v>18056.400390999999</v>
      </c>
      <c r="E270" s="52">
        <v>19441.460938</v>
      </c>
      <c r="F270" s="52">
        <v>19441.460938</v>
      </c>
      <c r="G270" s="52">
        <v>32618072800</v>
      </c>
    </row>
    <row r="271" spans="1:7">
      <c r="A271" s="53">
        <v>41091</v>
      </c>
      <c r="B271" s="52">
        <v>19765.410156000002</v>
      </c>
      <c r="C271" s="52">
        <v>19869.109375</v>
      </c>
      <c r="D271" s="52">
        <v>18710.589843999998</v>
      </c>
      <c r="E271" s="52">
        <v>19796.810547000001</v>
      </c>
      <c r="F271" s="52">
        <v>19796.810547000001</v>
      </c>
      <c r="G271" s="52">
        <v>29677791200</v>
      </c>
    </row>
    <row r="272" spans="1:7">
      <c r="A272" s="53">
        <v>41122</v>
      </c>
      <c r="B272" s="52">
        <v>19646.960938</v>
      </c>
      <c r="C272" s="52">
        <v>20300.029297000001</v>
      </c>
      <c r="D272" s="52">
        <v>19450.769531000002</v>
      </c>
      <c r="E272" s="52">
        <v>19482.570313</v>
      </c>
      <c r="F272" s="52">
        <v>19482.570313</v>
      </c>
      <c r="G272" s="52">
        <v>28688847200</v>
      </c>
    </row>
    <row r="273" spans="1:7">
      <c r="A273" s="53">
        <v>41153</v>
      </c>
      <c r="B273" s="52">
        <v>19414.619140999999</v>
      </c>
      <c r="C273" s="52">
        <v>20895.609375</v>
      </c>
      <c r="D273" s="52">
        <v>19076.789063</v>
      </c>
      <c r="E273" s="52">
        <v>20840.380859000001</v>
      </c>
      <c r="F273" s="52">
        <v>20840.380859000001</v>
      </c>
      <c r="G273" s="52">
        <v>33308504500</v>
      </c>
    </row>
    <row r="274" spans="1:7">
      <c r="A274" s="53">
        <v>41183</v>
      </c>
      <c r="B274" s="52">
        <v>20951.380859000001</v>
      </c>
      <c r="C274" s="52">
        <v>21847.699218999998</v>
      </c>
      <c r="D274" s="52">
        <v>20767.359375</v>
      </c>
      <c r="E274" s="52">
        <v>21641.820313</v>
      </c>
      <c r="F274" s="52">
        <v>21641.820313</v>
      </c>
      <c r="G274" s="52">
        <v>31925165400</v>
      </c>
    </row>
    <row r="275" spans="1:7">
      <c r="A275" s="53">
        <v>41214</v>
      </c>
      <c r="B275" s="52">
        <v>21573.929688</v>
      </c>
      <c r="C275" s="52">
        <v>22149.699218999998</v>
      </c>
      <c r="D275" s="52">
        <v>21098.410156000002</v>
      </c>
      <c r="E275" s="52">
        <v>22030.390625</v>
      </c>
      <c r="F275" s="52">
        <v>22030.390625</v>
      </c>
      <c r="G275" s="52">
        <v>29884962700</v>
      </c>
    </row>
    <row r="276" spans="1:7">
      <c r="A276" s="53">
        <v>41244</v>
      </c>
      <c r="B276" s="52">
        <v>22070.439452999999</v>
      </c>
      <c r="C276" s="52">
        <v>22718.830077999999</v>
      </c>
      <c r="D276" s="52">
        <v>21687.880859000001</v>
      </c>
      <c r="E276" s="52">
        <v>22656.919922000001</v>
      </c>
      <c r="F276" s="52">
        <v>22656.919922000001</v>
      </c>
      <c r="G276" s="52">
        <v>29324098700</v>
      </c>
    </row>
    <row r="277" spans="1:7">
      <c r="A277" s="53">
        <v>41275</v>
      </c>
      <c r="B277" s="52">
        <v>22860.25</v>
      </c>
      <c r="C277" s="52">
        <v>23916.160156000002</v>
      </c>
      <c r="D277" s="52">
        <v>22860.25</v>
      </c>
      <c r="E277" s="52">
        <v>23729.529297000001</v>
      </c>
      <c r="F277" s="52">
        <v>23729.529297000001</v>
      </c>
      <c r="G277" s="52">
        <v>36737630400</v>
      </c>
    </row>
    <row r="278" spans="1:7">
      <c r="A278" s="53">
        <v>41306</v>
      </c>
      <c r="B278" s="52">
        <v>23763.339843999998</v>
      </c>
      <c r="C278" s="52">
        <v>23944.740234000001</v>
      </c>
      <c r="D278" s="52">
        <v>22445.339843999998</v>
      </c>
      <c r="E278" s="52">
        <v>23020.269531000002</v>
      </c>
      <c r="F278" s="52">
        <v>23020.269531000002</v>
      </c>
      <c r="G278" s="52">
        <v>29040943000</v>
      </c>
    </row>
    <row r="279" spans="1:7">
      <c r="A279" s="53">
        <v>41334</v>
      </c>
      <c r="B279" s="52">
        <v>22957.089843999998</v>
      </c>
      <c r="C279" s="52">
        <v>23262.019531000002</v>
      </c>
      <c r="D279" s="52">
        <v>21975.900390999999</v>
      </c>
      <c r="E279" s="52">
        <v>22299.630859000001</v>
      </c>
      <c r="F279" s="52">
        <v>22299.630859000001</v>
      </c>
      <c r="G279" s="52">
        <v>36448798500</v>
      </c>
    </row>
    <row r="280" spans="1:7">
      <c r="A280" s="53">
        <v>41365</v>
      </c>
      <c r="B280" s="52">
        <v>22203.929688</v>
      </c>
      <c r="C280" s="52">
        <v>22862.689452999999</v>
      </c>
      <c r="D280" s="52">
        <v>21423.25</v>
      </c>
      <c r="E280" s="52">
        <v>22737.009765999999</v>
      </c>
      <c r="F280" s="52">
        <v>22737.009765999999</v>
      </c>
      <c r="G280" s="52">
        <v>31954683500</v>
      </c>
    </row>
    <row r="281" spans="1:7">
      <c r="A281" s="53">
        <v>41395</v>
      </c>
      <c r="B281" s="52">
        <v>22692.330077999999</v>
      </c>
      <c r="C281" s="52">
        <v>23512.419922000001</v>
      </c>
      <c r="D281" s="52">
        <v>22290.720702999999</v>
      </c>
      <c r="E281" s="52">
        <v>22392.160156000002</v>
      </c>
      <c r="F281" s="52">
        <v>22392.160156000002</v>
      </c>
      <c r="G281" s="52">
        <v>34131693700</v>
      </c>
    </row>
    <row r="282" spans="1:7">
      <c r="A282" s="53">
        <v>41426</v>
      </c>
      <c r="B282" s="52">
        <v>22301.679688</v>
      </c>
      <c r="C282" s="52">
        <v>22564.179688</v>
      </c>
      <c r="D282" s="52">
        <v>19426.359375</v>
      </c>
      <c r="E282" s="52">
        <v>20803.289063</v>
      </c>
      <c r="F282" s="52">
        <v>20803.289063</v>
      </c>
      <c r="G282" s="52">
        <v>43148726200</v>
      </c>
    </row>
    <row r="283" spans="1:7">
      <c r="A283" s="53">
        <v>41456</v>
      </c>
      <c r="B283" s="52">
        <v>21004.560547000001</v>
      </c>
      <c r="C283" s="52">
        <v>22070.140625</v>
      </c>
      <c r="D283" s="52">
        <v>20119.560547000001</v>
      </c>
      <c r="E283" s="52">
        <v>21883.660156000002</v>
      </c>
      <c r="F283" s="52">
        <v>21883.660156000002</v>
      </c>
      <c r="G283" s="52">
        <v>33308641600</v>
      </c>
    </row>
    <row r="284" spans="1:7">
      <c r="A284" s="53">
        <v>41487</v>
      </c>
      <c r="B284" s="52">
        <v>22025.75</v>
      </c>
      <c r="C284" s="52">
        <v>22695.990234000001</v>
      </c>
      <c r="D284" s="52">
        <v>21465.720702999999</v>
      </c>
      <c r="E284" s="52">
        <v>21731.369140999999</v>
      </c>
      <c r="F284" s="52">
        <v>21731.369140999999</v>
      </c>
      <c r="G284" s="52">
        <v>31016927300</v>
      </c>
    </row>
    <row r="285" spans="1:7">
      <c r="A285" s="53">
        <v>41518</v>
      </c>
      <c r="B285" s="52">
        <v>21948.720702999999</v>
      </c>
      <c r="C285" s="52">
        <v>23554.339843999998</v>
      </c>
      <c r="D285" s="52">
        <v>21948.720702999999</v>
      </c>
      <c r="E285" s="52">
        <v>22859.859375</v>
      </c>
      <c r="F285" s="52">
        <v>22859.859375</v>
      </c>
      <c r="G285" s="52">
        <v>36578097600</v>
      </c>
    </row>
    <row r="286" spans="1:7">
      <c r="A286" s="53">
        <v>41548</v>
      </c>
      <c r="B286" s="52">
        <v>22997.210938</v>
      </c>
      <c r="C286" s="52">
        <v>23534.669922000001</v>
      </c>
      <c r="D286" s="52">
        <v>22640.179688</v>
      </c>
      <c r="E286" s="52">
        <v>23206.369140999999</v>
      </c>
      <c r="F286" s="52">
        <v>23206.369140999999</v>
      </c>
      <c r="G286" s="52">
        <v>28707389800</v>
      </c>
    </row>
    <row r="287" spans="1:7">
      <c r="A287" s="53">
        <v>41579</v>
      </c>
      <c r="B287" s="52">
        <v>23208.800781000002</v>
      </c>
      <c r="C287" s="52">
        <v>24014.810547000001</v>
      </c>
      <c r="D287" s="52">
        <v>22463.400390999999</v>
      </c>
      <c r="E287" s="52">
        <v>23881.289063</v>
      </c>
      <c r="F287" s="52">
        <v>23881.289063</v>
      </c>
      <c r="G287" s="52">
        <v>33822297200</v>
      </c>
    </row>
    <row r="288" spans="1:7">
      <c r="A288" s="53">
        <v>41609</v>
      </c>
      <c r="B288" s="52">
        <v>23936.150390999999</v>
      </c>
      <c r="C288" s="52">
        <v>24111.550781000002</v>
      </c>
      <c r="D288" s="52">
        <v>22713.699218999998</v>
      </c>
      <c r="E288" s="52">
        <v>23306.390625</v>
      </c>
      <c r="F288" s="52">
        <v>23306.390625</v>
      </c>
      <c r="G288" s="52">
        <v>27164907400</v>
      </c>
    </row>
    <row r="289" spans="1:7">
      <c r="A289" s="53">
        <v>41640</v>
      </c>
      <c r="B289" s="52">
        <v>23452.759765999999</v>
      </c>
      <c r="C289" s="52">
        <v>23469.330077999999</v>
      </c>
      <c r="D289" s="52">
        <v>21746.230468999998</v>
      </c>
      <c r="E289" s="52">
        <v>22035.419922000001</v>
      </c>
      <c r="F289" s="52">
        <v>22035.419922000001</v>
      </c>
      <c r="G289" s="52">
        <v>35121934700</v>
      </c>
    </row>
    <row r="290" spans="1:7">
      <c r="A290" s="53">
        <v>41671</v>
      </c>
      <c r="B290" s="52">
        <v>21561.699218999998</v>
      </c>
      <c r="C290" s="52">
        <v>22986.699218999998</v>
      </c>
      <c r="D290" s="52">
        <v>21197.779297000001</v>
      </c>
      <c r="E290" s="52">
        <v>22836.960938</v>
      </c>
      <c r="F290" s="52">
        <v>22836.960938</v>
      </c>
      <c r="G290" s="52">
        <v>32344157800</v>
      </c>
    </row>
    <row r="291" spans="1:7">
      <c r="A291" s="53">
        <v>41699</v>
      </c>
      <c r="B291" s="52">
        <v>22630.769531000002</v>
      </c>
      <c r="C291" s="52">
        <v>22839.429688</v>
      </c>
      <c r="D291" s="52">
        <v>21137.609375</v>
      </c>
      <c r="E291" s="52">
        <v>22151.060547000001</v>
      </c>
      <c r="F291" s="52">
        <v>22151.060547000001</v>
      </c>
      <c r="G291" s="52">
        <v>36242166400</v>
      </c>
    </row>
    <row r="292" spans="1:7">
      <c r="A292" s="53">
        <v>41730</v>
      </c>
      <c r="B292" s="52">
        <v>22292.320313</v>
      </c>
      <c r="C292" s="52">
        <v>23224.539063</v>
      </c>
      <c r="D292" s="52">
        <v>22096.949218999998</v>
      </c>
      <c r="E292" s="52">
        <v>22133.970702999999</v>
      </c>
      <c r="F292" s="52">
        <v>22133.970702999999</v>
      </c>
      <c r="G292" s="52">
        <v>32007331400</v>
      </c>
    </row>
    <row r="293" spans="1:7">
      <c r="A293" s="53">
        <v>41760</v>
      </c>
      <c r="B293" s="52">
        <v>22194.660156000002</v>
      </c>
      <c r="C293" s="52">
        <v>23209.259765999999</v>
      </c>
      <c r="D293" s="52">
        <v>21680.330077999999</v>
      </c>
      <c r="E293" s="52">
        <v>23081.650390999999</v>
      </c>
      <c r="F293" s="52">
        <v>23081.650390999999</v>
      </c>
      <c r="G293" s="52">
        <v>27871344900</v>
      </c>
    </row>
    <row r="294" spans="1:7">
      <c r="A294" s="53">
        <v>41791</v>
      </c>
      <c r="B294" s="52">
        <v>23327.509765999999</v>
      </c>
      <c r="C294" s="52">
        <v>23397.769531000002</v>
      </c>
      <c r="D294" s="52">
        <v>22802.099609000001</v>
      </c>
      <c r="E294" s="52">
        <v>23190.720702999999</v>
      </c>
      <c r="F294" s="52">
        <v>23190.720702999999</v>
      </c>
      <c r="G294" s="52">
        <v>28091330000</v>
      </c>
    </row>
    <row r="295" spans="1:7">
      <c r="A295" s="53">
        <v>41821</v>
      </c>
      <c r="B295" s="52">
        <v>23326.529297000001</v>
      </c>
      <c r="C295" s="52">
        <v>24912.220702999999</v>
      </c>
      <c r="D295" s="52">
        <v>23126.679688</v>
      </c>
      <c r="E295" s="52">
        <v>24756.849609000001</v>
      </c>
      <c r="F295" s="52">
        <v>24756.849609000001</v>
      </c>
      <c r="G295" s="52">
        <v>31713818500</v>
      </c>
    </row>
    <row r="296" spans="1:7">
      <c r="A296" s="53">
        <v>41852</v>
      </c>
      <c r="B296" s="52">
        <v>24594.230468999998</v>
      </c>
      <c r="C296" s="52">
        <v>25243.160156000002</v>
      </c>
      <c r="D296" s="52">
        <v>24190.929688</v>
      </c>
      <c r="E296" s="52">
        <v>24742.060547000001</v>
      </c>
      <c r="F296" s="52">
        <v>24742.060547000001</v>
      </c>
      <c r="G296" s="52">
        <v>28096857700</v>
      </c>
    </row>
    <row r="297" spans="1:7">
      <c r="A297" s="53">
        <v>41883</v>
      </c>
      <c r="B297" s="52">
        <v>24703.740234000001</v>
      </c>
      <c r="C297" s="52">
        <v>25362.980468999998</v>
      </c>
      <c r="D297" s="52">
        <v>22855.039063</v>
      </c>
      <c r="E297" s="52">
        <v>22932.980468999998</v>
      </c>
      <c r="F297" s="52">
        <v>22932.980468999998</v>
      </c>
      <c r="G297" s="52">
        <v>35257327100</v>
      </c>
    </row>
    <row r="298" spans="1:7">
      <c r="A298" s="53">
        <v>41913</v>
      </c>
      <c r="B298" s="52">
        <v>22691.589843999998</v>
      </c>
      <c r="C298" s="52">
        <v>24046.400390999999</v>
      </c>
      <c r="D298" s="52">
        <v>22565.599609000001</v>
      </c>
      <c r="E298" s="52">
        <v>23998.060547000001</v>
      </c>
      <c r="F298" s="52">
        <v>23998.060547000001</v>
      </c>
      <c r="G298" s="52">
        <v>32384709800</v>
      </c>
    </row>
    <row r="299" spans="1:7">
      <c r="A299" s="53">
        <v>41944</v>
      </c>
      <c r="B299" s="52">
        <v>24133.449218999998</v>
      </c>
      <c r="C299" s="52">
        <v>24313.060547000001</v>
      </c>
      <c r="D299" s="52">
        <v>23252.630859000001</v>
      </c>
      <c r="E299" s="52">
        <v>23987.449218999998</v>
      </c>
      <c r="F299" s="52">
        <v>23987.449218999998</v>
      </c>
      <c r="G299" s="52">
        <v>37102592000</v>
      </c>
    </row>
    <row r="300" spans="1:7">
      <c r="A300" s="53">
        <v>41974</v>
      </c>
      <c r="B300" s="52">
        <v>23678</v>
      </c>
      <c r="C300" s="52">
        <v>24189.589843999998</v>
      </c>
      <c r="D300" s="52">
        <v>22529.75</v>
      </c>
      <c r="E300" s="52">
        <v>23605.039063</v>
      </c>
      <c r="F300" s="52">
        <v>23605.039063</v>
      </c>
      <c r="G300" s="52">
        <v>53307609500</v>
      </c>
    </row>
    <row r="301" spans="1:7">
      <c r="A301" s="53">
        <v>42005</v>
      </c>
      <c r="B301" s="52">
        <v>23699.199218999998</v>
      </c>
      <c r="C301" s="52">
        <v>24995.080077999999</v>
      </c>
      <c r="D301" s="52">
        <v>23312.5</v>
      </c>
      <c r="E301" s="52">
        <v>24507.050781000002</v>
      </c>
      <c r="F301" s="52">
        <v>24507.050781000002</v>
      </c>
      <c r="G301" s="52">
        <v>39442104700</v>
      </c>
    </row>
    <row r="302" spans="1:7">
      <c r="A302" s="53">
        <v>42036</v>
      </c>
      <c r="B302" s="52">
        <v>24347.269531000002</v>
      </c>
      <c r="C302" s="52">
        <v>25101.960938</v>
      </c>
      <c r="D302" s="52">
        <v>24226.289063</v>
      </c>
      <c r="E302" s="52">
        <v>24823.289063</v>
      </c>
      <c r="F302" s="52">
        <v>24823.289063</v>
      </c>
      <c r="G302" s="52">
        <v>24655757500</v>
      </c>
    </row>
    <row r="303" spans="1:7">
      <c r="A303" s="53">
        <v>42064</v>
      </c>
      <c r="B303" s="52">
        <v>24996.759765999999</v>
      </c>
      <c r="C303" s="52">
        <v>25113.199218999998</v>
      </c>
      <c r="D303" s="52">
        <v>23677.060547000001</v>
      </c>
      <c r="E303" s="52">
        <v>24900.890625</v>
      </c>
      <c r="F303" s="52">
        <v>24900.890625</v>
      </c>
      <c r="G303" s="52">
        <v>36587953000</v>
      </c>
    </row>
    <row r="304" spans="1:7">
      <c r="A304" s="53">
        <v>42095</v>
      </c>
      <c r="B304" s="52">
        <v>24955.199218999998</v>
      </c>
      <c r="C304" s="52">
        <v>28588.519531000002</v>
      </c>
      <c r="D304" s="52">
        <v>24926.109375</v>
      </c>
      <c r="E304" s="52">
        <v>28133</v>
      </c>
      <c r="F304" s="52">
        <v>28133</v>
      </c>
      <c r="G304" s="52">
        <v>58920380800</v>
      </c>
    </row>
    <row r="305" spans="1:7">
      <c r="A305" s="53">
        <v>42125</v>
      </c>
      <c r="B305" s="52">
        <v>28231.259765999999</v>
      </c>
      <c r="C305" s="52">
        <v>28524.599609000001</v>
      </c>
      <c r="D305" s="52">
        <v>27191.029297000001</v>
      </c>
      <c r="E305" s="52">
        <v>27424.189452999999</v>
      </c>
      <c r="F305" s="52">
        <v>27424.189452999999</v>
      </c>
      <c r="G305" s="52">
        <v>36888421300</v>
      </c>
    </row>
    <row r="306" spans="1:7">
      <c r="A306" s="53">
        <v>42156</v>
      </c>
      <c r="B306" s="52">
        <v>27373.060547000001</v>
      </c>
      <c r="C306" s="52">
        <v>27854.740234000001</v>
      </c>
      <c r="D306" s="52">
        <v>25617.779297000001</v>
      </c>
      <c r="E306" s="52">
        <v>26250.029297000001</v>
      </c>
      <c r="F306" s="52">
        <v>26250.029297000001</v>
      </c>
      <c r="G306" s="52">
        <v>44649024000</v>
      </c>
    </row>
    <row r="307" spans="1:7">
      <c r="A307" s="53">
        <v>42186</v>
      </c>
      <c r="B307" s="52">
        <v>26459.429688</v>
      </c>
      <c r="C307" s="52">
        <v>26459.429688</v>
      </c>
      <c r="D307" s="52">
        <v>22836.820313</v>
      </c>
      <c r="E307" s="52">
        <v>24636.279297000001</v>
      </c>
      <c r="F307" s="52">
        <v>24636.279297000001</v>
      </c>
      <c r="G307" s="52">
        <v>46504063100</v>
      </c>
    </row>
    <row r="308" spans="1:7">
      <c r="A308" s="53">
        <v>42217</v>
      </c>
      <c r="B308" s="52">
        <v>24533.140625</v>
      </c>
      <c r="C308" s="52">
        <v>24924.070313</v>
      </c>
      <c r="D308" s="52">
        <v>20865.259765999999</v>
      </c>
      <c r="E308" s="52">
        <v>21670.580077999999</v>
      </c>
      <c r="F308" s="52">
        <v>21670.580077999999</v>
      </c>
      <c r="G308" s="52">
        <v>41879353100</v>
      </c>
    </row>
    <row r="309" spans="1:7">
      <c r="A309" s="53">
        <v>42248</v>
      </c>
      <c r="B309" s="52">
        <v>21692.779297000001</v>
      </c>
      <c r="C309" s="52">
        <v>22228.589843999998</v>
      </c>
      <c r="D309" s="52">
        <v>20368.119140999999</v>
      </c>
      <c r="E309" s="52">
        <v>20846.300781000002</v>
      </c>
      <c r="F309" s="52">
        <v>20846.300781000002</v>
      </c>
      <c r="G309" s="52">
        <v>40309679200</v>
      </c>
    </row>
    <row r="310" spans="1:7">
      <c r="A310" s="53">
        <v>42278</v>
      </c>
      <c r="B310" s="52">
        <v>21172.939452999999</v>
      </c>
      <c r="C310" s="52">
        <v>23423.640625</v>
      </c>
      <c r="D310" s="52">
        <v>21130.109375</v>
      </c>
      <c r="E310" s="52">
        <v>22640.039063</v>
      </c>
      <c r="F310" s="52">
        <v>22640.039063</v>
      </c>
      <c r="G310" s="52">
        <v>34315908200</v>
      </c>
    </row>
    <row r="311" spans="1:7">
      <c r="A311" s="53">
        <v>42309</v>
      </c>
      <c r="B311" s="52">
        <v>22502.279297000001</v>
      </c>
      <c r="C311" s="52">
        <v>23342.070313</v>
      </c>
      <c r="D311" s="52">
        <v>21907.349609000001</v>
      </c>
      <c r="E311" s="52">
        <v>21996.419922000001</v>
      </c>
      <c r="F311" s="52">
        <v>21996.419922000001</v>
      </c>
      <c r="G311" s="52">
        <v>34484662600</v>
      </c>
    </row>
    <row r="312" spans="1:7">
      <c r="A312" s="53">
        <v>42339</v>
      </c>
      <c r="B312" s="52">
        <v>22197.810547000001</v>
      </c>
      <c r="C312" s="52">
        <v>22563.470702999999</v>
      </c>
      <c r="D312" s="52">
        <v>21010.259765999999</v>
      </c>
      <c r="E312" s="52">
        <v>21914.400390999999</v>
      </c>
      <c r="F312" s="52">
        <v>21914.400390999999</v>
      </c>
      <c r="G312" s="52">
        <v>29502918600</v>
      </c>
    </row>
    <row r="313" spans="1:7">
      <c r="A313" s="53">
        <v>42370</v>
      </c>
      <c r="B313" s="52">
        <v>21782.619140999999</v>
      </c>
      <c r="C313" s="52">
        <v>21794.839843999998</v>
      </c>
      <c r="D313" s="52">
        <v>18534.300781000002</v>
      </c>
      <c r="E313" s="52">
        <v>19683.109375</v>
      </c>
      <c r="F313" s="52">
        <v>19683.109375</v>
      </c>
      <c r="G313" s="52">
        <v>40565390400</v>
      </c>
    </row>
    <row r="314" spans="1:7">
      <c r="A314" s="53">
        <v>42401</v>
      </c>
      <c r="B314" s="52">
        <v>19770.960938</v>
      </c>
      <c r="C314" s="52">
        <v>19770.960938</v>
      </c>
      <c r="D314" s="52">
        <v>18278.800781000002</v>
      </c>
      <c r="E314" s="52">
        <v>19111.929688</v>
      </c>
      <c r="F314" s="52">
        <v>19111.929688</v>
      </c>
      <c r="G314" s="52">
        <v>28652196000</v>
      </c>
    </row>
    <row r="315" spans="1:7">
      <c r="A315" s="53">
        <v>42430</v>
      </c>
      <c r="B315" s="52">
        <v>19259.990234000001</v>
      </c>
      <c r="C315" s="52">
        <v>20872.550781000002</v>
      </c>
      <c r="D315" s="52">
        <v>19108.300781000002</v>
      </c>
      <c r="E315" s="52">
        <v>20776.699218999998</v>
      </c>
      <c r="F315" s="52">
        <v>20776.699218999998</v>
      </c>
      <c r="G315" s="52">
        <v>34067509300</v>
      </c>
    </row>
    <row r="316" spans="1:7">
      <c r="A316" s="53">
        <v>42461</v>
      </c>
      <c r="B316" s="52">
        <v>20786.179688</v>
      </c>
      <c r="C316" s="52">
        <v>21654.070313</v>
      </c>
      <c r="D316" s="52">
        <v>20045.470702999999</v>
      </c>
      <c r="E316" s="52">
        <v>21067.050781000002</v>
      </c>
      <c r="F316" s="52">
        <v>21067.050781000002</v>
      </c>
      <c r="G316" s="52">
        <v>32340640800</v>
      </c>
    </row>
    <row r="317" spans="1:7">
      <c r="A317" s="53">
        <v>42491</v>
      </c>
      <c r="B317" s="52">
        <v>21061.769531000002</v>
      </c>
      <c r="C317" s="52">
        <v>21061.769531000002</v>
      </c>
      <c r="D317" s="52">
        <v>19594.609375</v>
      </c>
      <c r="E317" s="52">
        <v>20815.089843999998</v>
      </c>
      <c r="F317" s="52">
        <v>20815.089843999998</v>
      </c>
      <c r="G317" s="52">
        <v>32345943100</v>
      </c>
    </row>
    <row r="318" spans="1:7">
      <c r="A318" s="53">
        <v>42522</v>
      </c>
      <c r="B318" s="52">
        <v>20726.529297000001</v>
      </c>
      <c r="C318" s="52">
        <v>21352.369140999999</v>
      </c>
      <c r="D318" s="52">
        <v>19662.699218999998</v>
      </c>
      <c r="E318" s="52">
        <v>20794.369140999999</v>
      </c>
      <c r="F318" s="52">
        <v>20794.369140999999</v>
      </c>
      <c r="G318" s="52">
        <v>39021655300</v>
      </c>
    </row>
    <row r="319" spans="1:7">
      <c r="A319" s="53">
        <v>42552</v>
      </c>
      <c r="B319" s="52">
        <v>20967.470702999999</v>
      </c>
      <c r="C319" s="52">
        <v>22300.509765999999</v>
      </c>
      <c r="D319" s="52">
        <v>20304.390625</v>
      </c>
      <c r="E319" s="52">
        <v>21891.369140999999</v>
      </c>
      <c r="F319" s="52">
        <v>21891.369140999999</v>
      </c>
      <c r="G319" s="52">
        <v>31713817500</v>
      </c>
    </row>
    <row r="320" spans="1:7">
      <c r="A320" s="53">
        <v>42583</v>
      </c>
      <c r="B320" s="52">
        <v>22027.650390999999</v>
      </c>
      <c r="C320" s="52">
        <v>23193.900390999999</v>
      </c>
      <c r="D320" s="52">
        <v>21725.380859000001</v>
      </c>
      <c r="E320" s="52">
        <v>22976.880859000001</v>
      </c>
      <c r="F320" s="52">
        <v>22976.880859000001</v>
      </c>
      <c r="G320" s="52">
        <v>38561200800</v>
      </c>
    </row>
    <row r="321" spans="1:7">
      <c r="A321" s="53">
        <v>42614</v>
      </c>
      <c r="B321" s="52">
        <v>22897.160156000002</v>
      </c>
      <c r="C321" s="52">
        <v>24364</v>
      </c>
      <c r="D321" s="52">
        <v>22843.419922000001</v>
      </c>
      <c r="E321" s="52">
        <v>23297.150390999999</v>
      </c>
      <c r="F321" s="52">
        <v>23297.150390999999</v>
      </c>
      <c r="G321" s="52">
        <v>39728207400</v>
      </c>
    </row>
    <row r="322" spans="1:7">
      <c r="A322" s="53">
        <v>42644</v>
      </c>
      <c r="B322" s="52">
        <v>23652.830077999999</v>
      </c>
      <c r="C322" s="52">
        <v>24064.5</v>
      </c>
      <c r="D322" s="52">
        <v>22775.289063</v>
      </c>
      <c r="E322" s="52">
        <v>22934.539063</v>
      </c>
      <c r="F322" s="52">
        <v>22934.539063</v>
      </c>
      <c r="G322" s="52">
        <v>26308577200</v>
      </c>
    </row>
    <row r="323" spans="1:7">
      <c r="A323" s="53">
        <v>42675</v>
      </c>
      <c r="B323" s="52">
        <v>23015.060547000001</v>
      </c>
      <c r="C323" s="52">
        <v>23268.050781000002</v>
      </c>
      <c r="D323" s="52">
        <v>21957.710938</v>
      </c>
      <c r="E323" s="52">
        <v>22789.769531000002</v>
      </c>
      <c r="F323" s="52">
        <v>22789.769531000002</v>
      </c>
      <c r="G323" s="52">
        <v>34929744700</v>
      </c>
    </row>
    <row r="324" spans="1:7">
      <c r="A324" s="53">
        <v>42705</v>
      </c>
      <c r="B324" s="52">
        <v>22948.650390999999</v>
      </c>
      <c r="C324" s="52">
        <v>23076.240234000001</v>
      </c>
      <c r="D324" s="52">
        <v>21488.820313</v>
      </c>
      <c r="E324" s="52">
        <v>22000.560547000001</v>
      </c>
      <c r="F324" s="52">
        <v>22000.560547000001</v>
      </c>
      <c r="G324" s="52">
        <v>35336630000</v>
      </c>
    </row>
    <row r="325" spans="1:7">
      <c r="A325" s="53">
        <v>42736</v>
      </c>
      <c r="B325" s="52">
        <v>21993.359375</v>
      </c>
      <c r="C325" s="52">
        <v>23397.089843999998</v>
      </c>
      <c r="D325" s="52">
        <v>21883.820313</v>
      </c>
      <c r="E325" s="52">
        <v>23360.779297000001</v>
      </c>
      <c r="F325" s="52">
        <v>23360.779297000001</v>
      </c>
      <c r="G325" s="52">
        <v>25822815800</v>
      </c>
    </row>
    <row r="326" spans="1:7">
      <c r="A326" s="53">
        <v>42767</v>
      </c>
      <c r="B326" s="52">
        <v>23211.880859000001</v>
      </c>
      <c r="C326" s="52">
        <v>24216.529297000001</v>
      </c>
      <c r="D326" s="52">
        <v>22997.460938</v>
      </c>
      <c r="E326" s="52">
        <v>23740.730468999998</v>
      </c>
      <c r="F326" s="52">
        <v>23740.730468999998</v>
      </c>
      <c r="G326" s="52">
        <v>41223714800</v>
      </c>
    </row>
    <row r="327" spans="1:7">
      <c r="A327" s="53">
        <v>42795</v>
      </c>
      <c r="B327" s="52">
        <v>23849.220702999999</v>
      </c>
      <c r="C327" s="52">
        <v>24656.650390999999</v>
      </c>
      <c r="D327" s="52">
        <v>23438.859375</v>
      </c>
      <c r="E327" s="52">
        <v>24111.589843999998</v>
      </c>
      <c r="F327" s="52">
        <v>24111.589843999998</v>
      </c>
      <c r="G327" s="52">
        <v>42389134200</v>
      </c>
    </row>
    <row r="328" spans="1:7">
      <c r="A328" s="53">
        <v>42826</v>
      </c>
      <c r="B328" s="52">
        <v>24236.560547000001</v>
      </c>
      <c r="C328" s="52">
        <v>24717.439452999999</v>
      </c>
      <c r="D328" s="52">
        <v>23723.869140999999</v>
      </c>
      <c r="E328" s="52">
        <v>24615.130859000001</v>
      </c>
      <c r="F328" s="52">
        <v>24615.130859000001</v>
      </c>
      <c r="G328" s="52">
        <v>27864260500</v>
      </c>
    </row>
    <row r="329" spans="1:7">
      <c r="A329" s="53">
        <v>42856</v>
      </c>
      <c r="B329" s="52">
        <v>24773.800781000002</v>
      </c>
      <c r="C329" s="52">
        <v>25817.949218999998</v>
      </c>
      <c r="D329" s="52">
        <v>24358.720702999999</v>
      </c>
      <c r="E329" s="52">
        <v>25660.650390999999</v>
      </c>
      <c r="F329" s="52">
        <v>25660.650390999999</v>
      </c>
      <c r="G329" s="52">
        <v>33998951700</v>
      </c>
    </row>
    <row r="330" spans="1:7">
      <c r="A330" s="53">
        <v>42887</v>
      </c>
      <c r="B330" s="52">
        <v>25736.349609000001</v>
      </c>
      <c r="C330" s="52">
        <v>26090.330077999999</v>
      </c>
      <c r="D330" s="52">
        <v>25557.800781000002</v>
      </c>
      <c r="E330" s="52">
        <v>25764.580077999999</v>
      </c>
      <c r="F330" s="52">
        <v>25764.580077999999</v>
      </c>
      <c r="G330" s="52">
        <v>35906269800</v>
      </c>
    </row>
    <row r="331" spans="1:7">
      <c r="A331" s="53">
        <v>42917</v>
      </c>
      <c r="B331" s="52">
        <v>25654.769531000002</v>
      </c>
      <c r="C331" s="52">
        <v>27324.380859000001</v>
      </c>
      <c r="D331" s="52">
        <v>25199.859375</v>
      </c>
      <c r="E331" s="52">
        <v>27323.990234000001</v>
      </c>
      <c r="F331" s="52">
        <v>27323.990234000001</v>
      </c>
      <c r="G331" s="52">
        <v>37177052800</v>
      </c>
    </row>
    <row r="332" spans="1:7">
      <c r="A332" s="53">
        <v>42948</v>
      </c>
      <c r="B332" s="52">
        <v>27326.039063</v>
      </c>
      <c r="C332" s="52">
        <v>28127.900390999999</v>
      </c>
      <c r="D332" s="52">
        <v>26863.710938</v>
      </c>
      <c r="E332" s="52">
        <v>27970.300781000002</v>
      </c>
      <c r="F332" s="52">
        <v>27970.300781000002</v>
      </c>
      <c r="G332" s="52">
        <v>47152524300</v>
      </c>
    </row>
    <row r="333" spans="1:7">
      <c r="A333" s="53">
        <v>42979</v>
      </c>
      <c r="B333" s="52">
        <v>28015.220702999999</v>
      </c>
      <c r="C333" s="52">
        <v>28248.119140999999</v>
      </c>
      <c r="D333" s="52">
        <v>27300.369140999999</v>
      </c>
      <c r="E333" s="52">
        <v>27554.300781000002</v>
      </c>
      <c r="F333" s="52">
        <v>27554.300781000002</v>
      </c>
      <c r="G333" s="52">
        <v>34006627000</v>
      </c>
    </row>
    <row r="334" spans="1:7">
      <c r="A334" s="53">
        <v>43009</v>
      </c>
      <c r="B334" s="52">
        <v>27884.210938</v>
      </c>
      <c r="C334" s="52">
        <v>28798.779297000001</v>
      </c>
      <c r="D334" s="52">
        <v>27737.380859000001</v>
      </c>
      <c r="E334" s="52">
        <v>28245.539063</v>
      </c>
      <c r="F334" s="52">
        <v>28245.539063</v>
      </c>
      <c r="G334" s="52">
        <v>36453138400</v>
      </c>
    </row>
    <row r="335" spans="1:7">
      <c r="A335" s="53">
        <v>43040</v>
      </c>
      <c r="B335" s="52">
        <v>28387.550781000002</v>
      </c>
      <c r="C335" s="52">
        <v>30199.689452999999</v>
      </c>
      <c r="D335" s="52">
        <v>28137.769531000002</v>
      </c>
      <c r="E335" s="52">
        <v>29177.349609000001</v>
      </c>
      <c r="F335" s="52">
        <v>29177.349609000001</v>
      </c>
      <c r="G335" s="52">
        <v>42264399600</v>
      </c>
    </row>
    <row r="336" spans="1:7">
      <c r="A336" s="53">
        <v>43070</v>
      </c>
      <c r="B336" s="52">
        <v>29261.310547000001</v>
      </c>
      <c r="C336" s="52">
        <v>29997.960938</v>
      </c>
      <c r="D336" s="52">
        <v>28134.929688</v>
      </c>
      <c r="E336" s="52">
        <v>29919.150390999999</v>
      </c>
      <c r="F336" s="52">
        <v>29919.150390999999</v>
      </c>
      <c r="G336" s="52">
        <v>33816384100</v>
      </c>
    </row>
    <row r="337" spans="1:7">
      <c r="A337" s="53">
        <v>43101</v>
      </c>
      <c r="B337" s="52">
        <v>30028.289063</v>
      </c>
      <c r="C337" s="52">
        <v>33484.078125</v>
      </c>
      <c r="D337" s="52">
        <v>30028.289063</v>
      </c>
      <c r="E337" s="52">
        <v>32887.269530999998</v>
      </c>
      <c r="F337" s="52">
        <v>32887.269530999998</v>
      </c>
      <c r="G337" s="52">
        <v>65422943900</v>
      </c>
    </row>
    <row r="338" spans="1:7">
      <c r="A338" s="53">
        <v>43132</v>
      </c>
      <c r="B338" s="52">
        <v>32950.300780999998</v>
      </c>
      <c r="C338" s="52">
        <v>33048.039062999997</v>
      </c>
      <c r="D338" s="52">
        <v>29129.259765999999</v>
      </c>
      <c r="E338" s="52">
        <v>30844.720702999999</v>
      </c>
      <c r="F338" s="52">
        <v>30844.720702999999</v>
      </c>
      <c r="G338" s="52">
        <v>51985739100</v>
      </c>
    </row>
    <row r="339" spans="1:7">
      <c r="A339" s="53">
        <v>43160</v>
      </c>
      <c r="B339" s="52">
        <v>30476.990234000001</v>
      </c>
      <c r="C339" s="52">
        <v>31978.140625</v>
      </c>
      <c r="D339" s="52">
        <v>29819.630859000001</v>
      </c>
      <c r="E339" s="52">
        <v>30093.380859000001</v>
      </c>
      <c r="F339" s="52">
        <v>30093.380859000001</v>
      </c>
      <c r="G339" s="52">
        <v>44458615200</v>
      </c>
    </row>
    <row r="340" spans="1:7">
      <c r="A340" s="53">
        <v>43191</v>
      </c>
      <c r="B340" s="52">
        <v>29927.880859000001</v>
      </c>
      <c r="C340" s="52">
        <v>31094.109375</v>
      </c>
      <c r="D340" s="52">
        <v>29518.689452999999</v>
      </c>
      <c r="E340" s="52">
        <v>30808.449218999998</v>
      </c>
      <c r="F340" s="52">
        <v>30808.449218999998</v>
      </c>
      <c r="G340" s="52">
        <v>34848642500</v>
      </c>
    </row>
    <row r="341" spans="1:7">
      <c r="A341" s="53">
        <v>43221</v>
      </c>
      <c r="B341" s="52">
        <v>30782.210938</v>
      </c>
      <c r="C341" s="52">
        <v>31592.560547000001</v>
      </c>
      <c r="D341" s="52">
        <v>29791.869140999999</v>
      </c>
      <c r="E341" s="52">
        <v>30468.560547000001</v>
      </c>
      <c r="F341" s="52">
        <v>30468.560547000001</v>
      </c>
      <c r="G341" s="52">
        <v>37856201400</v>
      </c>
    </row>
    <row r="342" spans="1:7">
      <c r="A342" s="53">
        <v>43252</v>
      </c>
      <c r="B342" s="52">
        <v>30548.779297000001</v>
      </c>
      <c r="C342" s="52">
        <v>31521.130859000001</v>
      </c>
      <c r="D342" s="52">
        <v>28169.099609000001</v>
      </c>
      <c r="E342" s="52">
        <v>28955.109375</v>
      </c>
      <c r="F342" s="52">
        <v>28955.109375</v>
      </c>
      <c r="G342" s="52">
        <v>42599949800</v>
      </c>
    </row>
    <row r="343" spans="1:7">
      <c r="A343" s="53">
        <v>43282</v>
      </c>
      <c r="B343" s="52">
        <v>28617</v>
      </c>
      <c r="C343" s="52">
        <v>29083.400390999999</v>
      </c>
      <c r="D343" s="52">
        <v>27745.849609000001</v>
      </c>
      <c r="E343" s="52">
        <v>28583.009765999999</v>
      </c>
      <c r="F343" s="52">
        <v>28583.009765999999</v>
      </c>
      <c r="G343" s="52">
        <v>37645679300</v>
      </c>
    </row>
    <row r="344" spans="1:7">
      <c r="A344" s="53">
        <v>43313</v>
      </c>
      <c r="B344" s="52">
        <v>28756.720702999999</v>
      </c>
      <c r="C344" s="52">
        <v>28772.800781000002</v>
      </c>
      <c r="D344" s="52">
        <v>26871.109375</v>
      </c>
      <c r="E344" s="52">
        <v>27888.550781000002</v>
      </c>
      <c r="F344" s="52">
        <v>27888.550781000002</v>
      </c>
      <c r="G344" s="52">
        <v>37508015600</v>
      </c>
    </row>
    <row r="345" spans="1:7">
      <c r="A345" s="53">
        <v>43344</v>
      </c>
      <c r="B345" s="52">
        <v>27809.449218999998</v>
      </c>
      <c r="C345" s="52">
        <v>28031.810547000001</v>
      </c>
      <c r="D345" s="52">
        <v>26219.560547000001</v>
      </c>
      <c r="E345" s="52">
        <v>27788.519531000002</v>
      </c>
      <c r="F345" s="52">
        <v>27788.519531000002</v>
      </c>
      <c r="G345" s="52">
        <v>35529393300</v>
      </c>
    </row>
    <row r="346" spans="1:7">
      <c r="A346" s="53">
        <v>43374</v>
      </c>
      <c r="B346" s="52">
        <v>27716.160156000002</v>
      </c>
      <c r="C346" s="52">
        <v>27716.160156000002</v>
      </c>
      <c r="D346" s="52">
        <v>24540.630859000001</v>
      </c>
      <c r="E346" s="52">
        <v>24979.689452999999</v>
      </c>
      <c r="F346" s="52">
        <v>24979.689452999999</v>
      </c>
      <c r="G346" s="52">
        <v>41220417100</v>
      </c>
    </row>
    <row r="347" spans="1:7">
      <c r="A347" s="53">
        <v>43405</v>
      </c>
      <c r="B347" s="52">
        <v>25228.75</v>
      </c>
      <c r="C347" s="52">
        <v>26923.330077999999</v>
      </c>
      <c r="D347" s="52">
        <v>25092.300781000002</v>
      </c>
      <c r="E347" s="52">
        <v>26506.75</v>
      </c>
      <c r="F347" s="52">
        <v>26506.75</v>
      </c>
      <c r="G347" s="52">
        <v>34971908500</v>
      </c>
    </row>
    <row r="348" spans="1:7">
      <c r="A348" s="53">
        <v>43435</v>
      </c>
      <c r="B348" s="52">
        <v>27185.660156000002</v>
      </c>
      <c r="C348" s="52">
        <v>27260.439452999999</v>
      </c>
      <c r="D348" s="52">
        <v>25313.75</v>
      </c>
      <c r="E348" s="52">
        <v>25845.699218999998</v>
      </c>
      <c r="F348" s="52">
        <v>25845.699218999998</v>
      </c>
      <c r="G348" s="52">
        <v>29876011600</v>
      </c>
    </row>
    <row r="349" spans="1:7">
      <c r="A349" s="53">
        <v>43466</v>
      </c>
      <c r="B349" s="52">
        <v>25824.439452999999</v>
      </c>
      <c r="C349" s="52">
        <v>28010.900390999999</v>
      </c>
      <c r="D349" s="52">
        <v>24896.869140999999</v>
      </c>
      <c r="E349" s="52">
        <v>27942.470702999999</v>
      </c>
      <c r="F349" s="52">
        <v>27942.470702999999</v>
      </c>
      <c r="G349" s="52">
        <v>38581138000</v>
      </c>
    </row>
    <row r="350" spans="1:7">
      <c r="A350" s="53">
        <v>43497</v>
      </c>
      <c r="B350" s="52">
        <v>28193.279297000001</v>
      </c>
      <c r="C350" s="52">
        <v>29014.189452999999</v>
      </c>
      <c r="D350" s="52">
        <v>27534.199218999998</v>
      </c>
      <c r="E350" s="52">
        <v>28633.179688</v>
      </c>
      <c r="F350" s="52">
        <v>28633.179688</v>
      </c>
      <c r="G350" s="52">
        <v>31422096300</v>
      </c>
    </row>
    <row r="351" spans="1:7">
      <c r="A351" s="53">
        <v>43525</v>
      </c>
      <c r="B351" s="52">
        <v>28716.599609000001</v>
      </c>
      <c r="C351" s="52">
        <v>29486.150390999999</v>
      </c>
      <c r="D351" s="52">
        <v>28201.089843999998</v>
      </c>
      <c r="E351" s="52">
        <v>29051.359375</v>
      </c>
      <c r="F351" s="52">
        <v>29051.359375</v>
      </c>
      <c r="G351" s="52">
        <v>38996518300</v>
      </c>
    </row>
    <row r="352" spans="1:7">
      <c r="A352" s="53">
        <v>43556</v>
      </c>
      <c r="B352" s="52">
        <v>29383.720702999999</v>
      </c>
      <c r="C352" s="52">
        <v>30280.119140999999</v>
      </c>
      <c r="D352" s="52">
        <v>29383.720702999999</v>
      </c>
      <c r="E352" s="52">
        <v>29699.109375</v>
      </c>
      <c r="F352" s="52">
        <v>29699.109375</v>
      </c>
      <c r="G352" s="52">
        <v>35432393100</v>
      </c>
    </row>
    <row r="353" spans="1:7">
      <c r="A353" s="53">
        <v>43586</v>
      </c>
      <c r="B353" s="52">
        <v>29643.050781000002</v>
      </c>
      <c r="C353" s="52">
        <v>30081.550781000002</v>
      </c>
      <c r="D353" s="52">
        <v>26850.269531000002</v>
      </c>
      <c r="E353" s="52">
        <v>26901.089843999998</v>
      </c>
      <c r="F353" s="52">
        <v>26901.089843999998</v>
      </c>
      <c r="G353" s="52">
        <v>44724478400</v>
      </c>
    </row>
    <row r="354" spans="1:7">
      <c r="A354" s="53">
        <v>43617</v>
      </c>
      <c r="B354" s="52">
        <v>26909.710938</v>
      </c>
      <c r="C354" s="52">
        <v>28634.480468999998</v>
      </c>
      <c r="D354" s="52">
        <v>26671.900390999999</v>
      </c>
      <c r="E354" s="52">
        <v>28542.619140999999</v>
      </c>
      <c r="F354" s="52">
        <v>28542.619140999999</v>
      </c>
      <c r="G354" s="52">
        <v>33476138400</v>
      </c>
    </row>
    <row r="355" spans="1:7">
      <c r="A355" s="53">
        <v>43647</v>
      </c>
      <c r="B355" s="52">
        <v>28904.039063</v>
      </c>
      <c r="C355" s="52">
        <v>29007.980468999998</v>
      </c>
      <c r="D355" s="52">
        <v>27701.439452999999</v>
      </c>
      <c r="E355" s="52">
        <v>27777.75</v>
      </c>
      <c r="F355" s="52">
        <v>27777.75</v>
      </c>
      <c r="G355" s="52">
        <v>25833237300</v>
      </c>
    </row>
    <row r="356" spans="1:7">
      <c r="A356" s="53">
        <v>43678</v>
      </c>
      <c r="B356" s="52">
        <v>27582.210938</v>
      </c>
      <c r="C356" s="52">
        <v>27754.039063</v>
      </c>
      <c r="D356" s="52">
        <v>24899.929688</v>
      </c>
      <c r="E356" s="52">
        <v>25724.730468999998</v>
      </c>
      <c r="F356" s="52">
        <v>25724.730468999998</v>
      </c>
      <c r="G356" s="52">
        <v>41903210600</v>
      </c>
    </row>
    <row r="357" spans="1:7">
      <c r="A357" s="53">
        <v>43709</v>
      </c>
      <c r="B357" s="52">
        <v>25627.830077999999</v>
      </c>
      <c r="C357" s="52">
        <v>27366.449218999998</v>
      </c>
      <c r="D357" s="52">
        <v>25498.109375</v>
      </c>
      <c r="E357" s="52">
        <v>26092.269531000002</v>
      </c>
      <c r="F357" s="52">
        <v>26092.269531000002</v>
      </c>
      <c r="G357" s="52">
        <v>34931280900</v>
      </c>
    </row>
    <row r="358" spans="1:7">
      <c r="A358" s="53">
        <v>43739</v>
      </c>
      <c r="B358" s="52">
        <v>25901.470702999999</v>
      </c>
      <c r="C358" s="52">
        <v>27027.560547000001</v>
      </c>
      <c r="D358" s="52">
        <v>25521.949218999998</v>
      </c>
      <c r="E358" s="52">
        <v>26906.720702999999</v>
      </c>
      <c r="F358" s="52">
        <v>26906.720702999999</v>
      </c>
      <c r="G358" s="52">
        <v>31528918300</v>
      </c>
    </row>
    <row r="359" spans="1:7">
      <c r="A359" s="53">
        <v>43770</v>
      </c>
      <c r="B359" s="52">
        <v>26806.439452999999</v>
      </c>
      <c r="C359" s="52">
        <v>27900.800781000002</v>
      </c>
      <c r="D359" s="52">
        <v>26203.970702999999</v>
      </c>
      <c r="E359" s="52">
        <v>26346.490234000001</v>
      </c>
      <c r="F359" s="52">
        <v>26346.490234000001</v>
      </c>
      <c r="G359" s="52">
        <v>31935674700</v>
      </c>
    </row>
    <row r="360" spans="1:7">
      <c r="A360" s="53">
        <v>43800</v>
      </c>
      <c r="B360" s="52">
        <v>26475.339843999998</v>
      </c>
      <c r="C360" s="52">
        <v>28418.650390999999</v>
      </c>
      <c r="D360" s="52">
        <v>25995.150390999999</v>
      </c>
      <c r="E360" s="52">
        <v>28189.75</v>
      </c>
      <c r="F360" s="52">
        <v>28189.75</v>
      </c>
      <c r="G360" s="52">
        <v>26545016200</v>
      </c>
    </row>
    <row r="361" spans="1:7">
      <c r="A361" s="53">
        <v>43831</v>
      </c>
      <c r="B361" s="52">
        <v>28249.369140999999</v>
      </c>
      <c r="C361" s="52">
        <v>29174.919922000001</v>
      </c>
      <c r="D361" s="52">
        <v>26295.490234000001</v>
      </c>
      <c r="E361" s="52">
        <v>26312.630859000001</v>
      </c>
      <c r="F361" s="52">
        <v>26312.630859000001</v>
      </c>
      <c r="G361" s="52">
        <v>32702114800</v>
      </c>
    </row>
    <row r="362" spans="1:7">
      <c r="A362" s="53">
        <v>43862</v>
      </c>
      <c r="B362" s="52">
        <v>26189.609375</v>
      </c>
      <c r="C362" s="52">
        <v>28055.580077999999</v>
      </c>
      <c r="D362" s="52">
        <v>25989.410156000002</v>
      </c>
      <c r="E362" s="52">
        <v>26129.929688</v>
      </c>
      <c r="F362" s="52">
        <v>26129.929688</v>
      </c>
      <c r="G362" s="52">
        <v>38617191800</v>
      </c>
    </row>
    <row r="363" spans="1:7">
      <c r="A363" s="53">
        <v>43891</v>
      </c>
      <c r="B363" s="52">
        <v>26077.730468999998</v>
      </c>
      <c r="C363" s="52">
        <v>26805.580077999999</v>
      </c>
      <c r="D363" s="52">
        <v>21139.259765999999</v>
      </c>
      <c r="E363" s="52">
        <v>23603.480468999998</v>
      </c>
      <c r="F363" s="52">
        <v>23603.480468999998</v>
      </c>
      <c r="G363" s="52">
        <v>70686647300</v>
      </c>
    </row>
    <row r="364" spans="1:7">
      <c r="A364" s="53">
        <v>43922</v>
      </c>
      <c r="B364" s="52">
        <v>23365.900390999999</v>
      </c>
      <c r="C364" s="52">
        <v>24855.470702999999</v>
      </c>
      <c r="D364" s="52">
        <v>22756.130859000001</v>
      </c>
      <c r="E364" s="52">
        <v>24643.589843999998</v>
      </c>
      <c r="F364" s="52">
        <v>24643.589843999998</v>
      </c>
      <c r="G364" s="52">
        <v>36255335600</v>
      </c>
    </row>
    <row r="365" spans="1:7">
      <c r="A365" s="53">
        <v>43952</v>
      </c>
      <c r="B365" s="52">
        <v>23895.109375</v>
      </c>
      <c r="C365" s="52">
        <v>24766.830077999999</v>
      </c>
      <c r="D365" s="52">
        <v>22519.730468999998</v>
      </c>
      <c r="E365" s="52">
        <v>22961.470702999999</v>
      </c>
      <c r="F365" s="52">
        <v>22961.470702999999</v>
      </c>
      <c r="G365" s="52">
        <v>37135966500</v>
      </c>
    </row>
    <row r="366" spans="1:7">
      <c r="A366" s="53">
        <v>43983</v>
      </c>
      <c r="B366" s="52">
        <v>23539.910156000002</v>
      </c>
      <c r="C366" s="52">
        <v>25303.779297000001</v>
      </c>
      <c r="D366" s="52">
        <v>23539.910156000002</v>
      </c>
      <c r="E366" s="52">
        <v>24427.189452999999</v>
      </c>
      <c r="F366" s="52">
        <v>24427.189452999999</v>
      </c>
      <c r="G366" s="52">
        <v>40112436500</v>
      </c>
    </row>
    <row r="367" spans="1:7">
      <c r="A367" s="53">
        <v>44013</v>
      </c>
      <c r="B367" s="52">
        <v>24563.570313</v>
      </c>
      <c r="C367" s="52">
        <v>26782.619140999999</v>
      </c>
      <c r="D367" s="52">
        <v>24526.910156000002</v>
      </c>
      <c r="E367" s="52">
        <v>24595.349609000001</v>
      </c>
      <c r="F367" s="52">
        <v>24595.349609000001</v>
      </c>
      <c r="G367" s="52">
        <v>48701717400</v>
      </c>
    </row>
    <row r="368" spans="1:7">
      <c r="A368" s="53">
        <v>44044</v>
      </c>
      <c r="B368" s="52">
        <v>24566.810547000001</v>
      </c>
      <c r="C368" s="52">
        <v>25847.109375</v>
      </c>
      <c r="D368" s="52">
        <v>24167.789063</v>
      </c>
      <c r="E368" s="52">
        <v>25177.050781000002</v>
      </c>
      <c r="F368" s="52">
        <v>25177.050781000002</v>
      </c>
      <c r="G368" s="52">
        <v>35256937100</v>
      </c>
    </row>
    <row r="369" spans="1:7">
      <c r="A369" s="53">
        <v>44075</v>
      </c>
      <c r="B369" s="52">
        <v>25085.669922000001</v>
      </c>
      <c r="C369" s="52">
        <v>25254.140625</v>
      </c>
      <c r="D369" s="52">
        <v>23124.25</v>
      </c>
      <c r="E369" s="52">
        <v>23459.050781000002</v>
      </c>
      <c r="F369" s="52">
        <v>23459.050781000002</v>
      </c>
      <c r="G369" s="52">
        <v>38637026300</v>
      </c>
    </row>
    <row r="370" spans="1:7">
      <c r="A370" s="53">
        <v>44105</v>
      </c>
      <c r="B370" s="52">
        <v>24039.390625</v>
      </c>
      <c r="C370" s="52">
        <v>24970.589843999998</v>
      </c>
      <c r="D370" s="52">
        <v>23674.519531000002</v>
      </c>
      <c r="E370" s="52">
        <v>24107.419922000001</v>
      </c>
      <c r="F370" s="52">
        <v>24107.419922000001</v>
      </c>
      <c r="G370" s="52">
        <v>37826792700</v>
      </c>
    </row>
    <row r="371" spans="1:7">
      <c r="A371" s="53">
        <v>44136</v>
      </c>
      <c r="B371" s="52">
        <v>24274.830077999999</v>
      </c>
      <c r="C371" s="52">
        <v>27040.410156000002</v>
      </c>
      <c r="D371" s="52">
        <v>24232.660156000002</v>
      </c>
      <c r="E371" s="52">
        <v>26341.490234000001</v>
      </c>
      <c r="F371" s="52">
        <v>26341.490234000001</v>
      </c>
      <c r="G371" s="52">
        <v>56229675200</v>
      </c>
    </row>
    <row r="372" spans="1:7">
      <c r="A372" s="53">
        <v>44166</v>
      </c>
      <c r="B372" s="52">
        <v>26422.710938</v>
      </c>
      <c r="C372" s="52">
        <v>27340.990234000001</v>
      </c>
      <c r="D372" s="52">
        <v>25998.869140999999</v>
      </c>
      <c r="E372" s="52">
        <v>27231.130859000001</v>
      </c>
      <c r="F372" s="52">
        <v>27231.130859000001</v>
      </c>
      <c r="G372" s="52">
        <v>54554133600</v>
      </c>
    </row>
    <row r="373" spans="1:7">
      <c r="A373" s="53">
        <v>44197</v>
      </c>
      <c r="B373" s="52">
        <v>27087.130859000001</v>
      </c>
      <c r="C373" s="52">
        <v>30191.160156000002</v>
      </c>
      <c r="D373" s="52">
        <v>27079.240234000001</v>
      </c>
      <c r="E373" s="52">
        <v>28283.710938</v>
      </c>
      <c r="F373" s="52">
        <v>28283.710938</v>
      </c>
      <c r="G373" s="52">
        <v>73416364000</v>
      </c>
    </row>
    <row r="374" spans="1:7">
      <c r="A374" s="53">
        <v>44228</v>
      </c>
      <c r="B374" s="52">
        <v>28457.849609000001</v>
      </c>
      <c r="C374" s="52">
        <v>31183.359375</v>
      </c>
      <c r="D374" s="52">
        <v>28382.259765999999</v>
      </c>
      <c r="E374" s="52">
        <v>28980.210938</v>
      </c>
      <c r="F374" s="52">
        <v>28980.210938</v>
      </c>
      <c r="G374" s="52">
        <v>55941235800</v>
      </c>
    </row>
    <row r="375" spans="1:7">
      <c r="A375" s="53">
        <v>44256</v>
      </c>
      <c r="B375" s="52">
        <v>29457.890625</v>
      </c>
      <c r="C375" s="52">
        <v>29912</v>
      </c>
      <c r="D375" s="52">
        <v>27505.080077999999</v>
      </c>
      <c r="E375" s="52">
        <v>28378.349609000001</v>
      </c>
      <c r="F375" s="52">
        <v>28378.349609000001</v>
      </c>
      <c r="G375" s="52">
        <v>67911393800</v>
      </c>
    </row>
    <row r="376" spans="1:7">
      <c r="A376" s="53">
        <v>44287</v>
      </c>
      <c r="B376" s="52">
        <v>28594.550781000002</v>
      </c>
      <c r="C376" s="52">
        <v>29405.119140999999</v>
      </c>
      <c r="D376" s="52">
        <v>28274.269531000002</v>
      </c>
      <c r="E376" s="52">
        <v>28724.880859000001</v>
      </c>
      <c r="F376" s="52">
        <v>28724.880859000001</v>
      </c>
      <c r="G376" s="52">
        <v>39149674800</v>
      </c>
    </row>
    <row r="377" spans="1:7">
      <c r="A377" s="53">
        <v>44317</v>
      </c>
      <c r="B377" s="52">
        <v>28659.910156000002</v>
      </c>
      <c r="C377" s="52">
        <v>29336.130859000001</v>
      </c>
      <c r="D377" s="52">
        <v>27715.880859000001</v>
      </c>
      <c r="E377" s="52">
        <v>29151.800781000002</v>
      </c>
      <c r="F377" s="52">
        <v>29151.800781000002</v>
      </c>
      <c r="G377" s="52">
        <v>44192230800</v>
      </c>
    </row>
    <row r="378" spans="1:7">
      <c r="A378" s="53">
        <v>44348</v>
      </c>
      <c r="B378" s="52">
        <v>29159.060547000001</v>
      </c>
      <c r="C378" s="52">
        <v>29490.609375</v>
      </c>
      <c r="D378" s="52">
        <v>28216.089843999998</v>
      </c>
      <c r="E378" s="52">
        <v>28827.949218999998</v>
      </c>
      <c r="F378" s="52">
        <v>28827.949218999998</v>
      </c>
      <c r="G378" s="52">
        <v>45376408300</v>
      </c>
    </row>
    <row r="379" spans="1:7">
      <c r="A379" s="53">
        <v>44378</v>
      </c>
      <c r="B379" s="52">
        <v>28859.019531000002</v>
      </c>
      <c r="C379" s="52">
        <v>28859.019531000002</v>
      </c>
      <c r="D379" s="52">
        <v>24748.839843999998</v>
      </c>
      <c r="E379" s="52">
        <v>25961.029297000001</v>
      </c>
      <c r="F379" s="52">
        <v>25961.029297000001</v>
      </c>
      <c r="G379" s="52">
        <v>49244260800</v>
      </c>
    </row>
    <row r="380" spans="1:7">
      <c r="A380" s="53">
        <v>44409</v>
      </c>
      <c r="B380" s="52">
        <v>26054.810547000001</v>
      </c>
      <c r="C380" s="52">
        <v>26822.470702999999</v>
      </c>
      <c r="D380" s="52">
        <v>24581.599609000001</v>
      </c>
      <c r="E380" s="52">
        <v>25878.990234000001</v>
      </c>
      <c r="F380" s="52">
        <v>25878.990234000001</v>
      </c>
      <c r="G380" s="52">
        <v>42631874600</v>
      </c>
    </row>
    <row r="381" spans="1:7">
      <c r="A381" s="53">
        <v>44440</v>
      </c>
      <c r="B381" s="52">
        <v>25871.820313</v>
      </c>
      <c r="C381" s="52">
        <v>26560.039063</v>
      </c>
      <c r="D381" s="52">
        <v>23771.460938</v>
      </c>
      <c r="E381" s="52">
        <v>24575.640625</v>
      </c>
      <c r="F381" s="52">
        <v>24575.640625</v>
      </c>
      <c r="G381" s="52">
        <v>47170477800</v>
      </c>
    </row>
    <row r="382" spans="1:7">
      <c r="A382" s="53">
        <v>44470</v>
      </c>
      <c r="B382" s="52">
        <v>24478.679688</v>
      </c>
      <c r="C382" s="52">
        <v>26234.939452999999</v>
      </c>
      <c r="D382" s="52">
        <v>23681.439452999999</v>
      </c>
      <c r="E382" s="52">
        <v>25377.240234000001</v>
      </c>
      <c r="F382" s="52">
        <v>25377.240234000001</v>
      </c>
      <c r="G382" s="52">
        <v>33219748700</v>
      </c>
    </row>
    <row r="383" spans="1:7">
      <c r="A383" s="53">
        <v>44501</v>
      </c>
      <c r="B383" s="52">
        <v>25268.349609000001</v>
      </c>
      <c r="C383" s="52">
        <v>25746.710938</v>
      </c>
      <c r="D383" s="52">
        <v>23175.369140999999</v>
      </c>
      <c r="E383" s="52">
        <v>23475.259765999999</v>
      </c>
      <c r="F383" s="52">
        <v>23475.259765999999</v>
      </c>
      <c r="G383" s="52">
        <v>36869190400</v>
      </c>
    </row>
    <row r="384" spans="1:7">
      <c r="A384" s="53">
        <v>44531</v>
      </c>
      <c r="B384" s="52">
        <v>23595.570313</v>
      </c>
      <c r="C384" s="52">
        <v>24385.439452999999</v>
      </c>
      <c r="D384" s="52">
        <v>22665.25</v>
      </c>
      <c r="E384" s="52">
        <v>23397.669922000001</v>
      </c>
      <c r="F384" s="52">
        <v>23397.669922000001</v>
      </c>
      <c r="G384" s="52">
        <v>35474891800</v>
      </c>
    </row>
    <row r="385" spans="1:7">
      <c r="A385" s="53">
        <v>44562</v>
      </c>
      <c r="B385" s="52">
        <v>23510.539063</v>
      </c>
      <c r="C385" s="52">
        <v>24982.029297000001</v>
      </c>
      <c r="D385" s="52">
        <v>22709.599609000001</v>
      </c>
      <c r="E385" s="52">
        <v>23802.259765999999</v>
      </c>
      <c r="F385" s="52">
        <v>23802.259765999999</v>
      </c>
      <c r="G385" s="52">
        <v>41535672300</v>
      </c>
    </row>
    <row r="386" spans="1:7">
      <c r="A386" s="53">
        <v>44593</v>
      </c>
      <c r="B386" s="52">
        <v>24392.859375</v>
      </c>
      <c r="C386" s="52">
        <v>25050.589843999998</v>
      </c>
      <c r="D386" s="52">
        <v>22406.119140999999</v>
      </c>
      <c r="E386" s="52">
        <v>22713.019531000002</v>
      </c>
      <c r="F386" s="52">
        <v>22713.019531000002</v>
      </c>
      <c r="G386" s="52">
        <v>34363309500</v>
      </c>
    </row>
    <row r="387" spans="1:7">
      <c r="A387" s="53">
        <v>44621</v>
      </c>
      <c r="B387" s="52">
        <v>22739.839843999998</v>
      </c>
      <c r="C387" s="52">
        <v>22937.560547000001</v>
      </c>
      <c r="D387" s="52">
        <v>18235.480468999998</v>
      </c>
      <c r="E387" s="52">
        <v>21996.849609000001</v>
      </c>
      <c r="F387" s="52">
        <v>21996.849609000001</v>
      </c>
      <c r="G387" s="52">
        <v>71314955300</v>
      </c>
    </row>
    <row r="388" spans="1:7">
      <c r="A388" s="53">
        <v>44652</v>
      </c>
      <c r="B388" s="52">
        <v>21693.099609000001</v>
      </c>
      <c r="C388" s="52">
        <v>22523.640625</v>
      </c>
      <c r="D388" s="52">
        <v>19665.490234000001</v>
      </c>
      <c r="E388" s="52">
        <v>21089.390625</v>
      </c>
      <c r="F388" s="52">
        <v>21089.390625</v>
      </c>
      <c r="G388" s="52">
        <v>39456522400</v>
      </c>
    </row>
    <row r="389" spans="1:7">
      <c r="A389" s="53">
        <v>44682</v>
      </c>
      <c r="B389" s="52">
        <v>20927.619140999999</v>
      </c>
      <c r="C389" s="52">
        <v>21415.199218999998</v>
      </c>
      <c r="D389" s="52">
        <v>19178.890625</v>
      </c>
      <c r="E389" s="52">
        <v>21415.199218999998</v>
      </c>
      <c r="F389" s="52">
        <v>21415.199218999998</v>
      </c>
      <c r="G389" s="52">
        <v>42724588700</v>
      </c>
    </row>
    <row r="390" spans="1:7">
      <c r="A390" s="53">
        <v>44713</v>
      </c>
      <c r="B390" s="52">
        <v>21407.789063</v>
      </c>
      <c r="C390" s="52">
        <v>22449.310547000001</v>
      </c>
      <c r="D390" s="52">
        <v>20697.169922000001</v>
      </c>
      <c r="E390" s="52">
        <v>21859.789063</v>
      </c>
      <c r="F390" s="52">
        <v>21859.789063</v>
      </c>
      <c r="G390" s="52">
        <v>51399483400</v>
      </c>
    </row>
    <row r="391" spans="1:7">
      <c r="A391" s="53">
        <v>44743</v>
      </c>
      <c r="B391" s="52">
        <v>21690.679688</v>
      </c>
      <c r="C391" s="52">
        <v>22198.509765999999</v>
      </c>
      <c r="D391" s="52">
        <v>20050.050781000002</v>
      </c>
      <c r="E391" s="52">
        <v>20156.509765999999</v>
      </c>
      <c r="F391" s="52">
        <v>20156.509765999999</v>
      </c>
      <c r="G391" s="52">
        <v>37726894300</v>
      </c>
    </row>
    <row r="392" spans="1:7">
      <c r="A392" s="53">
        <v>44774</v>
      </c>
      <c r="B392" s="52">
        <v>20026.599609000001</v>
      </c>
      <c r="C392" s="52">
        <v>20283.589843999998</v>
      </c>
      <c r="D392" s="52">
        <v>19189.539063</v>
      </c>
      <c r="E392" s="52">
        <v>19954.390625</v>
      </c>
      <c r="F392" s="52">
        <v>19954.390625</v>
      </c>
      <c r="G392" s="52">
        <v>40155849000</v>
      </c>
    </row>
    <row r="393" spans="1:7">
      <c r="A393" s="53">
        <v>44805</v>
      </c>
      <c r="B393" s="52">
        <v>19761.720702999999</v>
      </c>
      <c r="C393" s="52">
        <v>19839.509765999999</v>
      </c>
      <c r="D393" s="52">
        <v>17016.279297000001</v>
      </c>
      <c r="E393" s="52">
        <v>17222.830077999999</v>
      </c>
      <c r="F393" s="52">
        <v>17222.830077999999</v>
      </c>
      <c r="G393" s="52">
        <v>42070114000</v>
      </c>
    </row>
    <row r="394" spans="1:7">
      <c r="A394" s="53">
        <v>44835</v>
      </c>
      <c r="B394" s="52">
        <v>17050.25</v>
      </c>
      <c r="C394" s="52">
        <v>18164.199218999998</v>
      </c>
      <c r="D394" s="52">
        <v>14597.309569999999</v>
      </c>
      <c r="E394" s="52">
        <v>14687.019531</v>
      </c>
      <c r="F394" s="52">
        <v>14687.019531</v>
      </c>
      <c r="G394" s="52">
        <v>45816860400</v>
      </c>
    </row>
    <row r="395" spans="1:7">
      <c r="A395" s="53">
        <v>44866</v>
      </c>
      <c r="B395" s="52">
        <v>14859.919921999999</v>
      </c>
      <c r="C395" s="52">
        <v>18645.349609000001</v>
      </c>
      <c r="D395" s="52">
        <v>14859.919921999999</v>
      </c>
      <c r="E395" s="52">
        <v>18597.230468999998</v>
      </c>
      <c r="F395" s="52">
        <v>18597.230468999998</v>
      </c>
      <c r="G395" s="52">
        <v>75233571200</v>
      </c>
    </row>
    <row r="396" spans="1:7">
      <c r="A396" s="53">
        <v>44896</v>
      </c>
      <c r="B396" s="52">
        <v>19058.900390999999</v>
      </c>
      <c r="C396" s="52">
        <v>20099.769531000002</v>
      </c>
      <c r="D396" s="52">
        <v>18530.820313</v>
      </c>
      <c r="E396" s="52">
        <v>19781.410156000002</v>
      </c>
      <c r="F396" s="52">
        <v>19781.410156000002</v>
      </c>
      <c r="G396" s="52">
        <v>58529829700</v>
      </c>
    </row>
    <row r="397" spans="1:7">
      <c r="A397" s="53">
        <v>44927</v>
      </c>
      <c r="B397" s="52">
        <v>19570.429688</v>
      </c>
      <c r="C397" s="52">
        <v>22700.849609000001</v>
      </c>
      <c r="D397" s="52">
        <v>19303.730468999998</v>
      </c>
      <c r="E397" s="52">
        <v>21842.330077999999</v>
      </c>
      <c r="F397" s="52">
        <v>21842.330077999999</v>
      </c>
      <c r="G397" s="52">
        <v>46990601700</v>
      </c>
    </row>
    <row r="398" spans="1:7">
      <c r="A398" s="53">
        <v>44958</v>
      </c>
      <c r="B398" s="52">
        <v>21920.800781000002</v>
      </c>
      <c r="C398" s="52">
        <v>22311.960938</v>
      </c>
      <c r="D398" s="52">
        <v>19783.070313</v>
      </c>
      <c r="E398" s="52">
        <v>19785.939452999999</v>
      </c>
      <c r="F398" s="52">
        <v>19785.939452999999</v>
      </c>
      <c r="G398" s="52">
        <v>40331906700</v>
      </c>
    </row>
    <row r="399" spans="1:7">
      <c r="A399" s="53">
        <v>44986</v>
      </c>
      <c r="B399" s="52">
        <v>19849.970702999999</v>
      </c>
      <c r="C399" s="52">
        <v>21005.660156000002</v>
      </c>
      <c r="D399" s="52">
        <v>18829.109375</v>
      </c>
      <c r="E399" s="52">
        <v>20400.109375</v>
      </c>
      <c r="F399" s="52">
        <v>20400.109375</v>
      </c>
      <c r="G399" s="52">
        <v>62862187300</v>
      </c>
    </row>
    <row r="400" spans="1:7">
      <c r="A400" s="53">
        <v>45017</v>
      </c>
      <c r="B400" s="52">
        <v>20379.5</v>
      </c>
      <c r="C400" s="52">
        <v>20864.740234000001</v>
      </c>
      <c r="D400" s="52">
        <v>19520.970702999999</v>
      </c>
      <c r="E400" s="52">
        <v>19894.570313</v>
      </c>
      <c r="F400" s="52">
        <v>19894.570313</v>
      </c>
      <c r="G400" s="52">
        <v>40638395400</v>
      </c>
    </row>
    <row r="401" spans="1:7">
      <c r="A401" s="53">
        <v>45047</v>
      </c>
      <c r="B401" s="52">
        <v>20122.900390999999</v>
      </c>
      <c r="C401" s="52">
        <v>20321.740234000001</v>
      </c>
      <c r="D401" s="52">
        <v>18044.859375</v>
      </c>
      <c r="E401" s="52">
        <v>18234.269531000002</v>
      </c>
      <c r="F401" s="52">
        <v>18234.269531000002</v>
      </c>
      <c r="G401" s="52">
        <v>53302822300</v>
      </c>
    </row>
    <row r="402" spans="1:7">
      <c r="A402" s="53">
        <v>45078</v>
      </c>
      <c r="B402" s="52">
        <v>18190.269531000002</v>
      </c>
      <c r="C402" s="52">
        <v>20155.919922000001</v>
      </c>
      <c r="D402" s="52">
        <v>18190.269531000002</v>
      </c>
      <c r="E402" s="52">
        <v>18916.429688</v>
      </c>
      <c r="F402" s="52">
        <v>18916.429688</v>
      </c>
      <c r="G402" s="52">
        <v>47035795500</v>
      </c>
    </row>
    <row r="403" spans="1:7">
      <c r="A403" s="53">
        <v>45108</v>
      </c>
      <c r="B403" s="52">
        <v>19002.550781000002</v>
      </c>
      <c r="C403" s="52">
        <v>20361.029297000001</v>
      </c>
      <c r="D403" s="52">
        <v>18279.730468999998</v>
      </c>
      <c r="E403" s="52">
        <v>20078.939452999999</v>
      </c>
      <c r="F403" s="52">
        <v>20078.939452999999</v>
      </c>
      <c r="G403" s="52">
        <v>49942301400</v>
      </c>
    </row>
    <row r="404" spans="1:7">
      <c r="A404" s="53">
        <v>45139</v>
      </c>
      <c r="B404" s="52">
        <v>20211.199218999998</v>
      </c>
      <c r="C404" s="52">
        <v>20331.279297000001</v>
      </c>
      <c r="D404" s="52">
        <v>17573.699218999998</v>
      </c>
      <c r="E404" s="52">
        <v>18382.060547000001</v>
      </c>
      <c r="F404" s="52">
        <v>18382.060547000001</v>
      </c>
      <c r="G404" s="52">
        <v>68003238300</v>
      </c>
    </row>
    <row r="405" spans="1:7">
      <c r="A405" s="53">
        <v>45170</v>
      </c>
      <c r="B405" s="52">
        <v>18592.529297000001</v>
      </c>
      <c r="C405" s="52">
        <v>18899.490234000001</v>
      </c>
      <c r="D405" s="52">
        <v>17352.830077999999</v>
      </c>
      <c r="E405" s="52">
        <v>17809.660156000002</v>
      </c>
      <c r="F405" s="52">
        <v>17809.660156000002</v>
      </c>
      <c r="G405" s="52">
        <v>39870847900</v>
      </c>
    </row>
    <row r="406" spans="1:7">
      <c r="A406" s="53">
        <v>45200</v>
      </c>
      <c r="B406" s="52">
        <v>17546.390625</v>
      </c>
      <c r="C406" s="52">
        <v>18290.910156000002</v>
      </c>
      <c r="D406" s="52">
        <v>16879.660156000002</v>
      </c>
      <c r="E406" s="52">
        <v>17112.480468999998</v>
      </c>
      <c r="F406" s="52">
        <v>17112.480468999998</v>
      </c>
      <c r="G406" s="52">
        <v>40124417800</v>
      </c>
    </row>
    <row r="407" spans="1:7">
      <c r="A407" s="53">
        <v>45231</v>
      </c>
      <c r="B407" s="52">
        <v>17139.400390999999</v>
      </c>
      <c r="C407" s="52">
        <v>18174.689452999999</v>
      </c>
      <c r="D407" s="52">
        <v>16863.050781000002</v>
      </c>
      <c r="E407" s="52">
        <v>17042.880859000001</v>
      </c>
      <c r="F407" s="52">
        <v>17042.880859000001</v>
      </c>
      <c r="G407" s="52">
        <v>42522260800</v>
      </c>
    </row>
    <row r="408" spans="1:7">
      <c r="A408" s="53">
        <v>45261</v>
      </c>
      <c r="B408" s="52">
        <v>17019.169922000001</v>
      </c>
      <c r="C408" s="52">
        <v>17095.119140999999</v>
      </c>
      <c r="D408" s="52">
        <v>15972.309569999999</v>
      </c>
      <c r="E408" s="52">
        <v>17047.390625</v>
      </c>
      <c r="F408" s="52">
        <v>17047.390625</v>
      </c>
      <c r="G408" s="52">
        <v>40459407300</v>
      </c>
    </row>
    <row r="409" spans="1:7">
      <c r="A409" s="53">
        <v>45292</v>
      </c>
      <c r="B409" s="52">
        <v>17135.119140999999</v>
      </c>
      <c r="C409" s="52">
        <v>17135.119140999999</v>
      </c>
      <c r="D409" s="52">
        <v>14794.160156</v>
      </c>
      <c r="E409" s="52">
        <v>15485.070313</v>
      </c>
      <c r="F409" s="52">
        <v>15485.070313</v>
      </c>
      <c r="G409" s="52">
        <v>53708511900</v>
      </c>
    </row>
    <row r="410" spans="1:7">
      <c r="A410" s="53">
        <v>45323</v>
      </c>
      <c r="B410" s="52">
        <v>15522.860352</v>
      </c>
      <c r="C410" s="52">
        <v>16895.820313</v>
      </c>
      <c r="D410" s="52">
        <v>15336.860352</v>
      </c>
      <c r="E410" s="52">
        <v>16511.439452999999</v>
      </c>
      <c r="F410" s="52">
        <v>16511.439452999999</v>
      </c>
      <c r="G410" s="52">
        <v>44781424200</v>
      </c>
    </row>
    <row r="411" spans="1:7">
      <c r="A411" s="53">
        <v>45352</v>
      </c>
      <c r="B411" s="52">
        <v>16390.890625</v>
      </c>
      <c r="C411" s="52">
        <v>17214.669922000001</v>
      </c>
      <c r="D411" s="52">
        <v>16095.679688</v>
      </c>
      <c r="E411" s="52">
        <v>16541.419922000001</v>
      </c>
      <c r="F411" s="52">
        <v>16541.419922000001</v>
      </c>
      <c r="G411" s="52">
        <v>56132577200</v>
      </c>
    </row>
    <row r="412" spans="1:7">
      <c r="A412" s="53">
        <v>45383</v>
      </c>
      <c r="B412" s="52">
        <v>16811.740234000001</v>
      </c>
      <c r="C412" s="52">
        <v>17190.5</v>
      </c>
      <c r="D412" s="52">
        <v>16044.450194999999</v>
      </c>
      <c r="E412" s="52">
        <v>16224.139648</v>
      </c>
      <c r="F412" s="52">
        <v>16224.139648</v>
      </c>
      <c r="G412" s="52">
        <v>35808658100</v>
      </c>
    </row>
    <row r="413" spans="1:7">
      <c r="A413" s="53">
        <v>45401</v>
      </c>
      <c r="B413" s="52">
        <v>16246.339844</v>
      </c>
      <c r="C413" s="52">
        <v>16254.900390999999</v>
      </c>
      <c r="D413" s="52">
        <v>16044.450194999999</v>
      </c>
      <c r="E413" s="52">
        <v>16224.139648</v>
      </c>
      <c r="F413" s="52">
        <v>16224.139648</v>
      </c>
      <c r="G413" s="52">
        <v>0</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DD7F-59B6-42B3-AAB5-2904811E2F87}">
  <dimension ref="A1:B363"/>
  <sheetViews>
    <sheetView topLeftCell="A330" workbookViewId="0">
      <selection activeCell="E350" sqref="E350"/>
    </sheetView>
  </sheetViews>
  <sheetFormatPr baseColWidth="10" defaultColWidth="9.19921875" defaultRowHeight="15"/>
  <cols>
    <col min="1" max="1" width="23.796875" style="54" customWidth="1"/>
    <col min="2" max="2" width="18.3984375" style="54" customWidth="1"/>
    <col min="3" max="26" width="9.19921875" style="54" customWidth="1"/>
    <col min="27" max="16384" width="9.19921875" style="54"/>
  </cols>
  <sheetData>
    <row r="1" spans="1:2">
      <c r="A1" s="54" t="s">
        <v>870</v>
      </c>
      <c r="B1" s="54" t="s">
        <v>15</v>
      </c>
    </row>
    <row r="2" spans="1:2">
      <c r="A2" s="54" t="s">
        <v>153</v>
      </c>
      <c r="B2" s="54" t="s">
        <v>152</v>
      </c>
    </row>
    <row r="3" spans="1:2">
      <c r="A3" s="54" t="s">
        <v>155</v>
      </c>
      <c r="B3" s="54" t="s">
        <v>154</v>
      </c>
    </row>
    <row r="4" spans="1:2">
      <c r="A4" s="54" t="s">
        <v>157</v>
      </c>
      <c r="B4" s="54" t="s">
        <v>156</v>
      </c>
    </row>
    <row r="5" spans="1:2">
      <c r="A5" s="54" t="s">
        <v>159</v>
      </c>
      <c r="B5" s="54" t="s">
        <v>158</v>
      </c>
    </row>
    <row r="6" spans="1:2">
      <c r="A6" s="54" t="s">
        <v>161</v>
      </c>
      <c r="B6" s="54" t="s">
        <v>160</v>
      </c>
    </row>
    <row r="7" spans="1:2">
      <c r="A7" s="54" t="s">
        <v>163</v>
      </c>
      <c r="B7" s="54" t="s">
        <v>162</v>
      </c>
    </row>
    <row r="8" spans="1:2">
      <c r="A8" s="54" t="s">
        <v>165</v>
      </c>
      <c r="B8" s="54" t="s">
        <v>164</v>
      </c>
    </row>
    <row r="9" spans="1:2">
      <c r="A9" s="54" t="s">
        <v>167</v>
      </c>
      <c r="B9" s="54" t="s">
        <v>166</v>
      </c>
    </row>
    <row r="10" spans="1:2">
      <c r="A10" s="54" t="s">
        <v>169</v>
      </c>
      <c r="B10" s="54" t="s">
        <v>168</v>
      </c>
    </row>
    <row r="11" spans="1:2">
      <c r="A11" s="54" t="s">
        <v>171</v>
      </c>
      <c r="B11" s="54" t="s">
        <v>170</v>
      </c>
    </row>
    <row r="12" spans="1:2">
      <c r="A12" s="54" t="s">
        <v>173</v>
      </c>
      <c r="B12" s="54" t="s">
        <v>172</v>
      </c>
    </row>
    <row r="13" spans="1:2">
      <c r="A13" s="54" t="s">
        <v>175</v>
      </c>
      <c r="B13" s="54" t="s">
        <v>174</v>
      </c>
    </row>
    <row r="14" spans="1:2">
      <c r="A14" s="54" t="s">
        <v>177</v>
      </c>
      <c r="B14" s="54" t="s">
        <v>176</v>
      </c>
    </row>
    <row r="15" spans="1:2">
      <c r="A15" s="54" t="s">
        <v>179</v>
      </c>
      <c r="B15" s="54" t="s">
        <v>178</v>
      </c>
    </row>
    <row r="16" spans="1:2">
      <c r="A16" s="54" t="s">
        <v>181</v>
      </c>
      <c r="B16" s="54" t="s">
        <v>180</v>
      </c>
    </row>
    <row r="17" spans="1:2">
      <c r="A17" s="54" t="s">
        <v>183</v>
      </c>
      <c r="B17" s="54" t="s">
        <v>182</v>
      </c>
    </row>
    <row r="18" spans="1:2">
      <c r="A18" s="54" t="s">
        <v>185</v>
      </c>
      <c r="B18" s="54" t="s">
        <v>184</v>
      </c>
    </row>
    <row r="19" spans="1:2">
      <c r="A19" s="54" t="s">
        <v>187</v>
      </c>
      <c r="B19" s="54" t="s">
        <v>186</v>
      </c>
    </row>
    <row r="20" spans="1:2">
      <c r="A20" s="54" t="s">
        <v>189</v>
      </c>
      <c r="B20" s="54" t="s">
        <v>188</v>
      </c>
    </row>
    <row r="21" spans="1:2">
      <c r="A21" s="54" t="s">
        <v>191</v>
      </c>
      <c r="B21" s="54" t="s">
        <v>190</v>
      </c>
    </row>
    <row r="22" spans="1:2">
      <c r="A22" s="54" t="s">
        <v>193</v>
      </c>
      <c r="B22" s="54" t="s">
        <v>192</v>
      </c>
    </row>
    <row r="23" spans="1:2">
      <c r="A23" s="54" t="s">
        <v>195</v>
      </c>
      <c r="B23" s="54" t="s">
        <v>194</v>
      </c>
    </row>
    <row r="24" spans="1:2">
      <c r="A24" s="54" t="s">
        <v>197</v>
      </c>
      <c r="B24" s="54" t="s">
        <v>196</v>
      </c>
    </row>
    <row r="25" spans="1:2">
      <c r="A25" s="54" t="s">
        <v>199</v>
      </c>
      <c r="B25" s="54" t="s">
        <v>198</v>
      </c>
    </row>
    <row r="26" spans="1:2">
      <c r="A26" s="54" t="s">
        <v>201</v>
      </c>
      <c r="B26" s="54" t="s">
        <v>200</v>
      </c>
    </row>
    <row r="27" spans="1:2">
      <c r="A27" s="54" t="s">
        <v>203</v>
      </c>
      <c r="B27" s="54" t="s">
        <v>202</v>
      </c>
    </row>
    <row r="28" spans="1:2">
      <c r="A28" s="54" t="s">
        <v>205</v>
      </c>
      <c r="B28" s="54" t="s">
        <v>204</v>
      </c>
    </row>
    <row r="29" spans="1:2">
      <c r="A29" s="54" t="s">
        <v>207</v>
      </c>
      <c r="B29" s="54" t="s">
        <v>206</v>
      </c>
    </row>
    <row r="30" spans="1:2">
      <c r="A30" s="54" t="s">
        <v>209</v>
      </c>
      <c r="B30" s="54" t="s">
        <v>208</v>
      </c>
    </row>
    <row r="31" spans="1:2">
      <c r="A31" s="54" t="s">
        <v>211</v>
      </c>
      <c r="B31" s="54" t="s">
        <v>210</v>
      </c>
    </row>
    <row r="32" spans="1:2">
      <c r="A32" s="54" t="s">
        <v>213</v>
      </c>
      <c r="B32" s="54" t="s">
        <v>212</v>
      </c>
    </row>
    <row r="33" spans="1:2">
      <c r="A33" s="54" t="s">
        <v>215</v>
      </c>
      <c r="B33" s="54" t="s">
        <v>214</v>
      </c>
    </row>
    <row r="34" spans="1:2">
      <c r="A34" s="54" t="s">
        <v>217</v>
      </c>
      <c r="B34" s="54" t="s">
        <v>216</v>
      </c>
    </row>
    <row r="35" spans="1:2">
      <c r="A35" s="54" t="s">
        <v>219</v>
      </c>
      <c r="B35" s="54" t="s">
        <v>218</v>
      </c>
    </row>
    <row r="36" spans="1:2">
      <c r="A36" s="54" t="s">
        <v>221</v>
      </c>
      <c r="B36" s="54" t="s">
        <v>220</v>
      </c>
    </row>
    <row r="37" spans="1:2">
      <c r="A37" s="54" t="s">
        <v>223</v>
      </c>
      <c r="B37" s="54" t="s">
        <v>222</v>
      </c>
    </row>
    <row r="38" spans="1:2">
      <c r="A38" s="54" t="s">
        <v>225</v>
      </c>
      <c r="B38" s="54" t="s">
        <v>224</v>
      </c>
    </row>
    <row r="39" spans="1:2">
      <c r="A39" s="54" t="s">
        <v>227</v>
      </c>
      <c r="B39" s="54" t="s">
        <v>226</v>
      </c>
    </row>
    <row r="40" spans="1:2">
      <c r="A40" s="54" t="s">
        <v>229</v>
      </c>
      <c r="B40" s="54" t="s">
        <v>228</v>
      </c>
    </row>
    <row r="41" spans="1:2">
      <c r="A41" s="54" t="s">
        <v>231</v>
      </c>
      <c r="B41" s="54" t="s">
        <v>230</v>
      </c>
    </row>
    <row r="42" spans="1:2">
      <c r="A42" s="54" t="s">
        <v>233</v>
      </c>
      <c r="B42" s="54" t="s">
        <v>232</v>
      </c>
    </row>
    <row r="43" spans="1:2">
      <c r="A43" s="54" t="s">
        <v>235</v>
      </c>
      <c r="B43" s="54" t="s">
        <v>234</v>
      </c>
    </row>
    <row r="44" spans="1:2">
      <c r="A44" s="54" t="s">
        <v>237</v>
      </c>
      <c r="B44" s="54" t="s">
        <v>236</v>
      </c>
    </row>
    <row r="45" spans="1:2">
      <c r="A45" s="54" t="s">
        <v>239</v>
      </c>
      <c r="B45" s="54" t="s">
        <v>238</v>
      </c>
    </row>
    <row r="46" spans="1:2">
      <c r="A46" s="54" t="s">
        <v>241</v>
      </c>
      <c r="B46" s="54" t="s">
        <v>240</v>
      </c>
    </row>
    <row r="47" spans="1:2">
      <c r="A47" s="54" t="s">
        <v>243</v>
      </c>
      <c r="B47" s="54" t="s">
        <v>242</v>
      </c>
    </row>
    <row r="48" spans="1:2">
      <c r="A48" s="54" t="s">
        <v>245</v>
      </c>
      <c r="B48" s="54" t="s">
        <v>244</v>
      </c>
    </row>
    <row r="49" spans="1:2">
      <c r="A49" s="54" t="s">
        <v>247</v>
      </c>
      <c r="B49" s="54" t="s">
        <v>246</v>
      </c>
    </row>
    <row r="50" spans="1:2">
      <c r="A50" s="54" t="s">
        <v>249</v>
      </c>
      <c r="B50" s="54" t="s">
        <v>248</v>
      </c>
    </row>
    <row r="51" spans="1:2">
      <c r="A51" s="54" t="s">
        <v>251</v>
      </c>
      <c r="B51" s="54" t="s">
        <v>250</v>
      </c>
    </row>
    <row r="52" spans="1:2">
      <c r="A52" s="54" t="s">
        <v>253</v>
      </c>
      <c r="B52" s="54" t="s">
        <v>252</v>
      </c>
    </row>
    <row r="53" spans="1:2">
      <c r="A53" s="54" t="s">
        <v>255</v>
      </c>
      <c r="B53" s="54" t="s">
        <v>254</v>
      </c>
    </row>
    <row r="54" spans="1:2">
      <c r="A54" s="54" t="s">
        <v>257</v>
      </c>
      <c r="B54" s="54" t="s">
        <v>256</v>
      </c>
    </row>
    <row r="55" spans="1:2">
      <c r="A55" s="54" t="s">
        <v>259</v>
      </c>
      <c r="B55" s="54" t="s">
        <v>258</v>
      </c>
    </row>
    <row r="56" spans="1:2">
      <c r="A56" s="54" t="s">
        <v>261</v>
      </c>
      <c r="B56" s="54" t="s">
        <v>260</v>
      </c>
    </row>
    <row r="57" spans="1:2">
      <c r="A57" s="54" t="s">
        <v>263</v>
      </c>
      <c r="B57" s="54" t="s">
        <v>262</v>
      </c>
    </row>
    <row r="58" spans="1:2">
      <c r="A58" s="54" t="s">
        <v>265</v>
      </c>
      <c r="B58" s="54" t="s">
        <v>264</v>
      </c>
    </row>
    <row r="59" spans="1:2">
      <c r="A59" s="54" t="s">
        <v>267</v>
      </c>
      <c r="B59" s="54" t="s">
        <v>266</v>
      </c>
    </row>
    <row r="60" spans="1:2">
      <c r="A60" s="54" t="s">
        <v>269</v>
      </c>
      <c r="B60" s="54" t="s">
        <v>268</v>
      </c>
    </row>
    <row r="61" spans="1:2">
      <c r="A61" s="54" t="s">
        <v>271</v>
      </c>
      <c r="B61" s="54" t="s">
        <v>270</v>
      </c>
    </row>
    <row r="62" spans="1:2">
      <c r="A62" s="54" t="s">
        <v>273</v>
      </c>
      <c r="B62" s="54" t="s">
        <v>272</v>
      </c>
    </row>
    <row r="63" spans="1:2">
      <c r="A63" s="54" t="s">
        <v>275</v>
      </c>
      <c r="B63" s="54" t="s">
        <v>274</v>
      </c>
    </row>
    <row r="64" spans="1:2">
      <c r="A64" s="54" t="s">
        <v>277</v>
      </c>
      <c r="B64" s="54" t="s">
        <v>276</v>
      </c>
    </row>
    <row r="65" spans="1:2">
      <c r="A65" s="54" t="s">
        <v>279</v>
      </c>
      <c r="B65" s="54" t="s">
        <v>278</v>
      </c>
    </row>
    <row r="66" spans="1:2">
      <c r="A66" s="54" t="s">
        <v>281</v>
      </c>
      <c r="B66" s="54" t="s">
        <v>280</v>
      </c>
    </row>
    <row r="67" spans="1:2">
      <c r="A67" s="54" t="s">
        <v>283</v>
      </c>
      <c r="B67" s="54" t="s">
        <v>282</v>
      </c>
    </row>
    <row r="68" spans="1:2">
      <c r="A68" s="54" t="s">
        <v>285</v>
      </c>
      <c r="B68" s="54" t="s">
        <v>284</v>
      </c>
    </row>
    <row r="69" spans="1:2">
      <c r="A69" s="54" t="s">
        <v>287</v>
      </c>
      <c r="B69" s="54" t="s">
        <v>286</v>
      </c>
    </row>
    <row r="70" spans="1:2">
      <c r="A70" s="54" t="s">
        <v>289</v>
      </c>
      <c r="B70" s="54" t="s">
        <v>288</v>
      </c>
    </row>
    <row r="71" spans="1:2">
      <c r="A71" s="54" t="s">
        <v>291</v>
      </c>
      <c r="B71" s="54" t="s">
        <v>290</v>
      </c>
    </row>
    <row r="72" spans="1:2">
      <c r="A72" s="54" t="s">
        <v>293</v>
      </c>
      <c r="B72" s="54" t="s">
        <v>292</v>
      </c>
    </row>
    <row r="73" spans="1:2">
      <c r="A73" s="54" t="s">
        <v>294</v>
      </c>
      <c r="B73" s="54" t="s">
        <v>268</v>
      </c>
    </row>
    <row r="74" spans="1:2">
      <c r="A74" s="54" t="s">
        <v>296</v>
      </c>
      <c r="B74" s="54" t="s">
        <v>295</v>
      </c>
    </row>
    <row r="75" spans="1:2">
      <c r="A75" s="54" t="s">
        <v>298</v>
      </c>
      <c r="B75" s="54" t="s">
        <v>297</v>
      </c>
    </row>
    <row r="76" spans="1:2">
      <c r="A76" s="54" t="s">
        <v>300</v>
      </c>
      <c r="B76" s="54" t="s">
        <v>299</v>
      </c>
    </row>
    <row r="77" spans="1:2">
      <c r="A77" s="54" t="s">
        <v>302</v>
      </c>
      <c r="B77" s="54" t="s">
        <v>301</v>
      </c>
    </row>
    <row r="78" spans="1:2">
      <c r="A78" s="54" t="s">
        <v>304</v>
      </c>
      <c r="B78" s="54" t="s">
        <v>303</v>
      </c>
    </row>
    <row r="79" spans="1:2">
      <c r="A79" s="54" t="s">
        <v>306</v>
      </c>
      <c r="B79" s="54" t="s">
        <v>305</v>
      </c>
    </row>
    <row r="80" spans="1:2">
      <c r="A80" s="54" t="s">
        <v>308</v>
      </c>
      <c r="B80" s="54" t="s">
        <v>307</v>
      </c>
    </row>
    <row r="81" spans="1:2">
      <c r="A81" s="54" t="s">
        <v>310</v>
      </c>
      <c r="B81" s="54" t="s">
        <v>309</v>
      </c>
    </row>
    <row r="82" spans="1:2">
      <c r="A82" s="54" t="s">
        <v>312</v>
      </c>
      <c r="B82" s="54" t="s">
        <v>311</v>
      </c>
    </row>
    <row r="83" spans="1:2">
      <c r="A83" s="54" t="s">
        <v>314</v>
      </c>
      <c r="B83" s="54" t="s">
        <v>313</v>
      </c>
    </row>
    <row r="84" spans="1:2">
      <c r="A84" s="54" t="s">
        <v>316</v>
      </c>
      <c r="B84" s="54" t="s">
        <v>315</v>
      </c>
    </row>
    <row r="85" spans="1:2">
      <c r="A85" s="54" t="s">
        <v>318</v>
      </c>
      <c r="B85" s="54" t="s">
        <v>317</v>
      </c>
    </row>
    <row r="86" spans="1:2">
      <c r="A86" s="54" t="s">
        <v>320</v>
      </c>
      <c r="B86" s="54" t="s">
        <v>319</v>
      </c>
    </row>
    <row r="87" spans="1:2">
      <c r="A87" s="54" t="s">
        <v>322</v>
      </c>
      <c r="B87" s="54" t="s">
        <v>321</v>
      </c>
    </row>
    <row r="88" spans="1:2">
      <c r="A88" s="54" t="s">
        <v>324</v>
      </c>
      <c r="B88" s="54" t="s">
        <v>323</v>
      </c>
    </row>
    <row r="89" spans="1:2">
      <c r="A89" s="54" t="s">
        <v>326</v>
      </c>
      <c r="B89" s="54" t="s">
        <v>325</v>
      </c>
    </row>
    <row r="90" spans="1:2">
      <c r="A90" s="54" t="s">
        <v>328</v>
      </c>
      <c r="B90" s="54" t="s">
        <v>327</v>
      </c>
    </row>
    <row r="91" spans="1:2">
      <c r="A91" s="54" t="s">
        <v>330</v>
      </c>
      <c r="B91" s="54" t="s">
        <v>329</v>
      </c>
    </row>
    <row r="92" spans="1:2">
      <c r="A92" s="54" t="s">
        <v>332</v>
      </c>
      <c r="B92" s="54" t="s">
        <v>331</v>
      </c>
    </row>
    <row r="93" spans="1:2">
      <c r="A93" s="54" t="s">
        <v>334</v>
      </c>
      <c r="B93" s="54" t="s">
        <v>333</v>
      </c>
    </row>
    <row r="94" spans="1:2">
      <c r="A94" s="54" t="s">
        <v>336</v>
      </c>
      <c r="B94" s="54" t="s">
        <v>335</v>
      </c>
    </row>
    <row r="95" spans="1:2">
      <c r="A95" s="54" t="s">
        <v>338</v>
      </c>
      <c r="B95" s="54" t="s">
        <v>337</v>
      </c>
    </row>
    <row r="96" spans="1:2">
      <c r="A96" s="54" t="s">
        <v>340</v>
      </c>
      <c r="B96" s="54" t="s">
        <v>339</v>
      </c>
    </row>
    <row r="97" spans="1:2">
      <c r="A97" s="54" t="s">
        <v>342</v>
      </c>
      <c r="B97" s="54" t="s">
        <v>341</v>
      </c>
    </row>
    <row r="98" spans="1:2">
      <c r="A98" s="54" t="s">
        <v>344</v>
      </c>
      <c r="B98" s="54" t="s">
        <v>343</v>
      </c>
    </row>
    <row r="99" spans="1:2">
      <c r="A99" s="54" t="s">
        <v>346</v>
      </c>
      <c r="B99" s="54" t="s">
        <v>345</v>
      </c>
    </row>
    <row r="100" spans="1:2">
      <c r="A100" s="54" t="s">
        <v>348</v>
      </c>
      <c r="B100" s="54" t="s">
        <v>347</v>
      </c>
    </row>
    <row r="101" spans="1:2">
      <c r="A101" s="54" t="s">
        <v>350</v>
      </c>
      <c r="B101" s="54" t="s">
        <v>349</v>
      </c>
    </row>
    <row r="102" spans="1:2">
      <c r="A102" s="54" t="s">
        <v>352</v>
      </c>
      <c r="B102" s="54" t="s">
        <v>351</v>
      </c>
    </row>
    <row r="103" spans="1:2">
      <c r="A103" s="54" t="s">
        <v>353</v>
      </c>
      <c r="B103" s="54" t="s">
        <v>337</v>
      </c>
    </row>
    <row r="104" spans="1:2">
      <c r="A104" s="54" t="s">
        <v>355</v>
      </c>
      <c r="B104" s="54" t="s">
        <v>354</v>
      </c>
    </row>
    <row r="105" spans="1:2">
      <c r="A105" s="54" t="s">
        <v>357</v>
      </c>
      <c r="B105" s="54" t="s">
        <v>356</v>
      </c>
    </row>
    <row r="106" spans="1:2">
      <c r="A106" s="54" t="s">
        <v>359</v>
      </c>
      <c r="B106" s="54" t="s">
        <v>358</v>
      </c>
    </row>
    <row r="107" spans="1:2">
      <c r="A107" s="54" t="s">
        <v>361</v>
      </c>
      <c r="B107" s="54" t="s">
        <v>360</v>
      </c>
    </row>
    <row r="108" spans="1:2">
      <c r="A108" s="54" t="s">
        <v>363</v>
      </c>
      <c r="B108" s="54" t="s">
        <v>362</v>
      </c>
    </row>
    <row r="109" spans="1:2">
      <c r="A109" s="54" t="s">
        <v>365</v>
      </c>
      <c r="B109" s="54" t="s">
        <v>364</v>
      </c>
    </row>
    <row r="110" spans="1:2">
      <c r="A110" s="54" t="s">
        <v>367</v>
      </c>
      <c r="B110" s="54" t="s">
        <v>366</v>
      </c>
    </row>
    <row r="111" spans="1:2">
      <c r="A111" s="54" t="s">
        <v>369</v>
      </c>
      <c r="B111" s="54" t="s">
        <v>368</v>
      </c>
    </row>
    <row r="112" spans="1:2">
      <c r="A112" s="54" t="s">
        <v>371</v>
      </c>
      <c r="B112" s="54" t="s">
        <v>370</v>
      </c>
    </row>
    <row r="113" spans="1:2">
      <c r="A113" s="54" t="s">
        <v>373</v>
      </c>
      <c r="B113" s="54" t="s">
        <v>372</v>
      </c>
    </row>
    <row r="114" spans="1:2">
      <c r="A114" s="54" t="s">
        <v>375</v>
      </c>
      <c r="B114" s="54" t="s">
        <v>374</v>
      </c>
    </row>
    <row r="115" spans="1:2">
      <c r="A115" s="54" t="s">
        <v>377</v>
      </c>
      <c r="B115" s="54" t="s">
        <v>376</v>
      </c>
    </row>
    <row r="116" spans="1:2">
      <c r="A116" s="54" t="s">
        <v>379</v>
      </c>
      <c r="B116" s="54" t="s">
        <v>378</v>
      </c>
    </row>
    <row r="117" spans="1:2">
      <c r="A117" s="54" t="s">
        <v>381</v>
      </c>
      <c r="B117" s="54" t="s">
        <v>380</v>
      </c>
    </row>
    <row r="118" spans="1:2">
      <c r="A118" s="54" t="s">
        <v>383</v>
      </c>
      <c r="B118" s="54" t="s">
        <v>382</v>
      </c>
    </row>
    <row r="119" spans="1:2">
      <c r="A119" s="54" t="s">
        <v>385</v>
      </c>
      <c r="B119" s="54" t="s">
        <v>384</v>
      </c>
    </row>
    <row r="120" spans="1:2">
      <c r="A120" s="54" t="s">
        <v>387</v>
      </c>
      <c r="B120" s="54" t="s">
        <v>386</v>
      </c>
    </row>
    <row r="121" spans="1:2">
      <c r="A121" s="54" t="s">
        <v>389</v>
      </c>
      <c r="B121" s="54" t="s">
        <v>388</v>
      </c>
    </row>
    <row r="122" spans="1:2">
      <c r="A122" s="54" t="s">
        <v>391</v>
      </c>
      <c r="B122" s="54" t="s">
        <v>390</v>
      </c>
    </row>
    <row r="123" spans="1:2">
      <c r="A123" s="54" t="s">
        <v>393</v>
      </c>
      <c r="B123" s="54" t="s">
        <v>392</v>
      </c>
    </row>
    <row r="124" spans="1:2">
      <c r="A124" s="54" t="s">
        <v>395</v>
      </c>
      <c r="B124" s="54" t="s">
        <v>394</v>
      </c>
    </row>
    <row r="125" spans="1:2">
      <c r="A125" s="54" t="s">
        <v>397</v>
      </c>
      <c r="B125" s="54" t="s">
        <v>396</v>
      </c>
    </row>
    <row r="126" spans="1:2">
      <c r="A126" s="54" t="s">
        <v>399</v>
      </c>
      <c r="B126" s="54" t="s">
        <v>398</v>
      </c>
    </row>
    <row r="127" spans="1:2">
      <c r="A127" s="54" t="s">
        <v>401</v>
      </c>
      <c r="B127" s="54" t="s">
        <v>400</v>
      </c>
    </row>
    <row r="128" spans="1:2">
      <c r="A128" s="54" t="s">
        <v>403</v>
      </c>
      <c r="B128" s="54" t="s">
        <v>402</v>
      </c>
    </row>
    <row r="129" spans="1:2">
      <c r="A129" s="54" t="s">
        <v>405</v>
      </c>
      <c r="B129" s="54" t="s">
        <v>404</v>
      </c>
    </row>
    <row r="130" spans="1:2">
      <c r="A130" s="54" t="s">
        <v>407</v>
      </c>
      <c r="B130" s="54" t="s">
        <v>406</v>
      </c>
    </row>
    <row r="131" spans="1:2">
      <c r="A131" s="54" t="s">
        <v>409</v>
      </c>
      <c r="B131" s="54" t="s">
        <v>408</v>
      </c>
    </row>
    <row r="132" spans="1:2">
      <c r="A132" s="54" t="s">
        <v>411</v>
      </c>
      <c r="B132" s="54" t="s">
        <v>410</v>
      </c>
    </row>
    <row r="133" spans="1:2">
      <c r="A133" s="54" t="s">
        <v>413</v>
      </c>
      <c r="B133" s="54" t="s">
        <v>412</v>
      </c>
    </row>
    <row r="134" spans="1:2">
      <c r="A134" s="54" t="s">
        <v>415</v>
      </c>
      <c r="B134" s="54" t="s">
        <v>414</v>
      </c>
    </row>
    <row r="135" spans="1:2">
      <c r="A135" s="54" t="s">
        <v>417</v>
      </c>
      <c r="B135" s="54" t="s">
        <v>416</v>
      </c>
    </row>
    <row r="136" spans="1:2">
      <c r="A136" s="54" t="s">
        <v>418</v>
      </c>
      <c r="B136" s="54" t="s">
        <v>301</v>
      </c>
    </row>
    <row r="137" spans="1:2">
      <c r="A137" s="54" t="s">
        <v>420</v>
      </c>
      <c r="B137" s="54" t="s">
        <v>419</v>
      </c>
    </row>
    <row r="138" spans="1:2">
      <c r="A138" s="54" t="s">
        <v>422</v>
      </c>
      <c r="B138" s="54" t="s">
        <v>421</v>
      </c>
    </row>
    <row r="139" spans="1:2">
      <c r="A139" s="54" t="s">
        <v>424</v>
      </c>
      <c r="B139" s="54" t="s">
        <v>423</v>
      </c>
    </row>
    <row r="140" spans="1:2">
      <c r="A140" s="54" t="s">
        <v>426</v>
      </c>
      <c r="B140" s="54" t="s">
        <v>425</v>
      </c>
    </row>
    <row r="141" spans="1:2">
      <c r="A141" s="54" t="s">
        <v>428</v>
      </c>
      <c r="B141" s="54" t="s">
        <v>427</v>
      </c>
    </row>
    <row r="142" spans="1:2">
      <c r="A142" s="54" t="s">
        <v>430</v>
      </c>
      <c r="B142" s="54" t="s">
        <v>429</v>
      </c>
    </row>
    <row r="143" spans="1:2">
      <c r="A143" s="54" t="s">
        <v>432</v>
      </c>
      <c r="B143" s="54" t="s">
        <v>431</v>
      </c>
    </row>
    <row r="144" spans="1:2">
      <c r="A144" s="54" t="s">
        <v>434</v>
      </c>
      <c r="B144" s="54" t="s">
        <v>433</v>
      </c>
    </row>
    <row r="145" spans="1:2">
      <c r="A145" s="54" t="s">
        <v>436</v>
      </c>
      <c r="B145" s="54" t="s">
        <v>435</v>
      </c>
    </row>
    <row r="146" spans="1:2">
      <c r="A146" s="54" t="s">
        <v>438</v>
      </c>
      <c r="B146" s="54" t="s">
        <v>437</v>
      </c>
    </row>
    <row r="147" spans="1:2">
      <c r="A147" s="54" t="s">
        <v>440</v>
      </c>
      <c r="B147" s="54" t="s">
        <v>439</v>
      </c>
    </row>
    <row r="148" spans="1:2">
      <c r="A148" s="54" t="s">
        <v>442</v>
      </c>
      <c r="B148" s="54" t="s">
        <v>441</v>
      </c>
    </row>
    <row r="149" spans="1:2">
      <c r="A149" s="54" t="s">
        <v>444</v>
      </c>
      <c r="B149" s="54" t="s">
        <v>443</v>
      </c>
    </row>
    <row r="150" spans="1:2">
      <c r="A150" s="54" t="s">
        <v>446</v>
      </c>
      <c r="B150" s="54" t="s">
        <v>445</v>
      </c>
    </row>
    <row r="151" spans="1:2">
      <c r="A151" s="54" t="s">
        <v>448</v>
      </c>
      <c r="B151" s="54" t="s">
        <v>447</v>
      </c>
    </row>
    <row r="152" spans="1:2">
      <c r="A152" s="54" t="s">
        <v>450</v>
      </c>
      <c r="B152" s="54" t="s">
        <v>449</v>
      </c>
    </row>
    <row r="153" spans="1:2">
      <c r="A153" s="54" t="s">
        <v>452</v>
      </c>
      <c r="B153" s="54" t="s">
        <v>451</v>
      </c>
    </row>
    <row r="154" spans="1:2">
      <c r="A154" s="54" t="s">
        <v>454</v>
      </c>
      <c r="B154" s="54" t="s">
        <v>453</v>
      </c>
    </row>
    <row r="155" spans="1:2">
      <c r="A155" s="54" t="s">
        <v>456</v>
      </c>
      <c r="B155" s="54" t="s">
        <v>455</v>
      </c>
    </row>
    <row r="156" spans="1:2">
      <c r="A156" s="54" t="s">
        <v>458</v>
      </c>
      <c r="B156" s="54" t="s">
        <v>457</v>
      </c>
    </row>
    <row r="157" spans="1:2">
      <c r="A157" s="54" t="s">
        <v>460</v>
      </c>
      <c r="B157" s="54" t="s">
        <v>459</v>
      </c>
    </row>
    <row r="158" spans="1:2">
      <c r="A158" s="54" t="s">
        <v>462</v>
      </c>
      <c r="B158" s="54" t="s">
        <v>461</v>
      </c>
    </row>
    <row r="159" spans="1:2">
      <c r="A159" s="54" t="s">
        <v>464</v>
      </c>
      <c r="B159" s="54" t="s">
        <v>463</v>
      </c>
    </row>
    <row r="160" spans="1:2">
      <c r="A160" s="54" t="s">
        <v>466</v>
      </c>
      <c r="B160" s="54" t="s">
        <v>465</v>
      </c>
    </row>
    <row r="161" spans="1:2">
      <c r="A161" s="54" t="s">
        <v>468</v>
      </c>
      <c r="B161" s="54" t="s">
        <v>467</v>
      </c>
    </row>
    <row r="162" spans="1:2">
      <c r="A162" s="54" t="s">
        <v>470</v>
      </c>
      <c r="B162" s="54" t="s">
        <v>469</v>
      </c>
    </row>
    <row r="163" spans="1:2">
      <c r="A163" s="54" t="s">
        <v>472</v>
      </c>
      <c r="B163" s="54" t="s">
        <v>471</v>
      </c>
    </row>
    <row r="164" spans="1:2">
      <c r="A164" s="54" t="s">
        <v>474</v>
      </c>
      <c r="B164" s="54" t="s">
        <v>473</v>
      </c>
    </row>
    <row r="165" spans="1:2">
      <c r="A165" s="54" t="s">
        <v>476</v>
      </c>
      <c r="B165" s="54" t="s">
        <v>475</v>
      </c>
    </row>
    <row r="166" spans="1:2">
      <c r="A166" s="54" t="s">
        <v>478</v>
      </c>
      <c r="B166" s="54" t="s">
        <v>477</v>
      </c>
    </row>
    <row r="167" spans="1:2">
      <c r="A167" s="54" t="s">
        <v>480</v>
      </c>
      <c r="B167" s="54" t="s">
        <v>479</v>
      </c>
    </row>
    <row r="168" spans="1:2">
      <c r="A168" s="54" t="s">
        <v>482</v>
      </c>
      <c r="B168" s="54" t="s">
        <v>481</v>
      </c>
    </row>
    <row r="169" spans="1:2">
      <c r="A169" s="54" t="s">
        <v>484</v>
      </c>
      <c r="B169" s="54" t="s">
        <v>483</v>
      </c>
    </row>
    <row r="170" spans="1:2">
      <c r="A170" s="54" t="s">
        <v>486</v>
      </c>
      <c r="B170" s="54" t="s">
        <v>485</v>
      </c>
    </row>
    <row r="171" spans="1:2">
      <c r="A171" s="54" t="s">
        <v>488</v>
      </c>
      <c r="B171" s="54" t="s">
        <v>487</v>
      </c>
    </row>
    <row r="172" spans="1:2">
      <c r="A172" s="54" t="s">
        <v>490</v>
      </c>
      <c r="B172" s="54" t="s">
        <v>489</v>
      </c>
    </row>
    <row r="173" spans="1:2">
      <c r="A173" s="54" t="s">
        <v>492</v>
      </c>
      <c r="B173" s="54" t="s">
        <v>491</v>
      </c>
    </row>
    <row r="174" spans="1:2">
      <c r="A174" s="54" t="s">
        <v>494</v>
      </c>
      <c r="B174" s="54" t="s">
        <v>493</v>
      </c>
    </row>
    <row r="175" spans="1:2">
      <c r="A175" s="54" t="s">
        <v>496</v>
      </c>
      <c r="B175" s="54" t="s">
        <v>495</v>
      </c>
    </row>
    <row r="176" spans="1:2">
      <c r="A176" s="54" t="s">
        <v>498</v>
      </c>
      <c r="B176" s="54" t="s">
        <v>497</v>
      </c>
    </row>
    <row r="177" spans="1:2">
      <c r="A177" s="54" t="s">
        <v>500</v>
      </c>
      <c r="B177" s="54" t="s">
        <v>499</v>
      </c>
    </row>
    <row r="178" spans="1:2">
      <c r="A178" s="54" t="s">
        <v>502</v>
      </c>
      <c r="B178" s="54" t="s">
        <v>501</v>
      </c>
    </row>
    <row r="179" spans="1:2">
      <c r="A179" s="54" t="s">
        <v>504</v>
      </c>
      <c r="B179" s="54" t="s">
        <v>503</v>
      </c>
    </row>
    <row r="180" spans="1:2">
      <c r="A180" s="54" t="s">
        <v>506</v>
      </c>
      <c r="B180" s="54" t="s">
        <v>505</v>
      </c>
    </row>
    <row r="181" spans="1:2">
      <c r="A181" s="54" t="s">
        <v>508</v>
      </c>
      <c r="B181" s="54" t="s">
        <v>507</v>
      </c>
    </row>
    <row r="182" spans="1:2">
      <c r="A182" s="54" t="s">
        <v>510</v>
      </c>
      <c r="B182" s="54" t="s">
        <v>509</v>
      </c>
    </row>
    <row r="183" spans="1:2">
      <c r="A183" s="54" t="s">
        <v>512</v>
      </c>
      <c r="B183" s="54" t="s">
        <v>511</v>
      </c>
    </row>
    <row r="184" spans="1:2">
      <c r="A184" s="54" t="s">
        <v>514</v>
      </c>
      <c r="B184" s="54" t="s">
        <v>513</v>
      </c>
    </row>
    <row r="185" spans="1:2">
      <c r="A185" s="54" t="s">
        <v>516</v>
      </c>
      <c r="B185" s="54" t="s">
        <v>515</v>
      </c>
    </row>
    <row r="186" spans="1:2">
      <c r="A186" s="54" t="s">
        <v>518</v>
      </c>
      <c r="B186" s="54" t="s">
        <v>517</v>
      </c>
    </row>
    <row r="187" spans="1:2">
      <c r="A187" s="54" t="s">
        <v>520</v>
      </c>
      <c r="B187" s="54" t="s">
        <v>519</v>
      </c>
    </row>
    <row r="188" spans="1:2">
      <c r="A188" s="54" t="s">
        <v>522</v>
      </c>
      <c r="B188" s="54" t="s">
        <v>521</v>
      </c>
    </row>
    <row r="189" spans="1:2">
      <c r="A189" s="54" t="s">
        <v>524</v>
      </c>
      <c r="B189" s="54" t="s">
        <v>523</v>
      </c>
    </row>
    <row r="190" spans="1:2">
      <c r="A190" s="54" t="s">
        <v>525</v>
      </c>
      <c r="B190" s="54" t="s">
        <v>495</v>
      </c>
    </row>
    <row r="191" spans="1:2">
      <c r="A191" s="54" t="s">
        <v>527</v>
      </c>
      <c r="B191" s="54" t="s">
        <v>526</v>
      </c>
    </row>
    <row r="192" spans="1:2">
      <c r="A192" s="54" t="s">
        <v>529</v>
      </c>
      <c r="B192" s="54" t="s">
        <v>528</v>
      </c>
    </row>
    <row r="193" spans="1:2">
      <c r="A193" s="54" t="s">
        <v>531</v>
      </c>
      <c r="B193" s="54" t="s">
        <v>530</v>
      </c>
    </row>
    <row r="194" spans="1:2">
      <c r="A194" s="54" t="s">
        <v>533</v>
      </c>
      <c r="B194" s="54" t="s">
        <v>532</v>
      </c>
    </row>
    <row r="195" spans="1:2">
      <c r="A195" s="54" t="s">
        <v>535</v>
      </c>
      <c r="B195" s="54" t="s">
        <v>534</v>
      </c>
    </row>
    <row r="196" spans="1:2">
      <c r="A196" s="54" t="s">
        <v>537</v>
      </c>
      <c r="B196" s="54" t="s">
        <v>536</v>
      </c>
    </row>
    <row r="197" spans="1:2">
      <c r="A197" s="54" t="s">
        <v>539</v>
      </c>
      <c r="B197" s="54" t="s">
        <v>538</v>
      </c>
    </row>
    <row r="198" spans="1:2">
      <c r="A198" s="54" t="s">
        <v>541</v>
      </c>
      <c r="B198" s="54" t="s">
        <v>540</v>
      </c>
    </row>
    <row r="199" spans="1:2">
      <c r="A199" s="54" t="s">
        <v>543</v>
      </c>
      <c r="B199" s="54" t="s">
        <v>542</v>
      </c>
    </row>
    <row r="200" spans="1:2">
      <c r="A200" s="54" t="s">
        <v>545</v>
      </c>
      <c r="B200" s="54" t="s">
        <v>544</v>
      </c>
    </row>
    <row r="201" spans="1:2">
      <c r="A201" s="54" t="s">
        <v>547</v>
      </c>
      <c r="B201" s="54" t="s">
        <v>546</v>
      </c>
    </row>
    <row r="202" spans="1:2">
      <c r="A202" s="54" t="s">
        <v>549</v>
      </c>
      <c r="B202" s="54" t="s">
        <v>548</v>
      </c>
    </row>
    <row r="203" spans="1:2">
      <c r="A203" s="54" t="s">
        <v>551</v>
      </c>
      <c r="B203" s="54" t="s">
        <v>550</v>
      </c>
    </row>
    <row r="204" spans="1:2">
      <c r="A204" s="54" t="s">
        <v>553</v>
      </c>
      <c r="B204" s="54" t="s">
        <v>552</v>
      </c>
    </row>
    <row r="205" spans="1:2">
      <c r="A205" s="54" t="s">
        <v>555</v>
      </c>
      <c r="B205" s="54" t="s">
        <v>554</v>
      </c>
    </row>
    <row r="206" spans="1:2">
      <c r="A206" s="54" t="s">
        <v>557</v>
      </c>
      <c r="B206" s="54" t="s">
        <v>556</v>
      </c>
    </row>
    <row r="207" spans="1:2">
      <c r="A207" s="54" t="s">
        <v>559</v>
      </c>
      <c r="B207" s="54" t="s">
        <v>558</v>
      </c>
    </row>
    <row r="208" spans="1:2">
      <c r="A208" s="54" t="s">
        <v>561</v>
      </c>
      <c r="B208" s="54" t="s">
        <v>560</v>
      </c>
    </row>
    <row r="209" spans="1:2">
      <c r="A209" s="54" t="s">
        <v>563</v>
      </c>
      <c r="B209" s="54" t="s">
        <v>562</v>
      </c>
    </row>
    <row r="210" spans="1:2">
      <c r="A210" s="54" t="s">
        <v>565</v>
      </c>
      <c r="B210" s="54" t="s">
        <v>564</v>
      </c>
    </row>
    <row r="211" spans="1:2">
      <c r="A211" s="54" t="s">
        <v>567</v>
      </c>
      <c r="B211" s="54" t="s">
        <v>566</v>
      </c>
    </row>
    <row r="212" spans="1:2">
      <c r="A212" s="54" t="s">
        <v>569</v>
      </c>
      <c r="B212" s="54" t="s">
        <v>568</v>
      </c>
    </row>
    <row r="213" spans="1:2">
      <c r="A213" s="54" t="s">
        <v>571</v>
      </c>
      <c r="B213" s="54" t="s">
        <v>570</v>
      </c>
    </row>
    <row r="214" spans="1:2">
      <c r="A214" s="54" t="s">
        <v>573</v>
      </c>
      <c r="B214" s="54" t="s">
        <v>572</v>
      </c>
    </row>
    <row r="215" spans="1:2">
      <c r="A215" s="54" t="s">
        <v>575</v>
      </c>
      <c r="B215" s="54" t="s">
        <v>574</v>
      </c>
    </row>
    <row r="216" spans="1:2">
      <c r="A216" s="54" t="s">
        <v>577</v>
      </c>
      <c r="B216" s="54" t="s">
        <v>576</v>
      </c>
    </row>
    <row r="217" spans="1:2">
      <c r="A217" s="54" t="s">
        <v>579</v>
      </c>
      <c r="B217" s="54" t="s">
        <v>578</v>
      </c>
    </row>
    <row r="218" spans="1:2">
      <c r="A218" s="54" t="s">
        <v>581</v>
      </c>
      <c r="B218" s="54" t="s">
        <v>580</v>
      </c>
    </row>
    <row r="219" spans="1:2">
      <c r="A219" s="54" t="s">
        <v>583</v>
      </c>
      <c r="B219" s="54" t="s">
        <v>582</v>
      </c>
    </row>
    <row r="220" spans="1:2">
      <c r="A220" s="54" t="s">
        <v>585</v>
      </c>
      <c r="B220" s="54" t="s">
        <v>584</v>
      </c>
    </row>
    <row r="221" spans="1:2">
      <c r="A221" s="54" t="s">
        <v>587</v>
      </c>
      <c r="B221" s="54" t="s">
        <v>586</v>
      </c>
    </row>
    <row r="222" spans="1:2">
      <c r="A222" s="54" t="s">
        <v>589</v>
      </c>
      <c r="B222" s="54" t="s">
        <v>588</v>
      </c>
    </row>
    <row r="223" spans="1:2">
      <c r="A223" s="54" t="s">
        <v>591</v>
      </c>
      <c r="B223" s="54" t="s">
        <v>590</v>
      </c>
    </row>
    <row r="224" spans="1:2">
      <c r="A224" s="54" t="s">
        <v>593</v>
      </c>
      <c r="B224" s="54" t="s">
        <v>592</v>
      </c>
    </row>
    <row r="225" spans="1:2">
      <c r="A225" s="54" t="s">
        <v>595</v>
      </c>
      <c r="B225" s="54" t="s">
        <v>594</v>
      </c>
    </row>
    <row r="226" spans="1:2">
      <c r="A226" s="54" t="s">
        <v>597</v>
      </c>
      <c r="B226" s="54" t="s">
        <v>596</v>
      </c>
    </row>
    <row r="227" spans="1:2">
      <c r="A227" s="54" t="s">
        <v>599</v>
      </c>
      <c r="B227" s="54" t="s">
        <v>598</v>
      </c>
    </row>
    <row r="228" spans="1:2">
      <c r="A228" s="54" t="s">
        <v>601</v>
      </c>
      <c r="B228" s="54" t="s">
        <v>600</v>
      </c>
    </row>
    <row r="229" spans="1:2">
      <c r="A229" s="54" t="s">
        <v>603</v>
      </c>
      <c r="B229" s="54" t="s">
        <v>602</v>
      </c>
    </row>
    <row r="230" spans="1:2">
      <c r="A230" s="54" t="s">
        <v>605</v>
      </c>
      <c r="B230" s="54" t="s">
        <v>604</v>
      </c>
    </row>
    <row r="231" spans="1:2">
      <c r="A231" s="54" t="s">
        <v>607</v>
      </c>
      <c r="B231" s="54" t="s">
        <v>606</v>
      </c>
    </row>
    <row r="232" spans="1:2">
      <c r="A232" s="54" t="s">
        <v>609</v>
      </c>
      <c r="B232" s="54" t="s">
        <v>608</v>
      </c>
    </row>
    <row r="233" spans="1:2">
      <c r="A233" s="54" t="s">
        <v>611</v>
      </c>
      <c r="B233" s="54" t="s">
        <v>610</v>
      </c>
    </row>
    <row r="234" spans="1:2">
      <c r="A234" s="54" t="s">
        <v>613</v>
      </c>
      <c r="B234" s="54" t="s">
        <v>612</v>
      </c>
    </row>
    <row r="235" spans="1:2">
      <c r="A235" s="54" t="s">
        <v>615</v>
      </c>
      <c r="B235" s="54" t="s">
        <v>614</v>
      </c>
    </row>
    <row r="236" spans="1:2">
      <c r="A236" s="54" t="s">
        <v>617</v>
      </c>
      <c r="B236" s="54" t="s">
        <v>616</v>
      </c>
    </row>
    <row r="237" spans="1:2">
      <c r="A237" s="54" t="s">
        <v>619</v>
      </c>
      <c r="B237" s="54" t="s">
        <v>618</v>
      </c>
    </row>
    <row r="238" spans="1:2">
      <c r="A238" s="54" t="s">
        <v>621</v>
      </c>
      <c r="B238" s="54" t="s">
        <v>620</v>
      </c>
    </row>
    <row r="239" spans="1:2">
      <c r="A239" s="54" t="s">
        <v>623</v>
      </c>
      <c r="B239" s="54" t="s">
        <v>622</v>
      </c>
    </row>
    <row r="240" spans="1:2">
      <c r="A240" s="54" t="s">
        <v>625</v>
      </c>
      <c r="B240" s="54" t="s">
        <v>624</v>
      </c>
    </row>
    <row r="241" spans="1:2">
      <c r="A241" s="54" t="s">
        <v>627</v>
      </c>
      <c r="B241" s="54" t="s">
        <v>626</v>
      </c>
    </row>
    <row r="242" spans="1:2">
      <c r="A242" s="54" t="s">
        <v>629</v>
      </c>
      <c r="B242" s="54" t="s">
        <v>628</v>
      </c>
    </row>
    <row r="243" spans="1:2">
      <c r="A243" s="54" t="s">
        <v>631</v>
      </c>
      <c r="B243" s="54" t="s">
        <v>630</v>
      </c>
    </row>
    <row r="244" spans="1:2">
      <c r="A244" s="54" t="s">
        <v>632</v>
      </c>
      <c r="B244" s="54" t="s">
        <v>628</v>
      </c>
    </row>
    <row r="245" spans="1:2">
      <c r="A245" s="54" t="s">
        <v>634</v>
      </c>
      <c r="B245" s="54" t="s">
        <v>633</v>
      </c>
    </row>
    <row r="246" spans="1:2">
      <c r="A246" s="54" t="s">
        <v>636</v>
      </c>
      <c r="B246" s="54" t="s">
        <v>635</v>
      </c>
    </row>
    <row r="247" spans="1:2">
      <c r="A247" s="54" t="s">
        <v>638</v>
      </c>
      <c r="B247" s="54" t="s">
        <v>637</v>
      </c>
    </row>
    <row r="248" spans="1:2">
      <c r="A248" s="54" t="s">
        <v>640</v>
      </c>
      <c r="B248" s="54" t="s">
        <v>639</v>
      </c>
    </row>
    <row r="249" spans="1:2">
      <c r="A249" s="54" t="s">
        <v>642</v>
      </c>
      <c r="B249" s="54" t="s">
        <v>641</v>
      </c>
    </row>
    <row r="250" spans="1:2">
      <c r="A250" s="54" t="s">
        <v>644</v>
      </c>
      <c r="B250" s="54" t="s">
        <v>643</v>
      </c>
    </row>
    <row r="251" spans="1:2">
      <c r="A251" s="54" t="s">
        <v>646</v>
      </c>
      <c r="B251" s="54" t="s">
        <v>645</v>
      </c>
    </row>
    <row r="252" spans="1:2">
      <c r="A252" s="54" t="s">
        <v>648</v>
      </c>
      <c r="B252" s="54" t="s">
        <v>647</v>
      </c>
    </row>
    <row r="253" spans="1:2">
      <c r="A253" s="54" t="s">
        <v>650</v>
      </c>
      <c r="B253" s="54" t="s">
        <v>649</v>
      </c>
    </row>
    <row r="254" spans="1:2">
      <c r="A254" s="54" t="s">
        <v>652</v>
      </c>
      <c r="B254" s="54" t="s">
        <v>651</v>
      </c>
    </row>
    <row r="255" spans="1:2">
      <c r="A255" s="54" t="s">
        <v>654</v>
      </c>
      <c r="B255" s="54" t="s">
        <v>653</v>
      </c>
    </row>
    <row r="256" spans="1:2">
      <c r="A256" s="54" t="s">
        <v>656</v>
      </c>
      <c r="B256" s="54" t="s">
        <v>655</v>
      </c>
    </row>
    <row r="257" spans="1:2">
      <c r="A257" s="54" t="s">
        <v>658</v>
      </c>
      <c r="B257" s="54" t="s">
        <v>657</v>
      </c>
    </row>
    <row r="258" spans="1:2">
      <c r="A258" s="54" t="s">
        <v>660</v>
      </c>
      <c r="B258" s="54" t="s">
        <v>659</v>
      </c>
    </row>
    <row r="259" spans="1:2">
      <c r="A259" s="54" t="s">
        <v>662</v>
      </c>
      <c r="B259" s="54" t="s">
        <v>661</v>
      </c>
    </row>
    <row r="260" spans="1:2">
      <c r="A260" s="54" t="s">
        <v>664</v>
      </c>
      <c r="B260" s="54" t="s">
        <v>663</v>
      </c>
    </row>
    <row r="261" spans="1:2">
      <c r="A261" s="54" t="s">
        <v>666</v>
      </c>
      <c r="B261" s="54" t="s">
        <v>665</v>
      </c>
    </row>
    <row r="262" spans="1:2">
      <c r="A262" s="54" t="s">
        <v>668</v>
      </c>
      <c r="B262" s="54" t="s">
        <v>667</v>
      </c>
    </row>
    <row r="263" spans="1:2">
      <c r="A263" s="54" t="s">
        <v>670</v>
      </c>
      <c r="B263" s="54" t="s">
        <v>669</v>
      </c>
    </row>
    <row r="264" spans="1:2">
      <c r="A264" s="54" t="s">
        <v>672</v>
      </c>
      <c r="B264" s="54" t="s">
        <v>671</v>
      </c>
    </row>
    <row r="265" spans="1:2">
      <c r="A265" s="54" t="s">
        <v>674</v>
      </c>
      <c r="B265" s="54" t="s">
        <v>673</v>
      </c>
    </row>
    <row r="266" spans="1:2">
      <c r="A266" s="54" t="s">
        <v>676</v>
      </c>
      <c r="B266" s="54" t="s">
        <v>675</v>
      </c>
    </row>
    <row r="267" spans="1:2">
      <c r="A267" s="54" t="s">
        <v>678</v>
      </c>
      <c r="B267" s="54" t="s">
        <v>677</v>
      </c>
    </row>
    <row r="268" spans="1:2">
      <c r="A268" s="54" t="s">
        <v>680</v>
      </c>
      <c r="B268" s="54" t="s">
        <v>679</v>
      </c>
    </row>
    <row r="269" spans="1:2">
      <c r="A269" s="54" t="s">
        <v>682</v>
      </c>
      <c r="B269" s="54" t="s">
        <v>681</v>
      </c>
    </row>
    <row r="270" spans="1:2">
      <c r="A270" s="54" t="s">
        <v>684</v>
      </c>
      <c r="B270" s="54" t="s">
        <v>683</v>
      </c>
    </row>
    <row r="271" spans="1:2">
      <c r="A271" s="54" t="s">
        <v>686</v>
      </c>
      <c r="B271" s="54" t="s">
        <v>685</v>
      </c>
    </row>
    <row r="272" spans="1:2">
      <c r="A272" s="54" t="s">
        <v>688</v>
      </c>
      <c r="B272" s="54" t="s">
        <v>687</v>
      </c>
    </row>
    <row r="273" spans="1:2">
      <c r="A273" s="54" t="s">
        <v>690</v>
      </c>
      <c r="B273" s="54" t="s">
        <v>689</v>
      </c>
    </row>
    <row r="274" spans="1:2">
      <c r="A274" s="54" t="s">
        <v>692</v>
      </c>
      <c r="B274" s="54" t="s">
        <v>691</v>
      </c>
    </row>
    <row r="275" spans="1:2">
      <c r="A275" s="54" t="s">
        <v>694</v>
      </c>
      <c r="B275" s="54" t="s">
        <v>693</v>
      </c>
    </row>
    <row r="276" spans="1:2">
      <c r="A276" s="54" t="s">
        <v>696</v>
      </c>
      <c r="B276" s="54" t="s">
        <v>695</v>
      </c>
    </row>
    <row r="277" spans="1:2">
      <c r="A277" s="54" t="s">
        <v>698</v>
      </c>
      <c r="B277" s="54" t="s">
        <v>697</v>
      </c>
    </row>
    <row r="278" spans="1:2">
      <c r="A278" s="54" t="s">
        <v>700</v>
      </c>
      <c r="B278" s="54" t="s">
        <v>699</v>
      </c>
    </row>
    <row r="279" spans="1:2">
      <c r="A279" s="54" t="s">
        <v>702</v>
      </c>
      <c r="B279" s="54" t="s">
        <v>701</v>
      </c>
    </row>
    <row r="280" spans="1:2">
      <c r="A280" s="54" t="s">
        <v>704</v>
      </c>
      <c r="B280" s="54" t="s">
        <v>703</v>
      </c>
    </row>
    <row r="281" spans="1:2">
      <c r="A281" s="54" t="s">
        <v>706</v>
      </c>
      <c r="B281" s="54" t="s">
        <v>705</v>
      </c>
    </row>
    <row r="282" spans="1:2">
      <c r="A282" s="54" t="s">
        <v>708</v>
      </c>
      <c r="B282" s="54" t="s">
        <v>707</v>
      </c>
    </row>
    <row r="283" spans="1:2">
      <c r="A283" s="54" t="s">
        <v>710</v>
      </c>
      <c r="B283" s="54" t="s">
        <v>709</v>
      </c>
    </row>
    <row r="284" spans="1:2">
      <c r="A284" s="54" t="s">
        <v>712</v>
      </c>
      <c r="B284" s="54" t="s">
        <v>711</v>
      </c>
    </row>
    <row r="285" spans="1:2">
      <c r="A285" s="54" t="s">
        <v>714</v>
      </c>
      <c r="B285" s="54" t="s">
        <v>713</v>
      </c>
    </row>
    <row r="286" spans="1:2">
      <c r="A286" s="54" t="s">
        <v>716</v>
      </c>
      <c r="B286" s="54" t="s">
        <v>715</v>
      </c>
    </row>
    <row r="287" spans="1:2">
      <c r="A287" s="54" t="s">
        <v>718</v>
      </c>
      <c r="B287" s="54" t="s">
        <v>717</v>
      </c>
    </row>
    <row r="288" spans="1:2">
      <c r="A288" s="54" t="s">
        <v>720</v>
      </c>
      <c r="B288" s="54" t="s">
        <v>719</v>
      </c>
    </row>
    <row r="289" spans="1:2">
      <c r="A289" s="54" t="s">
        <v>722</v>
      </c>
      <c r="B289" s="54" t="s">
        <v>721</v>
      </c>
    </row>
    <row r="290" spans="1:2">
      <c r="A290" s="54" t="s">
        <v>724</v>
      </c>
      <c r="B290" s="54" t="s">
        <v>723</v>
      </c>
    </row>
    <row r="291" spans="1:2">
      <c r="A291" s="54" t="s">
        <v>726</v>
      </c>
      <c r="B291" s="54" t="s">
        <v>725</v>
      </c>
    </row>
    <row r="292" spans="1:2">
      <c r="A292" s="54" t="s">
        <v>728</v>
      </c>
      <c r="B292" s="54" t="s">
        <v>727</v>
      </c>
    </row>
    <row r="293" spans="1:2">
      <c r="A293" s="54" t="s">
        <v>730</v>
      </c>
      <c r="B293" s="54" t="s">
        <v>729</v>
      </c>
    </row>
    <row r="294" spans="1:2">
      <c r="A294" s="54" t="s">
        <v>732</v>
      </c>
      <c r="B294" s="54" t="s">
        <v>731</v>
      </c>
    </row>
    <row r="295" spans="1:2">
      <c r="A295" s="54" t="s">
        <v>734</v>
      </c>
      <c r="B295" s="54" t="s">
        <v>733</v>
      </c>
    </row>
    <row r="296" spans="1:2">
      <c r="A296" s="54" t="s">
        <v>736</v>
      </c>
      <c r="B296" s="54" t="s">
        <v>735</v>
      </c>
    </row>
    <row r="297" spans="1:2">
      <c r="A297" s="54" t="s">
        <v>738</v>
      </c>
      <c r="B297" s="54" t="s">
        <v>737</v>
      </c>
    </row>
    <row r="298" spans="1:2">
      <c r="A298" s="54" t="s">
        <v>740</v>
      </c>
      <c r="B298" s="54" t="s">
        <v>739</v>
      </c>
    </row>
    <row r="299" spans="1:2">
      <c r="A299" s="54" t="s">
        <v>742</v>
      </c>
      <c r="B299" s="54" t="s">
        <v>741</v>
      </c>
    </row>
    <row r="300" spans="1:2">
      <c r="A300" s="54" t="s">
        <v>744</v>
      </c>
      <c r="B300" s="54" t="s">
        <v>743</v>
      </c>
    </row>
    <row r="301" spans="1:2">
      <c r="A301" s="54" t="s">
        <v>746</v>
      </c>
      <c r="B301" s="54" t="s">
        <v>745</v>
      </c>
    </row>
    <row r="302" spans="1:2">
      <c r="A302" s="54" t="s">
        <v>748</v>
      </c>
      <c r="B302" s="54" t="s">
        <v>747</v>
      </c>
    </row>
    <row r="303" spans="1:2">
      <c r="A303" s="54" t="s">
        <v>750</v>
      </c>
      <c r="B303" s="54" t="s">
        <v>749</v>
      </c>
    </row>
    <row r="304" spans="1:2">
      <c r="A304" s="54" t="s">
        <v>752</v>
      </c>
      <c r="B304" s="54" t="s">
        <v>751</v>
      </c>
    </row>
    <row r="305" spans="1:2">
      <c r="A305" s="54" t="s">
        <v>754</v>
      </c>
      <c r="B305" s="54" t="s">
        <v>753</v>
      </c>
    </row>
    <row r="306" spans="1:2">
      <c r="A306" s="54" t="s">
        <v>756</v>
      </c>
      <c r="B306" s="54" t="s">
        <v>755</v>
      </c>
    </row>
    <row r="307" spans="1:2">
      <c r="A307" s="54" t="s">
        <v>758</v>
      </c>
      <c r="B307" s="54" t="s">
        <v>757</v>
      </c>
    </row>
    <row r="308" spans="1:2">
      <c r="A308" s="54" t="s">
        <v>760</v>
      </c>
      <c r="B308" s="54" t="s">
        <v>759</v>
      </c>
    </row>
    <row r="309" spans="1:2">
      <c r="A309" s="54" t="s">
        <v>762</v>
      </c>
      <c r="B309" s="54" t="s">
        <v>761</v>
      </c>
    </row>
    <row r="310" spans="1:2">
      <c r="A310" s="54" t="s">
        <v>764</v>
      </c>
      <c r="B310" s="54" t="s">
        <v>763</v>
      </c>
    </row>
    <row r="311" spans="1:2">
      <c r="A311" s="54" t="s">
        <v>766</v>
      </c>
      <c r="B311" s="54" t="s">
        <v>765</v>
      </c>
    </row>
    <row r="312" spans="1:2">
      <c r="A312" s="54" t="s">
        <v>768</v>
      </c>
      <c r="B312" s="54" t="s">
        <v>767</v>
      </c>
    </row>
    <row r="313" spans="1:2">
      <c r="A313" s="54" t="s">
        <v>770</v>
      </c>
      <c r="B313" s="54" t="s">
        <v>769</v>
      </c>
    </row>
    <row r="314" spans="1:2">
      <c r="A314" s="54" t="s">
        <v>772</v>
      </c>
      <c r="B314" s="54" t="s">
        <v>771</v>
      </c>
    </row>
    <row r="315" spans="1:2">
      <c r="A315" s="54" t="s">
        <v>774</v>
      </c>
      <c r="B315" s="54" t="s">
        <v>773</v>
      </c>
    </row>
    <row r="316" spans="1:2">
      <c r="A316" s="54" t="s">
        <v>776</v>
      </c>
      <c r="B316" s="54" t="s">
        <v>775</v>
      </c>
    </row>
    <row r="317" spans="1:2">
      <c r="A317" s="54" t="s">
        <v>778</v>
      </c>
      <c r="B317" s="54" t="s">
        <v>777</v>
      </c>
    </row>
    <row r="318" spans="1:2">
      <c r="A318" s="54" t="s">
        <v>780</v>
      </c>
      <c r="B318" s="54" t="s">
        <v>779</v>
      </c>
    </row>
    <row r="319" spans="1:2">
      <c r="A319" s="54" t="s">
        <v>782</v>
      </c>
      <c r="B319" s="54" t="s">
        <v>781</v>
      </c>
    </row>
    <row r="320" spans="1:2">
      <c r="A320" s="54" t="s">
        <v>784</v>
      </c>
      <c r="B320" s="54" t="s">
        <v>783</v>
      </c>
    </row>
    <row r="321" spans="1:2">
      <c r="A321" s="54" t="s">
        <v>786</v>
      </c>
      <c r="B321" s="54" t="s">
        <v>785</v>
      </c>
    </row>
    <row r="322" spans="1:2">
      <c r="A322" s="54" t="s">
        <v>788</v>
      </c>
      <c r="B322" s="54" t="s">
        <v>787</v>
      </c>
    </row>
    <row r="323" spans="1:2">
      <c r="A323" s="54" t="s">
        <v>790</v>
      </c>
      <c r="B323" s="54" t="s">
        <v>789</v>
      </c>
    </row>
    <row r="324" spans="1:2">
      <c r="A324" s="54" t="s">
        <v>792</v>
      </c>
      <c r="B324" s="54" t="s">
        <v>791</v>
      </c>
    </row>
    <row r="325" spans="1:2">
      <c r="A325" s="54" t="s">
        <v>794</v>
      </c>
      <c r="B325" s="54" t="s">
        <v>793</v>
      </c>
    </row>
    <row r="326" spans="1:2">
      <c r="A326" s="54" t="s">
        <v>795</v>
      </c>
      <c r="B326" s="54" t="s">
        <v>791</v>
      </c>
    </row>
    <row r="327" spans="1:2">
      <c r="A327" s="54" t="s">
        <v>797</v>
      </c>
      <c r="B327" s="54" t="s">
        <v>796</v>
      </c>
    </row>
    <row r="328" spans="1:2">
      <c r="A328" s="54" t="s">
        <v>799</v>
      </c>
      <c r="B328" s="54" t="s">
        <v>798</v>
      </c>
    </row>
    <row r="329" spans="1:2">
      <c r="A329" s="54" t="s">
        <v>801</v>
      </c>
      <c r="B329" s="54" t="s">
        <v>800</v>
      </c>
    </row>
    <row r="330" spans="1:2">
      <c r="A330" s="54" t="s">
        <v>803</v>
      </c>
      <c r="B330" s="54" t="s">
        <v>802</v>
      </c>
    </row>
    <row r="331" spans="1:2">
      <c r="A331" s="54" t="s">
        <v>805</v>
      </c>
      <c r="B331" s="54" t="s">
        <v>804</v>
      </c>
    </row>
    <row r="332" spans="1:2">
      <c r="A332" s="54" t="s">
        <v>807</v>
      </c>
      <c r="B332" s="54" t="s">
        <v>806</v>
      </c>
    </row>
    <row r="333" spans="1:2">
      <c r="A333" s="54" t="s">
        <v>809</v>
      </c>
      <c r="B333" s="54" t="s">
        <v>808</v>
      </c>
    </row>
    <row r="334" spans="1:2">
      <c r="A334" s="54" t="s">
        <v>811</v>
      </c>
      <c r="B334" s="54" t="s">
        <v>810</v>
      </c>
    </row>
    <row r="335" spans="1:2">
      <c r="A335" s="54" t="s">
        <v>813</v>
      </c>
      <c r="B335" s="54" t="s">
        <v>812</v>
      </c>
    </row>
    <row r="336" spans="1:2">
      <c r="A336" s="54" t="s">
        <v>815</v>
      </c>
      <c r="B336" s="54" t="s">
        <v>814</v>
      </c>
    </row>
    <row r="337" spans="1:2">
      <c r="A337" s="54" t="s">
        <v>817</v>
      </c>
      <c r="B337" s="54" t="s">
        <v>816</v>
      </c>
    </row>
    <row r="338" spans="1:2">
      <c r="A338" s="54" t="s">
        <v>819</v>
      </c>
      <c r="B338" s="54" t="s">
        <v>818</v>
      </c>
    </row>
    <row r="339" spans="1:2">
      <c r="A339" s="54" t="s">
        <v>821</v>
      </c>
      <c r="B339" s="54" t="s">
        <v>820</v>
      </c>
    </row>
    <row r="340" spans="1:2">
      <c r="A340" s="54" t="s">
        <v>823</v>
      </c>
      <c r="B340" s="54" t="s">
        <v>822</v>
      </c>
    </row>
    <row r="341" spans="1:2">
      <c r="A341" s="54" t="s">
        <v>825</v>
      </c>
      <c r="B341" s="54" t="s">
        <v>824</v>
      </c>
    </row>
    <row r="342" spans="1:2">
      <c r="A342" s="54" t="s">
        <v>827</v>
      </c>
      <c r="B342" s="54" t="s">
        <v>826</v>
      </c>
    </row>
    <row r="343" spans="1:2">
      <c r="A343" s="54" t="s">
        <v>829</v>
      </c>
      <c r="B343" s="54" t="s">
        <v>828</v>
      </c>
    </row>
    <row r="344" spans="1:2">
      <c r="A344" s="54" t="s">
        <v>831</v>
      </c>
      <c r="B344" s="54" t="s">
        <v>830</v>
      </c>
    </row>
    <row r="345" spans="1:2">
      <c r="A345" s="54" t="s">
        <v>833</v>
      </c>
      <c r="B345" s="54" t="s">
        <v>832</v>
      </c>
    </row>
    <row r="346" spans="1:2">
      <c r="A346" s="54" t="s">
        <v>835</v>
      </c>
      <c r="B346" s="54" t="s">
        <v>834</v>
      </c>
    </row>
    <row r="347" spans="1:2">
      <c r="A347" s="54" t="s">
        <v>837</v>
      </c>
      <c r="B347" s="54" t="s">
        <v>836</v>
      </c>
    </row>
    <row r="348" spans="1:2">
      <c r="A348" s="54" t="s">
        <v>839</v>
      </c>
      <c r="B348" s="54" t="s">
        <v>838</v>
      </c>
    </row>
    <row r="349" spans="1:2">
      <c r="A349" s="54" t="s">
        <v>841</v>
      </c>
      <c r="B349" s="54" t="s">
        <v>840</v>
      </c>
    </row>
    <row r="350" spans="1:2">
      <c r="A350" s="54" t="s">
        <v>843</v>
      </c>
      <c r="B350" s="54" t="s">
        <v>842</v>
      </c>
    </row>
    <row r="351" spans="1:2">
      <c r="A351" s="54" t="s">
        <v>845</v>
      </c>
      <c r="B351" s="54" t="s">
        <v>844</v>
      </c>
    </row>
    <row r="352" spans="1:2">
      <c r="A352" s="54" t="s">
        <v>847</v>
      </c>
      <c r="B352" s="54" t="s">
        <v>846</v>
      </c>
    </row>
    <row r="353" spans="1:2">
      <c r="A353" s="54" t="s">
        <v>849</v>
      </c>
      <c r="B353" s="54" t="s">
        <v>848</v>
      </c>
    </row>
    <row r="354" spans="1:2">
      <c r="A354" s="54" t="s">
        <v>851</v>
      </c>
      <c r="B354" s="54" t="s">
        <v>850</v>
      </c>
    </row>
    <row r="355" spans="1:2">
      <c r="A355" s="54" t="s">
        <v>853</v>
      </c>
      <c r="B355" s="54" t="s">
        <v>852</v>
      </c>
    </row>
    <row r="356" spans="1:2">
      <c r="A356" s="54" t="s">
        <v>855</v>
      </c>
      <c r="B356" s="54" t="s">
        <v>854</v>
      </c>
    </row>
    <row r="357" spans="1:2">
      <c r="A357" s="54" t="s">
        <v>857</v>
      </c>
      <c r="B357" s="54" t="s">
        <v>856</v>
      </c>
    </row>
    <row r="358" spans="1:2">
      <c r="A358" s="54" t="s">
        <v>859</v>
      </c>
      <c r="B358" s="54" t="s">
        <v>858</v>
      </c>
    </row>
    <row r="359" spans="1:2">
      <c r="A359" s="54" t="s">
        <v>861</v>
      </c>
      <c r="B359" s="54" t="s">
        <v>860</v>
      </c>
    </row>
    <row r="360" spans="1:2">
      <c r="A360" s="54" t="s">
        <v>863</v>
      </c>
      <c r="B360" s="54" t="s">
        <v>862</v>
      </c>
    </row>
    <row r="361" spans="1:2">
      <c r="A361" s="54" t="s">
        <v>865</v>
      </c>
      <c r="B361" s="54" t="s">
        <v>864</v>
      </c>
    </row>
    <row r="362" spans="1:2">
      <c r="A362" s="54" t="s">
        <v>867</v>
      </c>
      <c r="B362" s="54" t="s">
        <v>866</v>
      </c>
    </row>
    <row r="363" spans="1:2">
      <c r="A363" s="54" t="s">
        <v>869</v>
      </c>
      <c r="B363" s="54" t="s">
        <v>868</v>
      </c>
    </row>
  </sheetData>
  <phoneticPr fontId="7" type="noConversion"/>
  <pageMargins left="0.75" right="0.75" top="0.75" bottom="0.5" header="0.5" footer="0.7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DB8F-F1D8-4DBF-8DF3-F200D2C81D30}">
  <dimension ref="A1:D469"/>
  <sheetViews>
    <sheetView topLeftCell="A444" workbookViewId="0">
      <selection activeCell="C88" sqref="C88:C449"/>
    </sheetView>
  </sheetViews>
  <sheetFormatPr baseColWidth="10" defaultColWidth="9.19921875" defaultRowHeight="15"/>
  <cols>
    <col min="1" max="3" width="31.19921875" style="55" customWidth="1"/>
    <col min="4" max="4" width="80.796875" style="55" customWidth="1"/>
    <col min="5" max="16384" width="9.19921875" style="55"/>
  </cols>
  <sheetData>
    <row r="1" spans="1:4" ht="21" customHeight="1">
      <c r="A1" s="259" t="s">
        <v>917</v>
      </c>
      <c r="B1" s="256"/>
      <c r="C1" s="256"/>
      <c r="D1" s="256"/>
    </row>
    <row r="2" spans="1:4" ht="21" customHeight="1">
      <c r="A2" s="256" t="s">
        <v>872</v>
      </c>
      <c r="B2" s="256"/>
      <c r="C2" s="256"/>
      <c r="D2" s="256"/>
    </row>
    <row r="3" spans="1:4" ht="22.5" customHeight="1">
      <c r="A3" s="260" t="s">
        <v>872</v>
      </c>
      <c r="B3" s="261"/>
      <c r="C3" s="261" t="s">
        <v>916</v>
      </c>
      <c r="D3" s="261"/>
    </row>
    <row r="4" spans="1:4" ht="22.5" customHeight="1">
      <c r="A4" s="262"/>
      <c r="B4" s="263"/>
      <c r="C4" s="62" t="s">
        <v>14</v>
      </c>
      <c r="D4" s="62" t="s">
        <v>21</v>
      </c>
    </row>
    <row r="5" spans="1:4" ht="22.5" customHeight="1">
      <c r="A5" s="61" t="s">
        <v>915</v>
      </c>
      <c r="B5" s="60" t="s">
        <v>914</v>
      </c>
      <c r="C5" s="264"/>
      <c r="D5" s="264"/>
    </row>
    <row r="6" spans="1:4" ht="22.5" customHeight="1">
      <c r="A6" s="257" t="s">
        <v>912</v>
      </c>
      <c r="B6" s="258"/>
      <c r="C6" s="59">
        <v>42.1</v>
      </c>
      <c r="D6" s="56" t="s">
        <v>913</v>
      </c>
    </row>
    <row r="7" spans="1:4" ht="22.5" customHeight="1">
      <c r="A7" s="257" t="s">
        <v>911</v>
      </c>
      <c r="B7" s="258"/>
      <c r="C7" s="59">
        <v>46.9</v>
      </c>
      <c r="D7" s="56" t="s">
        <v>913</v>
      </c>
    </row>
    <row r="8" spans="1:4" ht="22.5" customHeight="1">
      <c r="A8" s="257" t="s">
        <v>910</v>
      </c>
      <c r="B8" s="258"/>
      <c r="C8" s="59">
        <v>51.3</v>
      </c>
      <c r="D8" s="56" t="s">
        <v>913</v>
      </c>
    </row>
    <row r="9" spans="1:4" ht="22.5" customHeight="1">
      <c r="A9" s="257" t="s">
        <v>909</v>
      </c>
      <c r="B9" s="258"/>
      <c r="C9" s="59">
        <v>55.9</v>
      </c>
      <c r="D9" s="56" t="s">
        <v>913</v>
      </c>
    </row>
    <row r="10" spans="1:4" ht="22.5" customHeight="1">
      <c r="A10" s="257" t="s">
        <v>908</v>
      </c>
      <c r="B10" s="258"/>
      <c r="C10" s="59">
        <v>60.8</v>
      </c>
      <c r="D10" s="56" t="s">
        <v>913</v>
      </c>
    </row>
    <row r="11" spans="1:4" ht="22.5" customHeight="1">
      <c r="A11" s="257" t="s">
        <v>907</v>
      </c>
      <c r="B11" s="258"/>
      <c r="C11" s="59">
        <v>66.3</v>
      </c>
      <c r="D11" s="56" t="s">
        <v>913</v>
      </c>
    </row>
    <row r="12" spans="1:4" ht="22.5" customHeight="1">
      <c r="A12" s="257" t="s">
        <v>906</v>
      </c>
      <c r="B12" s="258"/>
      <c r="C12" s="59">
        <v>70.5</v>
      </c>
      <c r="D12" s="56" t="s">
        <v>913</v>
      </c>
    </row>
    <row r="13" spans="1:4" ht="22.5" customHeight="1">
      <c r="A13" s="257" t="s">
        <v>905</v>
      </c>
      <c r="B13" s="258"/>
      <c r="C13" s="59">
        <v>74.599999999999994</v>
      </c>
      <c r="D13" s="56" t="s">
        <v>913</v>
      </c>
    </row>
    <row r="14" spans="1:4" ht="22.5" customHeight="1">
      <c r="A14" s="257" t="s">
        <v>96</v>
      </c>
      <c r="B14" s="258"/>
      <c r="C14" s="59">
        <v>76.7</v>
      </c>
      <c r="D14" s="56" t="s">
        <v>913</v>
      </c>
    </row>
    <row r="15" spans="1:4" ht="22.5" customHeight="1">
      <c r="A15" s="257" t="s">
        <v>97</v>
      </c>
      <c r="B15" s="258"/>
      <c r="C15" s="59">
        <v>73.599999999999994</v>
      </c>
      <c r="D15" s="56" t="s">
        <v>913</v>
      </c>
    </row>
    <row r="16" spans="1:4" ht="22.5" customHeight="1">
      <c r="A16" s="257" t="s">
        <v>98</v>
      </c>
      <c r="B16" s="258"/>
      <c r="C16" s="59">
        <v>70.900000000000006</v>
      </c>
      <c r="D16" s="56" t="s">
        <v>913</v>
      </c>
    </row>
    <row r="17" spans="1:4" ht="22.5" customHeight="1">
      <c r="A17" s="257" t="s">
        <v>904</v>
      </c>
      <c r="B17" s="258"/>
      <c r="C17" s="59">
        <v>69.8</v>
      </c>
      <c r="D17" s="56" t="s">
        <v>913</v>
      </c>
    </row>
    <row r="18" spans="1:4" ht="22.5" customHeight="1">
      <c r="A18" s="257" t="s">
        <v>99</v>
      </c>
      <c r="B18" s="258"/>
      <c r="C18" s="59">
        <v>67.599999999999994</v>
      </c>
      <c r="D18" s="56" t="s">
        <v>913</v>
      </c>
    </row>
    <row r="19" spans="1:4" ht="22.5" customHeight="1">
      <c r="A19" s="257" t="s">
        <v>100</v>
      </c>
      <c r="B19" s="258"/>
      <c r="C19" s="59">
        <v>65.900000000000006</v>
      </c>
      <c r="D19" s="56" t="s">
        <v>913</v>
      </c>
    </row>
    <row r="20" spans="1:4" ht="22.5" customHeight="1">
      <c r="A20" s="257" t="s">
        <v>112</v>
      </c>
      <c r="B20" s="258"/>
      <c r="C20" s="59">
        <v>65.599999999999994</v>
      </c>
      <c r="D20" s="56" t="s">
        <v>913</v>
      </c>
    </row>
    <row r="21" spans="1:4" ht="22.5" customHeight="1">
      <c r="A21" s="257" t="s">
        <v>113</v>
      </c>
      <c r="B21" s="258"/>
      <c r="C21" s="59">
        <v>66.2</v>
      </c>
      <c r="D21" s="56" t="s">
        <v>913</v>
      </c>
    </row>
    <row r="22" spans="1:4" ht="22.5" customHeight="1">
      <c r="A22" s="257" t="s">
        <v>903</v>
      </c>
      <c r="B22" s="258"/>
      <c r="C22" s="59">
        <v>67.599999999999994</v>
      </c>
      <c r="D22" s="56" t="s">
        <v>913</v>
      </c>
    </row>
    <row r="23" spans="1:4" ht="22.5" customHeight="1">
      <c r="A23" s="257" t="s">
        <v>902</v>
      </c>
      <c r="B23" s="258"/>
      <c r="C23" s="59">
        <v>68.900000000000006</v>
      </c>
      <c r="D23" s="56" t="s">
        <v>913</v>
      </c>
    </row>
    <row r="24" spans="1:4" ht="22.5" customHeight="1">
      <c r="A24" s="257" t="s">
        <v>901</v>
      </c>
      <c r="B24" s="258"/>
      <c r="C24" s="59">
        <v>71.900000000000006</v>
      </c>
      <c r="D24" s="56" t="s">
        <v>913</v>
      </c>
    </row>
    <row r="25" spans="1:4" ht="22.5" customHeight="1">
      <c r="A25" s="257" t="s">
        <v>900</v>
      </c>
      <c r="B25" s="258"/>
      <c r="C25" s="59">
        <v>72.3</v>
      </c>
      <c r="D25" s="56" t="s">
        <v>913</v>
      </c>
    </row>
    <row r="26" spans="1:4" ht="22.5" customHeight="1">
      <c r="A26" s="257" t="s">
        <v>899</v>
      </c>
      <c r="B26" s="258"/>
      <c r="C26" s="59">
        <v>74</v>
      </c>
      <c r="D26" s="56" t="s">
        <v>913</v>
      </c>
    </row>
    <row r="27" spans="1:4" ht="22.5" customHeight="1">
      <c r="A27" s="257" t="s">
        <v>898</v>
      </c>
      <c r="B27" s="258"/>
      <c r="C27" s="59">
        <v>77.900000000000006</v>
      </c>
      <c r="D27" s="56" t="s">
        <v>913</v>
      </c>
    </row>
    <row r="28" spans="1:4" ht="22.5" customHeight="1">
      <c r="A28" s="257" t="s">
        <v>897</v>
      </c>
      <c r="B28" s="258"/>
      <c r="C28" s="59">
        <v>81.099999999999994</v>
      </c>
      <c r="D28" s="56" t="s">
        <v>913</v>
      </c>
    </row>
    <row r="29" spans="1:4" ht="22.5" customHeight="1">
      <c r="A29" s="257" t="s">
        <v>896</v>
      </c>
      <c r="B29" s="258"/>
      <c r="C29" s="59">
        <v>84.6</v>
      </c>
      <c r="D29" s="56" t="s">
        <v>913</v>
      </c>
    </row>
    <row r="30" spans="1:4" ht="22.5" customHeight="1">
      <c r="A30" s="257" t="s">
        <v>895</v>
      </c>
      <c r="B30" s="258"/>
      <c r="C30" s="59">
        <v>88.3</v>
      </c>
      <c r="D30" s="56" t="s">
        <v>913</v>
      </c>
    </row>
    <row r="31" spans="1:4" ht="22.5" customHeight="1">
      <c r="A31" s="257" t="s">
        <v>894</v>
      </c>
      <c r="B31" s="258"/>
      <c r="C31" s="59">
        <v>91</v>
      </c>
      <c r="D31" s="56" t="s">
        <v>913</v>
      </c>
    </row>
    <row r="32" spans="1:4" ht="22.5" customHeight="1">
      <c r="A32" s="257" t="s">
        <v>893</v>
      </c>
      <c r="B32" s="258"/>
      <c r="C32" s="59">
        <v>93.2</v>
      </c>
      <c r="D32" s="56" t="s">
        <v>913</v>
      </c>
    </row>
    <row r="33" spans="1:4" ht="22.5" customHeight="1">
      <c r="A33" s="257" t="s">
        <v>892</v>
      </c>
      <c r="B33" s="258"/>
      <c r="C33" s="59">
        <v>94.6</v>
      </c>
      <c r="D33" s="56" t="s">
        <v>913</v>
      </c>
    </row>
    <row r="34" spans="1:4" ht="22.5" customHeight="1">
      <c r="A34" s="257" t="s">
        <v>891</v>
      </c>
      <c r="B34" s="258"/>
      <c r="C34" s="59">
        <v>96.8</v>
      </c>
      <c r="D34" s="56" t="s">
        <v>913</v>
      </c>
    </row>
    <row r="35" spans="1:4" ht="22.5" customHeight="1">
      <c r="A35" s="257" t="s">
        <v>890</v>
      </c>
      <c r="B35" s="258"/>
      <c r="C35" s="59">
        <v>99.6</v>
      </c>
      <c r="D35" s="56" t="s">
        <v>913</v>
      </c>
    </row>
    <row r="36" spans="1:4" ht="22.5" customHeight="1">
      <c r="A36" s="257" t="s">
        <v>889</v>
      </c>
      <c r="B36" s="258"/>
      <c r="C36" s="59">
        <v>99.9</v>
      </c>
      <c r="D36" s="56" t="s">
        <v>913</v>
      </c>
    </row>
    <row r="37" spans="1:4" ht="22.5" customHeight="1">
      <c r="A37" s="257" t="s">
        <v>147</v>
      </c>
      <c r="B37" s="258"/>
      <c r="C37" s="57">
        <v>101.4</v>
      </c>
      <c r="D37" s="56" t="s">
        <v>913</v>
      </c>
    </row>
    <row r="38" spans="1:4" ht="22.5" customHeight="1">
      <c r="A38" s="257" t="s">
        <v>148</v>
      </c>
      <c r="B38" s="258"/>
      <c r="C38" s="57">
        <v>103.3</v>
      </c>
      <c r="D38" s="56" t="s">
        <v>913</v>
      </c>
    </row>
    <row r="39" spans="1:4" ht="22.5" customHeight="1">
      <c r="A39" s="257" t="s">
        <v>149</v>
      </c>
      <c r="B39" s="258"/>
      <c r="C39" s="57">
        <v>105.5</v>
      </c>
      <c r="D39" s="56" t="s">
        <v>913</v>
      </c>
    </row>
    <row r="40" spans="1:4" ht="22.5" customHeight="1">
      <c r="A40" s="257" t="s">
        <v>912</v>
      </c>
      <c r="B40" s="58" t="s">
        <v>86</v>
      </c>
      <c r="C40" s="59">
        <v>40</v>
      </c>
      <c r="D40" s="56">
        <v>0.9</v>
      </c>
    </row>
    <row r="41" spans="1:4" ht="22.5" customHeight="1">
      <c r="A41" s="257"/>
      <c r="B41" s="58" t="s">
        <v>88</v>
      </c>
      <c r="C41" s="59">
        <v>40.299999999999997</v>
      </c>
      <c r="D41" s="56">
        <v>0.8</v>
      </c>
    </row>
    <row r="42" spans="1:4" ht="22.5" customHeight="1">
      <c r="A42" s="257"/>
      <c r="B42" s="58" t="s">
        <v>90</v>
      </c>
      <c r="C42" s="59">
        <v>40.799999999999997</v>
      </c>
      <c r="D42" s="56">
        <v>1.1000000000000001</v>
      </c>
    </row>
    <row r="43" spans="1:4" ht="22.5" customHeight="1">
      <c r="A43" s="257"/>
      <c r="B43" s="58" t="s">
        <v>92</v>
      </c>
      <c r="C43" s="59">
        <v>41.3</v>
      </c>
      <c r="D43" s="56">
        <v>1.2</v>
      </c>
    </row>
    <row r="44" spans="1:4" ht="22.5" customHeight="1">
      <c r="A44" s="257"/>
      <c r="B44" s="58" t="s">
        <v>94</v>
      </c>
      <c r="C44" s="59">
        <v>41.7</v>
      </c>
      <c r="D44" s="56">
        <v>1</v>
      </c>
    </row>
    <row r="45" spans="1:4" ht="22.5" customHeight="1">
      <c r="A45" s="257"/>
      <c r="B45" s="58" t="s">
        <v>72</v>
      </c>
      <c r="C45" s="59">
        <v>42.1</v>
      </c>
      <c r="D45" s="56">
        <v>0.9</v>
      </c>
    </row>
    <row r="46" spans="1:4" ht="22.5" customHeight="1">
      <c r="A46" s="257"/>
      <c r="B46" s="58" t="s">
        <v>74</v>
      </c>
      <c r="C46" s="59">
        <v>42.3</v>
      </c>
      <c r="D46" s="56">
        <v>0.4</v>
      </c>
    </row>
    <row r="47" spans="1:4" ht="22.5" customHeight="1">
      <c r="A47" s="257"/>
      <c r="B47" s="58" t="s">
        <v>76</v>
      </c>
      <c r="C47" s="59">
        <v>42.4</v>
      </c>
      <c r="D47" s="56">
        <v>0.4</v>
      </c>
    </row>
    <row r="48" spans="1:4" ht="22.5" customHeight="1">
      <c r="A48" s="257"/>
      <c r="B48" s="58" t="s">
        <v>78</v>
      </c>
      <c r="C48" s="59">
        <v>43.2</v>
      </c>
      <c r="D48" s="56">
        <v>1.7</v>
      </c>
    </row>
    <row r="49" spans="1:4" ht="22.5" customHeight="1">
      <c r="A49" s="257"/>
      <c r="B49" s="58" t="s">
        <v>80</v>
      </c>
      <c r="C49" s="59">
        <v>43.5</v>
      </c>
      <c r="D49" s="56">
        <v>0.8</v>
      </c>
    </row>
    <row r="50" spans="1:4" ht="22.5" customHeight="1">
      <c r="A50" s="257"/>
      <c r="B50" s="58" t="s">
        <v>82</v>
      </c>
      <c r="C50" s="59">
        <v>43.9</v>
      </c>
      <c r="D50" s="56">
        <v>0.8</v>
      </c>
    </row>
    <row r="51" spans="1:4" ht="22.5" customHeight="1">
      <c r="A51" s="257"/>
      <c r="B51" s="58" t="s">
        <v>84</v>
      </c>
      <c r="C51" s="59">
        <v>44.2</v>
      </c>
      <c r="D51" s="56">
        <v>0.7</v>
      </c>
    </row>
    <row r="52" spans="1:4" ht="22.5" customHeight="1">
      <c r="A52" s="257" t="s">
        <v>911</v>
      </c>
      <c r="B52" s="58" t="s">
        <v>86</v>
      </c>
      <c r="C52" s="59">
        <v>44.5</v>
      </c>
      <c r="D52" s="56">
        <v>0.7</v>
      </c>
    </row>
    <row r="53" spans="1:4" ht="22.5" customHeight="1">
      <c r="A53" s="257"/>
      <c r="B53" s="58" t="s">
        <v>88</v>
      </c>
      <c r="C53" s="59">
        <v>45.2</v>
      </c>
      <c r="D53" s="56">
        <v>1.7</v>
      </c>
    </row>
    <row r="54" spans="1:4" ht="22.5" customHeight="1">
      <c r="A54" s="257"/>
      <c r="B54" s="58" t="s">
        <v>90</v>
      </c>
      <c r="C54" s="59">
        <v>45.7</v>
      </c>
      <c r="D54" s="56">
        <v>1</v>
      </c>
    </row>
    <row r="55" spans="1:4" ht="22.5" customHeight="1">
      <c r="A55" s="257"/>
      <c r="B55" s="58" t="s">
        <v>92</v>
      </c>
      <c r="C55" s="59">
        <v>46.4</v>
      </c>
      <c r="D55" s="56">
        <v>1.6</v>
      </c>
    </row>
    <row r="56" spans="1:4" ht="22.5" customHeight="1">
      <c r="A56" s="257"/>
      <c r="B56" s="58" t="s">
        <v>94</v>
      </c>
      <c r="C56" s="59">
        <v>46.6</v>
      </c>
      <c r="D56" s="56">
        <v>0.5</v>
      </c>
    </row>
    <row r="57" spans="1:4" ht="22.5" customHeight="1">
      <c r="A57" s="257"/>
      <c r="B57" s="58" t="s">
        <v>72</v>
      </c>
      <c r="C57" s="59">
        <v>46.9</v>
      </c>
      <c r="D57" s="56">
        <v>0.5</v>
      </c>
    </row>
    <row r="58" spans="1:4" ht="22.5" customHeight="1">
      <c r="A58" s="257"/>
      <c r="B58" s="58" t="s">
        <v>74</v>
      </c>
      <c r="C58" s="59">
        <v>47.1</v>
      </c>
      <c r="D58" s="56">
        <v>0.5</v>
      </c>
    </row>
    <row r="59" spans="1:4" ht="22.5" customHeight="1">
      <c r="A59" s="257"/>
      <c r="B59" s="58" t="s">
        <v>76</v>
      </c>
      <c r="C59" s="59">
        <v>47.3</v>
      </c>
      <c r="D59" s="56">
        <v>0.5</v>
      </c>
    </row>
    <row r="60" spans="1:4" ht="22.5" customHeight="1">
      <c r="A60" s="257"/>
      <c r="B60" s="58" t="s">
        <v>78</v>
      </c>
      <c r="C60" s="59">
        <v>47.7</v>
      </c>
      <c r="D60" s="56">
        <v>0.8</v>
      </c>
    </row>
    <row r="61" spans="1:4" ht="22.5" customHeight="1">
      <c r="A61" s="257"/>
      <c r="B61" s="58" t="s">
        <v>80</v>
      </c>
      <c r="C61" s="59">
        <v>48</v>
      </c>
      <c r="D61" s="56">
        <v>0.7</v>
      </c>
    </row>
    <row r="62" spans="1:4" ht="22.5" customHeight="1">
      <c r="A62" s="257"/>
      <c r="B62" s="58" t="s">
        <v>82</v>
      </c>
      <c r="C62" s="59">
        <v>48.4</v>
      </c>
      <c r="D62" s="56">
        <v>0.7</v>
      </c>
    </row>
    <row r="63" spans="1:4" ht="22.5" customHeight="1">
      <c r="A63" s="257"/>
      <c r="B63" s="58" t="s">
        <v>84</v>
      </c>
      <c r="C63" s="59">
        <v>48.5</v>
      </c>
      <c r="D63" s="56">
        <v>0.3</v>
      </c>
    </row>
    <row r="64" spans="1:4" ht="22.5" customHeight="1">
      <c r="A64" s="257" t="s">
        <v>910</v>
      </c>
      <c r="B64" s="58" t="s">
        <v>86</v>
      </c>
      <c r="C64" s="59">
        <v>49</v>
      </c>
      <c r="D64" s="56">
        <v>1</v>
      </c>
    </row>
    <row r="65" spans="1:4" ht="22.5" customHeight="1">
      <c r="A65" s="257"/>
      <c r="B65" s="58" t="s">
        <v>88</v>
      </c>
      <c r="C65" s="59">
        <v>49.8</v>
      </c>
      <c r="D65" s="56">
        <v>1.6</v>
      </c>
    </row>
    <row r="66" spans="1:4" ht="22.5" customHeight="1">
      <c r="A66" s="257"/>
      <c r="B66" s="58" t="s">
        <v>90</v>
      </c>
      <c r="C66" s="59">
        <v>50.1</v>
      </c>
      <c r="D66" s="56">
        <v>0.6</v>
      </c>
    </row>
    <row r="67" spans="1:4" ht="22.5" customHeight="1">
      <c r="A67" s="257"/>
      <c r="B67" s="58" t="s">
        <v>92</v>
      </c>
      <c r="C67" s="59">
        <v>50.7</v>
      </c>
      <c r="D67" s="56">
        <v>1.1000000000000001</v>
      </c>
    </row>
    <row r="68" spans="1:4" ht="22.5" customHeight="1">
      <c r="A68" s="257"/>
      <c r="B68" s="58" t="s">
        <v>94</v>
      </c>
      <c r="C68" s="59">
        <v>50.9</v>
      </c>
      <c r="D68" s="56">
        <v>0.4</v>
      </c>
    </row>
    <row r="69" spans="1:4" ht="22.5" customHeight="1">
      <c r="A69" s="257"/>
      <c r="B69" s="58" t="s">
        <v>72</v>
      </c>
      <c r="C69" s="59">
        <v>51.3</v>
      </c>
      <c r="D69" s="56">
        <v>1</v>
      </c>
    </row>
    <row r="70" spans="1:4" ht="22.5" customHeight="1">
      <c r="A70" s="257"/>
      <c r="B70" s="58" t="s">
        <v>74</v>
      </c>
      <c r="C70" s="59">
        <v>51.5</v>
      </c>
      <c r="D70" s="56">
        <v>0.2</v>
      </c>
    </row>
    <row r="71" spans="1:4" ht="22.5" customHeight="1">
      <c r="A71" s="257"/>
      <c r="B71" s="58" t="s">
        <v>76</v>
      </c>
      <c r="C71" s="59">
        <v>51.6</v>
      </c>
      <c r="D71" s="56">
        <v>0.3</v>
      </c>
    </row>
    <row r="72" spans="1:4" ht="22.5" customHeight="1">
      <c r="A72" s="257"/>
      <c r="B72" s="58" t="s">
        <v>78</v>
      </c>
      <c r="C72" s="59">
        <v>52.5</v>
      </c>
      <c r="D72" s="56">
        <v>1.8</v>
      </c>
    </row>
    <row r="73" spans="1:4" ht="22.5" customHeight="1">
      <c r="A73" s="257"/>
      <c r="B73" s="58" t="s">
        <v>80</v>
      </c>
      <c r="C73" s="59">
        <v>52.7</v>
      </c>
      <c r="D73" s="56">
        <v>0.4</v>
      </c>
    </row>
    <row r="74" spans="1:4" ht="22.5" customHeight="1">
      <c r="A74" s="257"/>
      <c r="B74" s="58" t="s">
        <v>82</v>
      </c>
      <c r="C74" s="59">
        <v>52.9</v>
      </c>
      <c r="D74" s="56">
        <v>0.5</v>
      </c>
    </row>
    <row r="75" spans="1:4" ht="22.5" customHeight="1">
      <c r="A75" s="257"/>
      <c r="B75" s="58" t="s">
        <v>84</v>
      </c>
      <c r="C75" s="59">
        <v>53.2</v>
      </c>
      <c r="D75" s="56">
        <v>0.5</v>
      </c>
    </row>
    <row r="76" spans="1:4" ht="22.5" customHeight="1">
      <c r="A76" s="257" t="s">
        <v>909</v>
      </c>
      <c r="B76" s="58" t="s">
        <v>86</v>
      </c>
      <c r="C76" s="59">
        <v>54</v>
      </c>
      <c r="D76" s="56">
        <v>1.5</v>
      </c>
    </row>
    <row r="77" spans="1:4" ht="22.5" customHeight="1">
      <c r="A77" s="257"/>
      <c r="B77" s="58" t="s">
        <v>88</v>
      </c>
      <c r="C77" s="59">
        <v>54.2</v>
      </c>
      <c r="D77" s="56">
        <v>0.4</v>
      </c>
    </row>
    <row r="78" spans="1:4" ht="22.5" customHeight="1">
      <c r="A78" s="257"/>
      <c r="B78" s="58" t="s">
        <v>90</v>
      </c>
      <c r="C78" s="59">
        <v>54.3</v>
      </c>
      <c r="D78" s="56">
        <v>0.1</v>
      </c>
    </row>
    <row r="79" spans="1:4" ht="22.5" customHeight="1">
      <c r="A79" s="257"/>
      <c r="B79" s="58" t="s">
        <v>92</v>
      </c>
      <c r="C79" s="59">
        <v>54.9</v>
      </c>
      <c r="D79" s="56">
        <v>1.2</v>
      </c>
    </row>
    <row r="80" spans="1:4" ht="22.5" customHeight="1">
      <c r="A80" s="257"/>
      <c r="B80" s="58" t="s">
        <v>94</v>
      </c>
      <c r="C80" s="59">
        <v>55.4</v>
      </c>
      <c r="D80" s="56">
        <v>0.9</v>
      </c>
    </row>
    <row r="81" spans="1:4" ht="22.5" customHeight="1">
      <c r="A81" s="257"/>
      <c r="B81" s="58" t="s">
        <v>72</v>
      </c>
      <c r="C81" s="59">
        <v>55.9</v>
      </c>
      <c r="D81" s="56">
        <v>0.9</v>
      </c>
    </row>
    <row r="82" spans="1:4" ht="22.5" customHeight="1">
      <c r="A82" s="257"/>
      <c r="B82" s="58" t="s">
        <v>74</v>
      </c>
      <c r="C82" s="59">
        <v>55.9</v>
      </c>
      <c r="D82" s="56">
        <v>-0.1</v>
      </c>
    </row>
    <row r="83" spans="1:4" ht="22.5" customHeight="1">
      <c r="A83" s="257"/>
      <c r="B83" s="58" t="s">
        <v>76</v>
      </c>
      <c r="C83" s="59">
        <v>56.1</v>
      </c>
      <c r="D83" s="56">
        <v>0.4</v>
      </c>
    </row>
    <row r="84" spans="1:4" ht="22.5" customHeight="1">
      <c r="A84" s="257"/>
      <c r="B84" s="58" t="s">
        <v>78</v>
      </c>
      <c r="C84" s="59">
        <v>56.8</v>
      </c>
      <c r="D84" s="56">
        <v>1.4</v>
      </c>
    </row>
    <row r="85" spans="1:4" ht="22.5" customHeight="1">
      <c r="A85" s="257"/>
      <c r="B85" s="58" t="s">
        <v>80</v>
      </c>
      <c r="C85" s="59">
        <v>57.4</v>
      </c>
      <c r="D85" s="56">
        <v>1</v>
      </c>
    </row>
    <row r="86" spans="1:4" ht="22.5" customHeight="1">
      <c r="A86" s="257"/>
      <c r="B86" s="58" t="s">
        <v>82</v>
      </c>
      <c r="C86" s="59">
        <v>57.5</v>
      </c>
      <c r="D86" s="56">
        <v>0.2</v>
      </c>
    </row>
    <row r="87" spans="1:4" ht="22.5" customHeight="1">
      <c r="A87" s="257"/>
      <c r="B87" s="58" t="s">
        <v>84</v>
      </c>
      <c r="C87" s="59">
        <v>58</v>
      </c>
      <c r="D87" s="56">
        <v>0.7</v>
      </c>
    </row>
    <row r="88" spans="1:4" ht="22.5" customHeight="1">
      <c r="A88" s="257" t="s">
        <v>908</v>
      </c>
      <c r="B88" s="58" t="s">
        <v>86</v>
      </c>
      <c r="C88" s="59">
        <v>57.9</v>
      </c>
      <c r="D88" s="56">
        <v>-0.2</v>
      </c>
    </row>
    <row r="89" spans="1:4" ht="22.5" customHeight="1">
      <c r="A89" s="257"/>
      <c r="B89" s="58" t="s">
        <v>88</v>
      </c>
      <c r="C89" s="59">
        <v>58.8</v>
      </c>
      <c r="D89" s="56">
        <v>1.6</v>
      </c>
    </row>
    <row r="90" spans="1:4" ht="22.5" customHeight="1">
      <c r="A90" s="257"/>
      <c r="B90" s="58" t="s">
        <v>90</v>
      </c>
      <c r="C90" s="59">
        <v>58.8</v>
      </c>
      <c r="D90" s="56">
        <v>0.1</v>
      </c>
    </row>
    <row r="91" spans="1:4" ht="22.5" customHeight="1">
      <c r="A91" s="257"/>
      <c r="B91" s="58" t="s">
        <v>92</v>
      </c>
      <c r="C91" s="59">
        <v>59.6</v>
      </c>
      <c r="D91" s="56">
        <v>1.3</v>
      </c>
    </row>
    <row r="92" spans="1:4" ht="22.5" customHeight="1">
      <c r="A92" s="257"/>
      <c r="B92" s="58" t="s">
        <v>94</v>
      </c>
      <c r="C92" s="59">
        <v>60.2</v>
      </c>
      <c r="D92" s="56">
        <v>1</v>
      </c>
    </row>
    <row r="93" spans="1:4" ht="22.5" customHeight="1">
      <c r="A93" s="257"/>
      <c r="B93" s="58" t="s">
        <v>72</v>
      </c>
      <c r="C93" s="59">
        <v>60.6</v>
      </c>
      <c r="D93" s="56">
        <v>0.7</v>
      </c>
    </row>
    <row r="94" spans="1:4" ht="22.5" customHeight="1">
      <c r="A94" s="257"/>
      <c r="B94" s="58" t="s">
        <v>74</v>
      </c>
      <c r="C94" s="59">
        <v>60.8</v>
      </c>
      <c r="D94" s="56">
        <v>0.4</v>
      </c>
    </row>
    <row r="95" spans="1:4" ht="22.5" customHeight="1">
      <c r="A95" s="257"/>
      <c r="B95" s="58" t="s">
        <v>76</v>
      </c>
      <c r="C95" s="59">
        <v>61.6</v>
      </c>
      <c r="D95" s="56">
        <v>1.2</v>
      </c>
    </row>
    <row r="96" spans="1:4" ht="22.5" customHeight="1">
      <c r="A96" s="257"/>
      <c r="B96" s="58" t="s">
        <v>78</v>
      </c>
      <c r="C96" s="59">
        <v>62.1</v>
      </c>
      <c r="D96" s="56">
        <v>0.8</v>
      </c>
    </row>
    <row r="97" spans="1:4" ht="22.5" customHeight="1">
      <c r="A97" s="257"/>
      <c r="B97" s="58" t="s">
        <v>80</v>
      </c>
      <c r="C97" s="59">
        <v>62.6</v>
      </c>
      <c r="D97" s="56">
        <v>0.9</v>
      </c>
    </row>
    <row r="98" spans="1:4" ht="22.5" customHeight="1">
      <c r="A98" s="257"/>
      <c r="B98" s="58" t="s">
        <v>82</v>
      </c>
      <c r="C98" s="59">
        <v>63</v>
      </c>
      <c r="D98" s="56">
        <v>0.6</v>
      </c>
    </row>
    <row r="99" spans="1:4" ht="22.5" customHeight="1">
      <c r="A99" s="257"/>
      <c r="B99" s="58" t="s">
        <v>84</v>
      </c>
      <c r="C99" s="59">
        <v>63.5</v>
      </c>
      <c r="D99" s="56">
        <v>0.8</v>
      </c>
    </row>
    <row r="100" spans="1:4" ht="22.5" customHeight="1">
      <c r="A100" s="257" t="s">
        <v>907</v>
      </c>
      <c r="B100" s="58" t="s">
        <v>86</v>
      </c>
      <c r="C100" s="59">
        <v>63.9</v>
      </c>
      <c r="D100" s="56">
        <v>0.5</v>
      </c>
    </row>
    <row r="101" spans="1:4" ht="22.5" customHeight="1">
      <c r="A101" s="257"/>
      <c r="B101" s="58" t="s">
        <v>88</v>
      </c>
      <c r="C101" s="59">
        <v>64.3</v>
      </c>
      <c r="D101" s="56">
        <v>0.7</v>
      </c>
    </row>
    <row r="102" spans="1:4" ht="22.5" customHeight="1">
      <c r="A102" s="257"/>
      <c r="B102" s="58" t="s">
        <v>90</v>
      </c>
      <c r="C102" s="59">
        <v>64.599999999999994</v>
      </c>
      <c r="D102" s="56">
        <v>0.4</v>
      </c>
    </row>
    <row r="103" spans="1:4" ht="22.5" customHeight="1">
      <c r="A103" s="257"/>
      <c r="B103" s="58" t="s">
        <v>92</v>
      </c>
      <c r="C103" s="59">
        <v>65.400000000000006</v>
      </c>
      <c r="D103" s="56">
        <v>1.2</v>
      </c>
    </row>
    <row r="104" spans="1:4" ht="22.5" customHeight="1">
      <c r="A104" s="257"/>
      <c r="B104" s="58" t="s">
        <v>94</v>
      </c>
      <c r="C104" s="59">
        <v>65.8</v>
      </c>
      <c r="D104" s="56">
        <v>0.6</v>
      </c>
    </row>
    <row r="105" spans="1:4" ht="22.5" customHeight="1">
      <c r="A105" s="257"/>
      <c r="B105" s="58" t="s">
        <v>72</v>
      </c>
      <c r="C105" s="59">
        <v>66.3</v>
      </c>
      <c r="D105" s="56">
        <v>0.7</v>
      </c>
    </row>
    <row r="106" spans="1:4" ht="22.5" customHeight="1">
      <c r="A106" s="257"/>
      <c r="B106" s="58" t="s">
        <v>74</v>
      </c>
      <c r="C106" s="59">
        <v>66.400000000000006</v>
      </c>
      <c r="D106" s="56">
        <v>0.2</v>
      </c>
    </row>
    <row r="107" spans="1:4" ht="22.5" customHeight="1">
      <c r="A107" s="257"/>
      <c r="B107" s="58" t="s">
        <v>76</v>
      </c>
      <c r="C107" s="59">
        <v>67</v>
      </c>
      <c r="D107" s="56">
        <v>0.9</v>
      </c>
    </row>
    <row r="108" spans="1:4" ht="22.5" customHeight="1">
      <c r="A108" s="257"/>
      <c r="B108" s="58" t="s">
        <v>78</v>
      </c>
      <c r="C108" s="59">
        <v>67.599999999999994</v>
      </c>
      <c r="D108" s="56">
        <v>0.9</v>
      </c>
    </row>
    <row r="109" spans="1:4" ht="22.5" customHeight="1">
      <c r="A109" s="257"/>
      <c r="B109" s="58" t="s">
        <v>80</v>
      </c>
      <c r="C109" s="59">
        <v>68</v>
      </c>
      <c r="D109" s="56">
        <v>0.6</v>
      </c>
    </row>
    <row r="110" spans="1:4" ht="22.5" customHeight="1">
      <c r="A110" s="257"/>
      <c r="B110" s="58" t="s">
        <v>82</v>
      </c>
      <c r="C110" s="59">
        <v>68.099999999999994</v>
      </c>
      <c r="D110" s="56">
        <v>0.2</v>
      </c>
    </row>
    <row r="111" spans="1:4" ht="22.5" customHeight="1">
      <c r="A111" s="257"/>
      <c r="B111" s="58" t="s">
        <v>84</v>
      </c>
      <c r="C111" s="59">
        <v>68</v>
      </c>
      <c r="D111" s="56">
        <v>-0.3</v>
      </c>
    </row>
    <row r="112" spans="1:4" ht="22.5" customHeight="1">
      <c r="A112" s="257" t="s">
        <v>906</v>
      </c>
      <c r="B112" s="58" t="s">
        <v>86</v>
      </c>
      <c r="C112" s="59">
        <v>68.099999999999994</v>
      </c>
      <c r="D112" s="56">
        <v>0.2</v>
      </c>
    </row>
    <row r="113" spans="1:4" ht="22.5" customHeight="1">
      <c r="A113" s="257"/>
      <c r="B113" s="58" t="s">
        <v>88</v>
      </c>
      <c r="C113" s="59">
        <v>68.8</v>
      </c>
      <c r="D113" s="56">
        <v>1</v>
      </c>
    </row>
    <row r="114" spans="1:4" ht="22.5" customHeight="1">
      <c r="A114" s="257"/>
      <c r="B114" s="58" t="s">
        <v>90</v>
      </c>
      <c r="C114" s="59">
        <v>69.099999999999994</v>
      </c>
      <c r="D114" s="56">
        <v>0.5</v>
      </c>
    </row>
    <row r="115" spans="1:4" ht="22.5" customHeight="1">
      <c r="A115" s="257"/>
      <c r="B115" s="58" t="s">
        <v>92</v>
      </c>
      <c r="C115" s="59">
        <v>70</v>
      </c>
      <c r="D115" s="56">
        <v>1.2</v>
      </c>
    </row>
    <row r="116" spans="1:4" ht="22.5" customHeight="1">
      <c r="A116" s="257"/>
      <c r="B116" s="58" t="s">
        <v>94</v>
      </c>
      <c r="C116" s="59">
        <v>70.099999999999994</v>
      </c>
      <c r="D116" s="56">
        <v>0.2</v>
      </c>
    </row>
    <row r="117" spans="1:4" ht="22.5" customHeight="1">
      <c r="A117" s="257"/>
      <c r="B117" s="58" t="s">
        <v>72</v>
      </c>
      <c r="C117" s="59">
        <v>70.5</v>
      </c>
      <c r="D117" s="56">
        <v>0.5</v>
      </c>
    </row>
    <row r="118" spans="1:4" ht="22.5" customHeight="1">
      <c r="A118" s="257"/>
      <c r="B118" s="58" t="s">
        <v>74</v>
      </c>
      <c r="C118" s="59">
        <v>70.5</v>
      </c>
      <c r="D118" s="56" t="s">
        <v>13</v>
      </c>
    </row>
    <row r="119" spans="1:4" ht="22.5" customHeight="1">
      <c r="A119" s="257"/>
      <c r="B119" s="58" t="s">
        <v>76</v>
      </c>
      <c r="C119" s="59">
        <v>70.599999999999994</v>
      </c>
      <c r="D119" s="56">
        <v>0.2</v>
      </c>
    </row>
    <row r="120" spans="1:4" ht="22.5" customHeight="1">
      <c r="A120" s="257"/>
      <c r="B120" s="58" t="s">
        <v>78</v>
      </c>
      <c r="C120" s="59">
        <v>71.400000000000006</v>
      </c>
      <c r="D120" s="56">
        <v>1.1000000000000001</v>
      </c>
    </row>
    <row r="121" spans="1:4" ht="22.5" customHeight="1">
      <c r="A121" s="257"/>
      <c r="B121" s="58" t="s">
        <v>80</v>
      </c>
      <c r="C121" s="59">
        <v>71.900000000000006</v>
      </c>
      <c r="D121" s="56">
        <v>0.7</v>
      </c>
    </row>
    <row r="122" spans="1:4" ht="22.5" customHeight="1">
      <c r="A122" s="257"/>
      <c r="B122" s="58" t="s">
        <v>82</v>
      </c>
      <c r="C122" s="59">
        <v>72.2</v>
      </c>
      <c r="D122" s="56">
        <v>0.4</v>
      </c>
    </row>
    <row r="123" spans="1:4" ht="22.5" customHeight="1">
      <c r="A123" s="257"/>
      <c r="B123" s="58" t="s">
        <v>84</v>
      </c>
      <c r="C123" s="59">
        <v>72.5</v>
      </c>
      <c r="D123" s="56">
        <v>0.4</v>
      </c>
    </row>
    <row r="124" spans="1:4" ht="22.5" customHeight="1">
      <c r="A124" s="257" t="s">
        <v>905</v>
      </c>
      <c r="B124" s="58" t="s">
        <v>86</v>
      </c>
      <c r="C124" s="59">
        <v>72.400000000000006</v>
      </c>
      <c r="D124" s="56">
        <v>-0.1</v>
      </c>
    </row>
    <row r="125" spans="1:4" ht="22.5" customHeight="1">
      <c r="A125" s="257"/>
      <c r="B125" s="58" t="s">
        <v>88</v>
      </c>
      <c r="C125" s="59">
        <v>73.099999999999994</v>
      </c>
      <c r="D125" s="56">
        <v>1</v>
      </c>
    </row>
    <row r="126" spans="1:4" ht="22.5" customHeight="1">
      <c r="A126" s="257"/>
      <c r="B126" s="58" t="s">
        <v>90</v>
      </c>
      <c r="C126" s="59">
        <v>73.2</v>
      </c>
      <c r="D126" s="56">
        <v>0.2</v>
      </c>
    </row>
    <row r="127" spans="1:4" ht="22.5" customHeight="1">
      <c r="A127" s="257"/>
      <c r="B127" s="58" t="s">
        <v>92</v>
      </c>
      <c r="C127" s="59">
        <v>73.900000000000006</v>
      </c>
      <c r="D127" s="56">
        <v>1</v>
      </c>
    </row>
    <row r="128" spans="1:4" ht="22.5" customHeight="1">
      <c r="A128" s="257"/>
      <c r="B128" s="58" t="s">
        <v>94</v>
      </c>
      <c r="C128" s="59">
        <v>74.2</v>
      </c>
      <c r="D128" s="56">
        <v>0.4</v>
      </c>
    </row>
    <row r="129" spans="1:4" ht="22.5" customHeight="1">
      <c r="A129" s="257"/>
      <c r="B129" s="58" t="s">
        <v>72</v>
      </c>
      <c r="C129" s="59">
        <v>74.400000000000006</v>
      </c>
      <c r="D129" s="56">
        <v>0.4</v>
      </c>
    </row>
    <row r="130" spans="1:4" ht="22.5" customHeight="1">
      <c r="A130" s="257"/>
      <c r="B130" s="58" t="s">
        <v>74</v>
      </c>
      <c r="C130" s="59">
        <v>75</v>
      </c>
      <c r="D130" s="56">
        <v>0.8</v>
      </c>
    </row>
    <row r="131" spans="1:4" ht="22.5" customHeight="1">
      <c r="A131" s="257"/>
      <c r="B131" s="58" t="s">
        <v>76</v>
      </c>
      <c r="C131" s="59">
        <v>75.099999999999994</v>
      </c>
      <c r="D131" s="56">
        <v>0.1</v>
      </c>
    </row>
    <row r="132" spans="1:4" ht="22.5" customHeight="1">
      <c r="A132" s="257"/>
      <c r="B132" s="58" t="s">
        <v>78</v>
      </c>
      <c r="C132" s="59">
        <v>75.400000000000006</v>
      </c>
      <c r="D132" s="56">
        <v>0.4</v>
      </c>
    </row>
    <row r="133" spans="1:4" ht="22.5" customHeight="1">
      <c r="A133" s="257"/>
      <c r="B133" s="58" t="s">
        <v>80</v>
      </c>
      <c r="C133" s="59">
        <v>75.900000000000006</v>
      </c>
      <c r="D133" s="56">
        <v>0.8</v>
      </c>
    </row>
    <row r="134" spans="1:4" ht="22.5" customHeight="1">
      <c r="A134" s="257"/>
      <c r="B134" s="58" t="s">
        <v>82</v>
      </c>
      <c r="C134" s="59">
        <v>76.099999999999994</v>
      </c>
      <c r="D134" s="56">
        <v>0.2</v>
      </c>
    </row>
    <row r="135" spans="1:4" ht="22.5" customHeight="1">
      <c r="A135" s="257"/>
      <c r="B135" s="58" t="s">
        <v>84</v>
      </c>
      <c r="C135" s="59">
        <v>76.2</v>
      </c>
      <c r="D135" s="56">
        <v>0.2</v>
      </c>
    </row>
    <row r="136" spans="1:4" ht="22.5" customHeight="1">
      <c r="A136" s="257" t="s">
        <v>96</v>
      </c>
      <c r="B136" s="58" t="s">
        <v>86</v>
      </c>
      <c r="C136" s="59">
        <v>76.3</v>
      </c>
      <c r="D136" s="56">
        <v>0.1</v>
      </c>
    </row>
    <row r="137" spans="1:4" ht="22.5" customHeight="1">
      <c r="A137" s="257"/>
      <c r="B137" s="58" t="s">
        <v>88</v>
      </c>
      <c r="C137" s="59">
        <v>76.5</v>
      </c>
      <c r="D137" s="56">
        <v>0.3</v>
      </c>
    </row>
    <row r="138" spans="1:4" ht="22.5" customHeight="1">
      <c r="A138" s="257"/>
      <c r="B138" s="58" t="s">
        <v>90</v>
      </c>
      <c r="C138" s="59">
        <v>76.7</v>
      </c>
      <c r="D138" s="56">
        <v>0.3</v>
      </c>
    </row>
    <row r="139" spans="1:4" ht="22.5" customHeight="1">
      <c r="A139" s="257"/>
      <c r="B139" s="58" t="s">
        <v>92</v>
      </c>
      <c r="C139" s="59">
        <v>77.400000000000006</v>
      </c>
      <c r="D139" s="56">
        <v>0.9</v>
      </c>
    </row>
    <row r="140" spans="1:4" ht="22.5" customHeight="1">
      <c r="A140" s="257"/>
      <c r="B140" s="58" t="s">
        <v>94</v>
      </c>
      <c r="C140" s="59">
        <v>77.5</v>
      </c>
      <c r="D140" s="56">
        <v>0.2</v>
      </c>
    </row>
    <row r="141" spans="1:4" ht="22.5" customHeight="1">
      <c r="A141" s="257"/>
      <c r="B141" s="58" t="s">
        <v>72</v>
      </c>
      <c r="C141" s="59">
        <v>77.400000000000006</v>
      </c>
      <c r="D141" s="56">
        <v>-0.2</v>
      </c>
    </row>
    <row r="142" spans="1:4" ht="22.5" customHeight="1">
      <c r="A142" s="257"/>
      <c r="B142" s="58" t="s">
        <v>74</v>
      </c>
      <c r="C142" s="59">
        <v>77.400000000000006</v>
      </c>
      <c r="D142" s="56" t="s">
        <v>13</v>
      </c>
    </row>
    <row r="143" spans="1:4" ht="22.5" customHeight="1">
      <c r="A143" s="257"/>
      <c r="B143" s="58" t="s">
        <v>76</v>
      </c>
      <c r="C143" s="59">
        <v>77.2</v>
      </c>
      <c r="D143" s="56">
        <v>-0.3</v>
      </c>
    </row>
    <row r="144" spans="1:4" ht="22.5" customHeight="1">
      <c r="A144" s="257"/>
      <c r="B144" s="58" t="s">
        <v>78</v>
      </c>
      <c r="C144" s="59">
        <v>77.3</v>
      </c>
      <c r="D144" s="56">
        <v>0.1</v>
      </c>
    </row>
    <row r="145" spans="1:4" ht="22.5" customHeight="1">
      <c r="A145" s="257"/>
      <c r="B145" s="58" t="s">
        <v>80</v>
      </c>
      <c r="C145" s="59">
        <v>76</v>
      </c>
      <c r="D145" s="56">
        <v>-1.6</v>
      </c>
    </row>
    <row r="146" spans="1:4" ht="22.5" customHeight="1">
      <c r="A146" s="257"/>
      <c r="B146" s="58" t="s">
        <v>82</v>
      </c>
      <c r="C146" s="59">
        <v>75.5</v>
      </c>
      <c r="D146" s="56">
        <v>-0.6</v>
      </c>
    </row>
    <row r="147" spans="1:4" ht="22.5" customHeight="1">
      <c r="A147" s="257"/>
      <c r="B147" s="58" t="s">
        <v>84</v>
      </c>
      <c r="C147" s="59">
        <v>75</v>
      </c>
      <c r="D147" s="56">
        <v>-0.7</v>
      </c>
    </row>
    <row r="148" spans="1:4" ht="22.5" customHeight="1">
      <c r="A148" s="257" t="s">
        <v>97</v>
      </c>
      <c r="B148" s="58" t="s">
        <v>86</v>
      </c>
      <c r="C148" s="59">
        <v>75.5</v>
      </c>
      <c r="D148" s="56">
        <v>0.6</v>
      </c>
    </row>
    <row r="149" spans="1:4" ht="22.5" customHeight="1">
      <c r="A149" s="257"/>
      <c r="B149" s="58" t="s">
        <v>88</v>
      </c>
      <c r="C149" s="59">
        <v>75.2</v>
      </c>
      <c r="D149" s="56">
        <v>-0.4</v>
      </c>
    </row>
    <row r="150" spans="1:4" ht="22.5" customHeight="1">
      <c r="A150" s="257"/>
      <c r="B150" s="58" t="s">
        <v>90</v>
      </c>
      <c r="C150" s="59">
        <v>74.7</v>
      </c>
      <c r="D150" s="56">
        <v>-0.6</v>
      </c>
    </row>
    <row r="151" spans="1:4" ht="22.5" customHeight="1">
      <c r="A151" s="257"/>
      <c r="B151" s="58" t="s">
        <v>92</v>
      </c>
      <c r="C151" s="59">
        <v>74.5</v>
      </c>
      <c r="D151" s="56">
        <v>-0.4</v>
      </c>
    </row>
    <row r="152" spans="1:4" ht="22.5" customHeight="1">
      <c r="A152" s="257"/>
      <c r="B152" s="58" t="s">
        <v>94</v>
      </c>
      <c r="C152" s="59">
        <v>74.400000000000006</v>
      </c>
      <c r="D152" s="56" t="s">
        <v>13</v>
      </c>
    </row>
    <row r="153" spans="1:4" ht="22.5" customHeight="1">
      <c r="A153" s="257"/>
      <c r="B153" s="58" t="s">
        <v>72</v>
      </c>
      <c r="C153" s="59">
        <v>74.2</v>
      </c>
      <c r="D153" s="56">
        <v>-0.3</v>
      </c>
    </row>
    <row r="154" spans="1:4" ht="22.5" customHeight="1">
      <c r="A154" s="257"/>
      <c r="B154" s="58" t="s">
        <v>74</v>
      </c>
      <c r="C154" s="59">
        <v>73.099999999999994</v>
      </c>
      <c r="D154" s="56">
        <v>-1.5</v>
      </c>
    </row>
    <row r="155" spans="1:4" ht="22.5" customHeight="1">
      <c r="A155" s="257"/>
      <c r="B155" s="58" t="s">
        <v>76</v>
      </c>
      <c r="C155" s="59">
        <v>72.400000000000006</v>
      </c>
      <c r="D155" s="56">
        <v>-0.9</v>
      </c>
    </row>
    <row r="156" spans="1:4" ht="22.5" customHeight="1">
      <c r="A156" s="257"/>
      <c r="B156" s="58" t="s">
        <v>78</v>
      </c>
      <c r="C156" s="59">
        <v>72.599999999999994</v>
      </c>
      <c r="D156" s="56">
        <v>0.2</v>
      </c>
    </row>
    <row r="157" spans="1:4" ht="22.5" customHeight="1">
      <c r="A157" s="257"/>
      <c r="B157" s="58" t="s">
        <v>80</v>
      </c>
      <c r="C157" s="59">
        <v>72.8</v>
      </c>
      <c r="D157" s="56">
        <v>0.3</v>
      </c>
    </row>
    <row r="158" spans="1:4" ht="22.5" customHeight="1">
      <c r="A158" s="257"/>
      <c r="B158" s="58" t="s">
        <v>82</v>
      </c>
      <c r="C158" s="59">
        <v>72.3</v>
      </c>
      <c r="D158" s="56">
        <v>-0.7</v>
      </c>
    </row>
    <row r="159" spans="1:4" ht="22.5" customHeight="1">
      <c r="A159" s="257"/>
      <c r="B159" s="58" t="s">
        <v>84</v>
      </c>
      <c r="C159" s="59">
        <v>72</v>
      </c>
      <c r="D159" s="56">
        <v>-0.5</v>
      </c>
    </row>
    <row r="160" spans="1:4" ht="22.5" customHeight="1">
      <c r="A160" s="257" t="s">
        <v>98</v>
      </c>
      <c r="B160" s="58" t="s">
        <v>86</v>
      </c>
      <c r="C160" s="59">
        <v>71.5</v>
      </c>
      <c r="D160" s="56">
        <v>-0.7</v>
      </c>
    </row>
    <row r="161" spans="1:4" ht="22.5" customHeight="1">
      <c r="A161" s="257"/>
      <c r="B161" s="58" t="s">
        <v>88</v>
      </c>
      <c r="C161" s="59">
        <v>71.400000000000006</v>
      </c>
      <c r="D161" s="56">
        <v>-0.1</v>
      </c>
    </row>
    <row r="162" spans="1:4" ht="22.5" customHeight="1">
      <c r="A162" s="257"/>
      <c r="B162" s="58" t="s">
        <v>90</v>
      </c>
      <c r="C162" s="59">
        <v>71.2</v>
      </c>
      <c r="D162" s="56">
        <v>-0.4</v>
      </c>
    </row>
    <row r="163" spans="1:4" ht="22.5" customHeight="1">
      <c r="A163" s="257"/>
      <c r="B163" s="58" t="s">
        <v>92</v>
      </c>
      <c r="C163" s="59">
        <v>71.2</v>
      </c>
      <c r="D163" s="56">
        <v>0.1</v>
      </c>
    </row>
    <row r="164" spans="1:4" ht="22.5" customHeight="1">
      <c r="A164" s="257"/>
      <c r="B164" s="58" t="s">
        <v>94</v>
      </c>
      <c r="C164" s="59">
        <v>71.099999999999994</v>
      </c>
      <c r="D164" s="56">
        <v>-0.2</v>
      </c>
    </row>
    <row r="165" spans="1:4" ht="22.5" customHeight="1">
      <c r="A165" s="257"/>
      <c r="B165" s="58" t="s">
        <v>72</v>
      </c>
      <c r="C165" s="59">
        <v>70.8</v>
      </c>
      <c r="D165" s="56">
        <v>-0.4</v>
      </c>
    </row>
    <row r="166" spans="1:4" ht="22.5" customHeight="1">
      <c r="A166" s="257"/>
      <c r="B166" s="58" t="s">
        <v>74</v>
      </c>
      <c r="C166" s="59">
        <v>70.7</v>
      </c>
      <c r="D166" s="56">
        <v>-0.1</v>
      </c>
    </row>
    <row r="167" spans="1:4" ht="22.5" customHeight="1">
      <c r="A167" s="257"/>
      <c r="B167" s="58" t="s">
        <v>76</v>
      </c>
      <c r="C167" s="59">
        <v>70.5</v>
      </c>
      <c r="D167" s="56">
        <v>-0.3</v>
      </c>
    </row>
    <row r="168" spans="1:4" ht="22.5" customHeight="1">
      <c r="A168" s="257"/>
      <c r="B168" s="58" t="s">
        <v>78</v>
      </c>
      <c r="C168" s="59">
        <v>70.599999999999994</v>
      </c>
      <c r="D168" s="56">
        <v>0.1</v>
      </c>
    </row>
    <row r="169" spans="1:4" ht="22.5" customHeight="1">
      <c r="A169" s="257"/>
      <c r="B169" s="58" t="s">
        <v>80</v>
      </c>
      <c r="C169" s="59">
        <v>70.599999999999994</v>
      </c>
      <c r="D169" s="56" t="s">
        <v>13</v>
      </c>
    </row>
    <row r="170" spans="1:4" ht="22.5" customHeight="1">
      <c r="A170" s="257"/>
      <c r="B170" s="58" t="s">
        <v>82</v>
      </c>
      <c r="C170" s="59">
        <v>70.7</v>
      </c>
      <c r="D170" s="56">
        <v>0.1</v>
      </c>
    </row>
    <row r="171" spans="1:4" ht="22.5" customHeight="1">
      <c r="A171" s="257"/>
      <c r="B171" s="58" t="s">
        <v>84</v>
      </c>
      <c r="C171" s="59">
        <v>70.5</v>
      </c>
      <c r="D171" s="56">
        <v>-0.3</v>
      </c>
    </row>
    <row r="172" spans="1:4" ht="22.5" customHeight="1">
      <c r="A172" s="257" t="s">
        <v>904</v>
      </c>
      <c r="B172" s="58" t="s">
        <v>86</v>
      </c>
      <c r="C172" s="59">
        <v>70.400000000000006</v>
      </c>
      <c r="D172" s="56">
        <v>-0.1</v>
      </c>
    </row>
    <row r="173" spans="1:4" ht="22.5" customHeight="1">
      <c r="A173" s="257"/>
      <c r="B173" s="58" t="s">
        <v>88</v>
      </c>
      <c r="C173" s="59">
        <v>69.7</v>
      </c>
      <c r="D173" s="56">
        <v>-1</v>
      </c>
    </row>
    <row r="174" spans="1:4" ht="22.5" customHeight="1">
      <c r="A174" s="257"/>
      <c r="B174" s="58" t="s">
        <v>90</v>
      </c>
      <c r="C174" s="59">
        <v>69.8</v>
      </c>
      <c r="D174" s="56">
        <v>0.2</v>
      </c>
    </row>
    <row r="175" spans="1:4" ht="22.5" customHeight="1">
      <c r="A175" s="257"/>
      <c r="B175" s="58" t="s">
        <v>92</v>
      </c>
      <c r="C175" s="59">
        <v>70.2</v>
      </c>
      <c r="D175" s="56">
        <v>0.6</v>
      </c>
    </row>
    <row r="176" spans="1:4" ht="22.5" customHeight="1">
      <c r="A176" s="257"/>
      <c r="B176" s="58" t="s">
        <v>94</v>
      </c>
      <c r="C176" s="59">
        <v>70</v>
      </c>
      <c r="D176" s="56">
        <v>-0.3</v>
      </c>
    </row>
    <row r="177" spans="1:4" ht="22.5" customHeight="1">
      <c r="A177" s="257"/>
      <c r="B177" s="58" t="s">
        <v>72</v>
      </c>
      <c r="C177" s="59">
        <v>70</v>
      </c>
      <c r="D177" s="56" t="s">
        <v>13</v>
      </c>
    </row>
    <row r="178" spans="1:4" ht="22.5" customHeight="1">
      <c r="A178" s="257"/>
      <c r="B178" s="58" t="s">
        <v>74</v>
      </c>
      <c r="C178" s="59">
        <v>70.099999999999994</v>
      </c>
      <c r="D178" s="56">
        <v>0.1</v>
      </c>
    </row>
    <row r="179" spans="1:4" ht="22.5" customHeight="1">
      <c r="A179" s="257"/>
      <c r="B179" s="58" t="s">
        <v>76</v>
      </c>
      <c r="C179" s="59">
        <v>69.7</v>
      </c>
      <c r="D179" s="56">
        <v>-0.5</v>
      </c>
    </row>
    <row r="180" spans="1:4" ht="22.5" customHeight="1">
      <c r="A180" s="257"/>
      <c r="B180" s="58" t="s">
        <v>78</v>
      </c>
      <c r="C180" s="59">
        <v>69.8</v>
      </c>
      <c r="D180" s="56" t="s">
        <v>13</v>
      </c>
    </row>
    <row r="181" spans="1:4" ht="22.5" customHeight="1">
      <c r="A181" s="257"/>
      <c r="B181" s="58" t="s">
        <v>80</v>
      </c>
      <c r="C181" s="59">
        <v>69.7</v>
      </c>
      <c r="D181" s="56">
        <v>-0.1</v>
      </c>
    </row>
    <row r="182" spans="1:4" ht="22.5" customHeight="1">
      <c r="A182" s="257"/>
      <c r="B182" s="58" t="s">
        <v>82</v>
      </c>
      <c r="C182" s="59">
        <v>69.7</v>
      </c>
      <c r="D182" s="56">
        <v>-0.1</v>
      </c>
    </row>
    <row r="183" spans="1:4" ht="22.5" customHeight="1">
      <c r="A183" s="257"/>
      <c r="B183" s="58" t="s">
        <v>84</v>
      </c>
      <c r="C183" s="59">
        <v>68</v>
      </c>
      <c r="D183" s="56">
        <v>-2.4</v>
      </c>
    </row>
    <row r="184" spans="1:4" ht="22.5" customHeight="1">
      <c r="A184" s="257" t="s">
        <v>99</v>
      </c>
      <c r="B184" s="58" t="s">
        <v>86</v>
      </c>
      <c r="C184" s="59">
        <v>68</v>
      </c>
      <c r="D184" s="56" t="s">
        <v>13</v>
      </c>
    </row>
    <row r="185" spans="1:4" ht="22.5" customHeight="1">
      <c r="A185" s="257"/>
      <c r="B185" s="58" t="s">
        <v>88</v>
      </c>
      <c r="C185" s="59">
        <v>68.099999999999994</v>
      </c>
      <c r="D185" s="56">
        <v>0.2</v>
      </c>
    </row>
    <row r="186" spans="1:4" ht="22.5" customHeight="1">
      <c r="A186" s="257"/>
      <c r="B186" s="58" t="s">
        <v>90</v>
      </c>
      <c r="C186" s="59">
        <v>68.3</v>
      </c>
      <c r="D186" s="56">
        <v>0.2</v>
      </c>
    </row>
    <row r="187" spans="1:4" ht="22.5" customHeight="1">
      <c r="A187" s="257"/>
      <c r="B187" s="58" t="s">
        <v>92</v>
      </c>
      <c r="C187" s="59">
        <v>68.099999999999994</v>
      </c>
      <c r="D187" s="56">
        <v>-0.3</v>
      </c>
    </row>
    <row r="188" spans="1:4" ht="22.5" customHeight="1">
      <c r="A188" s="257"/>
      <c r="B188" s="58" t="s">
        <v>94</v>
      </c>
      <c r="C188" s="59">
        <v>67.8</v>
      </c>
      <c r="D188" s="56">
        <v>-0.3</v>
      </c>
    </row>
    <row r="189" spans="1:4" ht="22.5" customHeight="1">
      <c r="A189" s="257"/>
      <c r="B189" s="58" t="s">
        <v>72</v>
      </c>
      <c r="C189" s="59">
        <v>67.7</v>
      </c>
      <c r="D189" s="56">
        <v>-0.2</v>
      </c>
    </row>
    <row r="190" spans="1:4" ht="22.5" customHeight="1">
      <c r="A190" s="257"/>
      <c r="B190" s="58" t="s">
        <v>74</v>
      </c>
      <c r="C190" s="59">
        <v>67.7</v>
      </c>
      <c r="D190" s="56" t="s">
        <v>13</v>
      </c>
    </row>
    <row r="191" spans="1:4" ht="22.5" customHeight="1">
      <c r="A191" s="257"/>
      <c r="B191" s="58" t="s">
        <v>76</v>
      </c>
      <c r="C191" s="59">
        <v>67.5</v>
      </c>
      <c r="D191" s="56">
        <v>-0.4</v>
      </c>
    </row>
    <row r="192" spans="1:4" ht="22.5" customHeight="1">
      <c r="A192" s="257"/>
      <c r="B192" s="58" t="s">
        <v>78</v>
      </c>
      <c r="C192" s="59">
        <v>67.2</v>
      </c>
      <c r="D192" s="56">
        <v>-0.4</v>
      </c>
    </row>
    <row r="193" spans="1:4" ht="22.5" customHeight="1">
      <c r="A193" s="257"/>
      <c r="B193" s="58" t="s">
        <v>80</v>
      </c>
      <c r="C193" s="59">
        <v>67.2</v>
      </c>
      <c r="D193" s="56" t="s">
        <v>13</v>
      </c>
    </row>
    <row r="194" spans="1:4" ht="22.5" customHeight="1">
      <c r="A194" s="257"/>
      <c r="B194" s="58" t="s">
        <v>82</v>
      </c>
      <c r="C194" s="59">
        <v>67.099999999999994</v>
      </c>
      <c r="D194" s="56">
        <v>-0.1</v>
      </c>
    </row>
    <row r="195" spans="1:4" ht="22.5" customHeight="1">
      <c r="A195" s="257"/>
      <c r="B195" s="58" t="s">
        <v>84</v>
      </c>
      <c r="C195" s="59">
        <v>66.900000000000006</v>
      </c>
      <c r="D195" s="56">
        <v>-0.3</v>
      </c>
    </row>
    <row r="196" spans="1:4" ht="22.5" customHeight="1">
      <c r="A196" s="257" t="s">
        <v>100</v>
      </c>
      <c r="B196" s="58" t="s">
        <v>86</v>
      </c>
      <c r="C196" s="59">
        <v>66.900000000000006</v>
      </c>
      <c r="D196" s="56">
        <v>-0.1</v>
      </c>
    </row>
    <row r="197" spans="1:4" ht="22.5" customHeight="1">
      <c r="A197" s="257"/>
      <c r="B197" s="58" t="s">
        <v>88</v>
      </c>
      <c r="C197" s="59">
        <v>66.7</v>
      </c>
      <c r="D197" s="56">
        <v>-0.2</v>
      </c>
    </row>
    <row r="198" spans="1:4" ht="22.5" customHeight="1">
      <c r="A198" s="257"/>
      <c r="B198" s="58" t="s">
        <v>90</v>
      </c>
      <c r="C198" s="59">
        <v>66.8</v>
      </c>
      <c r="D198" s="56">
        <v>0.2</v>
      </c>
    </row>
    <row r="199" spans="1:4" ht="22.5" customHeight="1">
      <c r="A199" s="257"/>
      <c r="B199" s="58" t="s">
        <v>92</v>
      </c>
      <c r="C199" s="59">
        <v>66.900000000000006</v>
      </c>
      <c r="D199" s="56" t="s">
        <v>13</v>
      </c>
    </row>
    <row r="200" spans="1:4" ht="22.5" customHeight="1">
      <c r="A200" s="257"/>
      <c r="B200" s="58" t="s">
        <v>94</v>
      </c>
      <c r="C200" s="59">
        <v>66.2</v>
      </c>
      <c r="D200" s="56">
        <v>-1</v>
      </c>
    </row>
    <row r="201" spans="1:4" ht="22.5" customHeight="1">
      <c r="A201" s="257"/>
      <c r="B201" s="58" t="s">
        <v>72</v>
      </c>
      <c r="C201" s="59">
        <v>65.599999999999994</v>
      </c>
      <c r="D201" s="56">
        <v>-0.8</v>
      </c>
    </row>
    <row r="202" spans="1:4" ht="22.5" customHeight="1">
      <c r="A202" s="257"/>
      <c r="B202" s="58" t="s">
        <v>74</v>
      </c>
      <c r="C202" s="59">
        <v>65</v>
      </c>
      <c r="D202" s="56">
        <v>-1</v>
      </c>
    </row>
    <row r="203" spans="1:4" ht="22.5" customHeight="1">
      <c r="A203" s="257"/>
      <c r="B203" s="58" t="s">
        <v>76</v>
      </c>
      <c r="C203" s="59">
        <v>64.900000000000006</v>
      </c>
      <c r="D203" s="56">
        <v>-0.1</v>
      </c>
    </row>
    <row r="204" spans="1:4" ht="22.5" customHeight="1">
      <c r="A204" s="257"/>
      <c r="B204" s="58" t="s">
        <v>78</v>
      </c>
      <c r="C204" s="59">
        <v>65</v>
      </c>
      <c r="D204" s="56">
        <v>0.2</v>
      </c>
    </row>
    <row r="205" spans="1:4" ht="22.5" customHeight="1">
      <c r="A205" s="257"/>
      <c r="B205" s="58" t="s">
        <v>80</v>
      </c>
      <c r="C205" s="59">
        <v>65.400000000000006</v>
      </c>
      <c r="D205" s="56">
        <v>0.6</v>
      </c>
    </row>
    <row r="206" spans="1:4" ht="22.5" customHeight="1">
      <c r="A206" s="257"/>
      <c r="B206" s="58" t="s">
        <v>82</v>
      </c>
      <c r="C206" s="59">
        <v>65.5</v>
      </c>
      <c r="D206" s="56">
        <v>0.1</v>
      </c>
    </row>
    <row r="207" spans="1:4" ht="22.5" customHeight="1">
      <c r="A207" s="257"/>
      <c r="B207" s="58" t="s">
        <v>84</v>
      </c>
      <c r="C207" s="59">
        <v>65.7</v>
      </c>
      <c r="D207" s="56">
        <v>0.2</v>
      </c>
    </row>
    <row r="208" spans="1:4" ht="22.5" customHeight="1">
      <c r="A208" s="257" t="s">
        <v>112</v>
      </c>
      <c r="B208" s="58" t="s">
        <v>86</v>
      </c>
      <c r="C208" s="59">
        <v>65.900000000000006</v>
      </c>
      <c r="D208" s="56">
        <v>0.3</v>
      </c>
    </row>
    <row r="209" spans="1:4" ht="22.5" customHeight="1">
      <c r="A209" s="257"/>
      <c r="B209" s="58" t="s">
        <v>88</v>
      </c>
      <c r="C209" s="59">
        <v>65.400000000000006</v>
      </c>
      <c r="D209" s="56">
        <v>-0.7</v>
      </c>
    </row>
    <row r="210" spans="1:4" ht="22.5" customHeight="1">
      <c r="A210" s="257"/>
      <c r="B210" s="58" t="s">
        <v>90</v>
      </c>
      <c r="C210" s="59">
        <v>65.5</v>
      </c>
      <c r="D210" s="56">
        <v>0.1</v>
      </c>
    </row>
    <row r="211" spans="1:4" ht="22.5" customHeight="1">
      <c r="A211" s="257"/>
      <c r="B211" s="58" t="s">
        <v>92</v>
      </c>
      <c r="C211" s="59">
        <v>65.8</v>
      </c>
      <c r="D211" s="56">
        <v>0.6</v>
      </c>
    </row>
    <row r="212" spans="1:4" ht="22.5" customHeight="1">
      <c r="A212" s="257"/>
      <c r="B212" s="58" t="s">
        <v>94</v>
      </c>
      <c r="C212" s="59">
        <v>65.599999999999994</v>
      </c>
      <c r="D212" s="56">
        <v>-0.4</v>
      </c>
    </row>
    <row r="213" spans="1:4" ht="22.5" customHeight="1">
      <c r="A213" s="257"/>
      <c r="B213" s="58" t="s">
        <v>72</v>
      </c>
      <c r="C213" s="59">
        <v>65.5</v>
      </c>
      <c r="D213" s="56">
        <v>-0.1</v>
      </c>
    </row>
    <row r="214" spans="1:4" ht="22.5" customHeight="1">
      <c r="A214" s="257"/>
      <c r="B214" s="58" t="s">
        <v>74</v>
      </c>
      <c r="C214" s="59">
        <v>65.5</v>
      </c>
      <c r="D214" s="56" t="s">
        <v>13</v>
      </c>
    </row>
    <row r="215" spans="1:4" ht="22.5" customHeight="1">
      <c r="A215" s="257"/>
      <c r="B215" s="58" t="s">
        <v>76</v>
      </c>
      <c r="C215" s="59">
        <v>65.400000000000006</v>
      </c>
      <c r="D215" s="56">
        <v>-0.2</v>
      </c>
    </row>
    <row r="216" spans="1:4" ht="22.5" customHeight="1">
      <c r="A216" s="257"/>
      <c r="B216" s="58" t="s">
        <v>78</v>
      </c>
      <c r="C216" s="59">
        <v>65.5</v>
      </c>
      <c r="D216" s="56">
        <v>0.2</v>
      </c>
    </row>
    <row r="217" spans="1:4" ht="22.5" customHeight="1">
      <c r="A217" s="257"/>
      <c r="B217" s="58" t="s">
        <v>80</v>
      </c>
      <c r="C217" s="59">
        <v>65.8</v>
      </c>
      <c r="D217" s="56" t="s">
        <v>13</v>
      </c>
    </row>
    <row r="218" spans="1:4" ht="22.5" customHeight="1">
      <c r="A218" s="257"/>
      <c r="B218" s="58" t="s">
        <v>82</v>
      </c>
      <c r="C218" s="59">
        <v>65.900000000000006</v>
      </c>
      <c r="D218" s="56">
        <v>0.1</v>
      </c>
    </row>
    <row r="219" spans="1:4" ht="22.5" customHeight="1">
      <c r="A219" s="257"/>
      <c r="B219" s="58" t="s">
        <v>84</v>
      </c>
      <c r="C219" s="59">
        <v>65.900000000000006</v>
      </c>
      <c r="D219" s="56">
        <v>0.1</v>
      </c>
    </row>
    <row r="220" spans="1:4" ht="22.5" customHeight="1">
      <c r="A220" s="257" t="s">
        <v>113</v>
      </c>
      <c r="B220" s="58" t="s">
        <v>86</v>
      </c>
      <c r="C220" s="59">
        <v>65.7</v>
      </c>
      <c r="D220" s="56">
        <v>-0.4</v>
      </c>
    </row>
    <row r="221" spans="1:4" ht="22.5" customHeight="1">
      <c r="A221" s="257"/>
      <c r="B221" s="58" t="s">
        <v>88</v>
      </c>
      <c r="C221" s="59">
        <v>65.900000000000006</v>
      </c>
      <c r="D221" s="56">
        <v>0.3</v>
      </c>
    </row>
    <row r="222" spans="1:4" ht="22.5" customHeight="1">
      <c r="A222" s="257"/>
      <c r="B222" s="58" t="s">
        <v>90</v>
      </c>
      <c r="C222" s="59">
        <v>65.900000000000006</v>
      </c>
      <c r="D222" s="56" t="s">
        <v>13</v>
      </c>
    </row>
    <row r="223" spans="1:4" ht="22.5" customHeight="1">
      <c r="A223" s="257"/>
      <c r="B223" s="58" t="s">
        <v>92</v>
      </c>
      <c r="C223" s="59">
        <v>66.099999999999994</v>
      </c>
      <c r="D223" s="56">
        <v>0.2</v>
      </c>
    </row>
    <row r="224" spans="1:4" ht="22.5" customHeight="1">
      <c r="A224" s="257"/>
      <c r="B224" s="58" t="s">
        <v>94</v>
      </c>
      <c r="C224" s="59">
        <v>66</v>
      </c>
      <c r="D224" s="56">
        <v>-0.1</v>
      </c>
    </row>
    <row r="225" spans="1:4" ht="22.5" customHeight="1">
      <c r="A225" s="257"/>
      <c r="B225" s="58" t="s">
        <v>72</v>
      </c>
      <c r="C225" s="59">
        <v>66.2</v>
      </c>
      <c r="D225" s="56">
        <v>0.3</v>
      </c>
    </row>
    <row r="226" spans="1:4" ht="22.5" customHeight="1">
      <c r="A226" s="257"/>
      <c r="B226" s="58" t="s">
        <v>74</v>
      </c>
      <c r="C226" s="59">
        <v>66.3</v>
      </c>
      <c r="D226" s="56">
        <v>0.1</v>
      </c>
    </row>
    <row r="227" spans="1:4" ht="22.5" customHeight="1">
      <c r="A227" s="257"/>
      <c r="B227" s="58" t="s">
        <v>76</v>
      </c>
      <c r="C227" s="59">
        <v>66.2</v>
      </c>
      <c r="D227" s="56">
        <v>-0.2</v>
      </c>
    </row>
    <row r="228" spans="1:4" ht="22.5" customHeight="1">
      <c r="A228" s="257"/>
      <c r="B228" s="58" t="s">
        <v>78</v>
      </c>
      <c r="C228" s="59">
        <v>66.5</v>
      </c>
      <c r="D228" s="56">
        <v>0.5</v>
      </c>
    </row>
    <row r="229" spans="1:4" ht="22.5" customHeight="1">
      <c r="A229" s="257"/>
      <c r="B229" s="58" t="s">
        <v>80</v>
      </c>
      <c r="C229" s="59">
        <v>66.599999999999994</v>
      </c>
      <c r="D229" s="56">
        <v>0.2</v>
      </c>
    </row>
    <row r="230" spans="1:4" ht="22.5" customHeight="1">
      <c r="A230" s="257"/>
      <c r="B230" s="58" t="s">
        <v>82</v>
      </c>
      <c r="C230" s="59">
        <v>66.7</v>
      </c>
      <c r="D230" s="56">
        <v>0.1</v>
      </c>
    </row>
    <row r="231" spans="1:4" ht="22.5" customHeight="1">
      <c r="A231" s="257"/>
      <c r="B231" s="58" t="s">
        <v>84</v>
      </c>
      <c r="C231" s="59">
        <v>66.8</v>
      </c>
      <c r="D231" s="56">
        <v>0.2</v>
      </c>
    </row>
    <row r="232" spans="1:4" ht="22.5" customHeight="1">
      <c r="A232" s="257" t="s">
        <v>903</v>
      </c>
      <c r="B232" s="58" t="s">
        <v>86</v>
      </c>
      <c r="C232" s="59">
        <v>66.900000000000006</v>
      </c>
      <c r="D232" s="56">
        <v>0.2</v>
      </c>
    </row>
    <row r="233" spans="1:4" ht="22.5" customHeight="1">
      <c r="A233" s="257"/>
      <c r="B233" s="58" t="s">
        <v>88</v>
      </c>
      <c r="C233" s="59">
        <v>66.7</v>
      </c>
      <c r="D233" s="56">
        <v>-0.3</v>
      </c>
    </row>
    <row r="234" spans="1:4" ht="22.5" customHeight="1">
      <c r="A234" s="257"/>
      <c r="B234" s="58" t="s">
        <v>90</v>
      </c>
      <c r="C234" s="59">
        <v>67</v>
      </c>
      <c r="D234" s="56">
        <v>0.4</v>
      </c>
    </row>
    <row r="235" spans="1:4" ht="22.5" customHeight="1">
      <c r="A235" s="257"/>
      <c r="B235" s="58" t="s">
        <v>92</v>
      </c>
      <c r="C235" s="59">
        <v>67.3</v>
      </c>
      <c r="D235" s="56">
        <v>0.5</v>
      </c>
    </row>
    <row r="236" spans="1:4" ht="22.5" customHeight="1">
      <c r="A236" s="257"/>
      <c r="B236" s="58" t="s">
        <v>94</v>
      </c>
      <c r="C236" s="59">
        <v>67.400000000000006</v>
      </c>
      <c r="D236" s="56">
        <v>0.1</v>
      </c>
    </row>
    <row r="237" spans="1:4" ht="22.5" customHeight="1">
      <c r="A237" s="257"/>
      <c r="B237" s="58" t="s">
        <v>72</v>
      </c>
      <c r="C237" s="59">
        <v>67.599999999999994</v>
      </c>
      <c r="D237" s="56">
        <v>0.3</v>
      </c>
    </row>
    <row r="238" spans="1:4" ht="22.5" customHeight="1">
      <c r="A238" s="257"/>
      <c r="B238" s="58" t="s">
        <v>74</v>
      </c>
      <c r="C238" s="59">
        <v>67.8</v>
      </c>
      <c r="D238" s="56">
        <v>0.3</v>
      </c>
    </row>
    <row r="239" spans="1:4" ht="22.5" customHeight="1">
      <c r="A239" s="257"/>
      <c r="B239" s="58" t="s">
        <v>76</v>
      </c>
      <c r="C239" s="59">
        <v>67.8</v>
      </c>
      <c r="D239" s="56" t="s">
        <v>13</v>
      </c>
    </row>
    <row r="240" spans="1:4" ht="22.5" customHeight="1">
      <c r="A240" s="257"/>
      <c r="B240" s="58" t="s">
        <v>78</v>
      </c>
      <c r="C240" s="59">
        <v>67.900000000000006</v>
      </c>
      <c r="D240" s="56">
        <v>0.1</v>
      </c>
    </row>
    <row r="241" spans="1:4" ht="22.5" customHeight="1">
      <c r="A241" s="257"/>
      <c r="B241" s="58" t="s">
        <v>80</v>
      </c>
      <c r="C241" s="59">
        <v>68</v>
      </c>
      <c r="D241" s="56">
        <v>0.1</v>
      </c>
    </row>
    <row r="242" spans="1:4" ht="22.5" customHeight="1">
      <c r="A242" s="257"/>
      <c r="B242" s="58" t="s">
        <v>82</v>
      </c>
      <c r="C242" s="59">
        <v>68.099999999999994</v>
      </c>
      <c r="D242" s="56">
        <v>0.3</v>
      </c>
    </row>
    <row r="243" spans="1:4" ht="22.5" customHeight="1">
      <c r="A243" s="257"/>
      <c r="B243" s="58" t="s">
        <v>84</v>
      </c>
      <c r="C243" s="59">
        <v>68.3</v>
      </c>
      <c r="D243" s="56">
        <v>0.3</v>
      </c>
    </row>
    <row r="244" spans="1:4" ht="22.5" customHeight="1">
      <c r="A244" s="257" t="s">
        <v>902</v>
      </c>
      <c r="B244" s="58" t="s">
        <v>86</v>
      </c>
      <c r="C244" s="59">
        <v>68.2</v>
      </c>
      <c r="D244" s="56">
        <v>-0.1</v>
      </c>
    </row>
    <row r="245" spans="1:4" ht="22.5" customHeight="1">
      <c r="A245" s="257"/>
      <c r="B245" s="58" t="s">
        <v>88</v>
      </c>
      <c r="C245" s="59">
        <v>67.3</v>
      </c>
      <c r="D245" s="56">
        <v>-1.4</v>
      </c>
    </row>
    <row r="246" spans="1:4" ht="22.5" customHeight="1">
      <c r="A246" s="257"/>
      <c r="B246" s="58" t="s">
        <v>90</v>
      </c>
      <c r="C246" s="59">
        <v>68.599999999999994</v>
      </c>
      <c r="D246" s="56">
        <v>2</v>
      </c>
    </row>
    <row r="247" spans="1:4" ht="22.5" customHeight="1">
      <c r="A247" s="257"/>
      <c r="B247" s="58" t="s">
        <v>92</v>
      </c>
      <c r="C247" s="59">
        <v>68.2</v>
      </c>
      <c r="D247" s="56">
        <v>-0.6</v>
      </c>
    </row>
    <row r="248" spans="1:4" ht="22.5" customHeight="1">
      <c r="A248" s="257"/>
      <c r="B248" s="58" t="s">
        <v>94</v>
      </c>
      <c r="C248" s="59">
        <v>68.2</v>
      </c>
      <c r="D248" s="56">
        <v>0.1</v>
      </c>
    </row>
    <row r="249" spans="1:4" ht="22.5" customHeight="1">
      <c r="A249" s="257"/>
      <c r="B249" s="58" t="s">
        <v>72</v>
      </c>
      <c r="C249" s="59">
        <v>68.5</v>
      </c>
      <c r="D249" s="56">
        <v>0.4</v>
      </c>
    </row>
    <row r="250" spans="1:4" ht="22.5" customHeight="1">
      <c r="A250" s="257"/>
      <c r="B250" s="58" t="s">
        <v>74</v>
      </c>
      <c r="C250" s="59">
        <v>68.900000000000006</v>
      </c>
      <c r="D250" s="56">
        <v>0.5</v>
      </c>
    </row>
    <row r="251" spans="1:4" ht="22.5" customHeight="1">
      <c r="A251" s="257"/>
      <c r="B251" s="58" t="s">
        <v>76</v>
      </c>
      <c r="C251" s="59">
        <v>68.900000000000006</v>
      </c>
      <c r="D251" s="56">
        <v>0.1</v>
      </c>
    </row>
    <row r="252" spans="1:4" ht="22.5" customHeight="1">
      <c r="A252" s="257"/>
      <c r="B252" s="58" t="s">
        <v>78</v>
      </c>
      <c r="C252" s="59">
        <v>69</v>
      </c>
      <c r="D252" s="56">
        <v>0.1</v>
      </c>
    </row>
    <row r="253" spans="1:4" ht="22.5" customHeight="1">
      <c r="A253" s="257"/>
      <c r="B253" s="58" t="s">
        <v>80</v>
      </c>
      <c r="C253" s="59">
        <v>70.099999999999994</v>
      </c>
      <c r="D253" s="56">
        <v>1.6</v>
      </c>
    </row>
    <row r="254" spans="1:4" ht="22.5" customHeight="1">
      <c r="A254" s="257"/>
      <c r="B254" s="58" t="s">
        <v>82</v>
      </c>
      <c r="C254" s="59">
        <v>70.5</v>
      </c>
      <c r="D254" s="56">
        <v>0.5</v>
      </c>
    </row>
    <row r="255" spans="1:4" ht="22.5" customHeight="1">
      <c r="A255" s="257"/>
      <c r="B255" s="58" t="s">
        <v>84</v>
      </c>
      <c r="C255" s="59">
        <v>70.900000000000006</v>
      </c>
      <c r="D255" s="56">
        <v>0.6</v>
      </c>
    </row>
    <row r="256" spans="1:4" ht="22.5" customHeight="1">
      <c r="A256" s="257" t="s">
        <v>901</v>
      </c>
      <c r="B256" s="58" t="s">
        <v>86</v>
      </c>
      <c r="C256" s="59">
        <v>70.400000000000006</v>
      </c>
      <c r="D256" s="56">
        <v>-0.6</v>
      </c>
    </row>
    <row r="257" spans="1:4" ht="22.5" customHeight="1">
      <c r="A257" s="257"/>
      <c r="B257" s="58" t="s">
        <v>88</v>
      </c>
      <c r="C257" s="59">
        <v>71.5</v>
      </c>
      <c r="D257" s="56">
        <v>1.5</v>
      </c>
    </row>
    <row r="258" spans="1:4" ht="22.5" customHeight="1">
      <c r="A258" s="257"/>
      <c r="B258" s="58" t="s">
        <v>90</v>
      </c>
      <c r="C258" s="59">
        <v>71.5</v>
      </c>
      <c r="D258" s="56" t="s">
        <v>13</v>
      </c>
    </row>
    <row r="259" spans="1:4" ht="22.5" customHeight="1">
      <c r="A259" s="257"/>
      <c r="B259" s="58" t="s">
        <v>92</v>
      </c>
      <c r="C259" s="59">
        <v>71.900000000000006</v>
      </c>
      <c r="D259" s="56">
        <v>0.6</v>
      </c>
    </row>
    <row r="260" spans="1:4" ht="22.5" customHeight="1">
      <c r="A260" s="257"/>
      <c r="B260" s="58" t="s">
        <v>94</v>
      </c>
      <c r="C260" s="59">
        <v>72.099999999999994</v>
      </c>
      <c r="D260" s="56">
        <v>0.4</v>
      </c>
    </row>
    <row r="261" spans="1:4" ht="22.5" customHeight="1">
      <c r="A261" s="257"/>
      <c r="B261" s="58" t="s">
        <v>72</v>
      </c>
      <c r="C261" s="59">
        <v>72.7</v>
      </c>
      <c r="D261" s="56">
        <v>0.8</v>
      </c>
    </row>
    <row r="262" spans="1:4" ht="22.5" customHeight="1">
      <c r="A262" s="257"/>
      <c r="B262" s="58" t="s">
        <v>74</v>
      </c>
      <c r="C262" s="59">
        <v>73.2</v>
      </c>
      <c r="D262" s="56">
        <v>0.8</v>
      </c>
    </row>
    <row r="263" spans="1:4" ht="22.5" customHeight="1">
      <c r="A263" s="257"/>
      <c r="B263" s="58" t="s">
        <v>76</v>
      </c>
      <c r="C263" s="59">
        <v>72.099999999999994</v>
      </c>
      <c r="D263" s="56">
        <v>-1.6</v>
      </c>
    </row>
    <row r="264" spans="1:4" ht="22.5" customHeight="1">
      <c r="A264" s="257"/>
      <c r="B264" s="58" t="s">
        <v>78</v>
      </c>
      <c r="C264" s="59">
        <v>71.099999999999994</v>
      </c>
      <c r="D264" s="56">
        <v>-1.4</v>
      </c>
    </row>
    <row r="265" spans="1:4" ht="22.5" customHeight="1">
      <c r="A265" s="257"/>
      <c r="B265" s="58" t="s">
        <v>80</v>
      </c>
      <c r="C265" s="59">
        <v>71.400000000000006</v>
      </c>
      <c r="D265" s="56">
        <v>0.4</v>
      </c>
    </row>
    <row r="266" spans="1:4" ht="22.5" customHeight="1">
      <c r="A266" s="257"/>
      <c r="B266" s="58" t="s">
        <v>82</v>
      </c>
      <c r="C266" s="59">
        <v>72.599999999999994</v>
      </c>
      <c r="D266" s="56">
        <v>1.8</v>
      </c>
    </row>
    <row r="267" spans="1:4" ht="22.5" customHeight="1">
      <c r="A267" s="257"/>
      <c r="B267" s="58" t="s">
        <v>84</v>
      </c>
      <c r="C267" s="59">
        <v>72.400000000000006</v>
      </c>
      <c r="D267" s="56">
        <v>-0.3</v>
      </c>
    </row>
    <row r="268" spans="1:4" ht="22.5" customHeight="1">
      <c r="A268" s="257" t="s">
        <v>900</v>
      </c>
      <c r="B268" s="58" t="s">
        <v>86</v>
      </c>
      <c r="C268" s="59">
        <v>72.599999999999994</v>
      </c>
      <c r="D268" s="56">
        <v>0.3</v>
      </c>
    </row>
    <row r="269" spans="1:4" ht="22.5" customHeight="1">
      <c r="A269" s="257"/>
      <c r="B269" s="58" t="s">
        <v>88</v>
      </c>
      <c r="C269" s="59">
        <v>72.099999999999994</v>
      </c>
      <c r="D269" s="56">
        <v>-0.7</v>
      </c>
    </row>
    <row r="270" spans="1:4" ht="22.5" customHeight="1">
      <c r="A270" s="257"/>
      <c r="B270" s="58" t="s">
        <v>90</v>
      </c>
      <c r="C270" s="59">
        <v>72.3</v>
      </c>
      <c r="D270" s="56">
        <v>0.3</v>
      </c>
    </row>
    <row r="271" spans="1:4" ht="22.5" customHeight="1">
      <c r="A271" s="257"/>
      <c r="B271" s="58" t="s">
        <v>92</v>
      </c>
      <c r="C271" s="59">
        <v>72.3</v>
      </c>
      <c r="D271" s="56">
        <v>0.1</v>
      </c>
    </row>
    <row r="272" spans="1:4" ht="22.5" customHeight="1">
      <c r="A272" s="257"/>
      <c r="B272" s="58" t="s">
        <v>94</v>
      </c>
      <c r="C272" s="59">
        <v>72.2</v>
      </c>
      <c r="D272" s="56">
        <v>-0.2</v>
      </c>
    </row>
    <row r="273" spans="1:4" ht="22.5" customHeight="1">
      <c r="A273" s="257"/>
      <c r="B273" s="58" t="s">
        <v>72</v>
      </c>
      <c r="C273" s="59">
        <v>72.099999999999994</v>
      </c>
      <c r="D273" s="56">
        <v>-0.1</v>
      </c>
    </row>
    <row r="274" spans="1:4" ht="22.5" customHeight="1">
      <c r="A274" s="257"/>
      <c r="B274" s="58" t="s">
        <v>74</v>
      </c>
      <c r="C274" s="59">
        <v>72.099999999999994</v>
      </c>
      <c r="D274" s="56">
        <v>0.1</v>
      </c>
    </row>
    <row r="275" spans="1:4" ht="22.5" customHeight="1">
      <c r="A275" s="257"/>
      <c r="B275" s="58" t="s">
        <v>76</v>
      </c>
      <c r="C275" s="59">
        <v>70.900000000000006</v>
      </c>
      <c r="D275" s="56">
        <v>-1.7</v>
      </c>
    </row>
    <row r="276" spans="1:4" ht="22.5" customHeight="1">
      <c r="A276" s="257"/>
      <c r="B276" s="58" t="s">
        <v>78</v>
      </c>
      <c r="C276" s="59">
        <v>71.400000000000006</v>
      </c>
      <c r="D276" s="56">
        <v>0.8</v>
      </c>
    </row>
    <row r="277" spans="1:4" ht="22.5" customHeight="1">
      <c r="A277" s="257"/>
      <c r="B277" s="58" t="s">
        <v>80</v>
      </c>
      <c r="C277" s="59">
        <v>73.2</v>
      </c>
      <c r="D277" s="56">
        <v>2.1</v>
      </c>
    </row>
    <row r="278" spans="1:4" ht="22.5" customHeight="1">
      <c r="A278" s="257"/>
      <c r="B278" s="58" t="s">
        <v>82</v>
      </c>
      <c r="C278" s="59">
        <v>73.2</v>
      </c>
      <c r="D278" s="56">
        <v>0.1</v>
      </c>
    </row>
    <row r="279" spans="1:4" ht="22.5" customHeight="1">
      <c r="A279" s="257"/>
      <c r="B279" s="58" t="s">
        <v>84</v>
      </c>
      <c r="C279" s="59">
        <v>73.5</v>
      </c>
      <c r="D279" s="56">
        <v>0.4</v>
      </c>
    </row>
    <row r="280" spans="1:4" ht="22.5" customHeight="1">
      <c r="A280" s="257" t="s">
        <v>899</v>
      </c>
      <c r="B280" s="58" t="s">
        <v>86</v>
      </c>
      <c r="C280" s="59">
        <v>73.5</v>
      </c>
      <c r="D280" s="56" t="s">
        <v>13</v>
      </c>
    </row>
    <row r="281" spans="1:4" ht="22.5" customHeight="1">
      <c r="A281" s="257"/>
      <c r="B281" s="58" t="s">
        <v>88</v>
      </c>
      <c r="C281" s="59">
        <v>74.2</v>
      </c>
      <c r="D281" s="56">
        <v>0.9</v>
      </c>
    </row>
    <row r="282" spans="1:4" ht="22.5" customHeight="1">
      <c r="A282" s="257"/>
      <c r="B282" s="58" t="s">
        <v>90</v>
      </c>
      <c r="C282" s="59">
        <v>73.900000000000006</v>
      </c>
      <c r="D282" s="56">
        <v>-0.5</v>
      </c>
    </row>
    <row r="283" spans="1:4" ht="22.5" customHeight="1">
      <c r="A283" s="257"/>
      <c r="B283" s="58" t="s">
        <v>92</v>
      </c>
      <c r="C283" s="59">
        <v>74.2</v>
      </c>
      <c r="D283" s="56">
        <v>0.5</v>
      </c>
    </row>
    <row r="284" spans="1:4" ht="22.5" customHeight="1">
      <c r="A284" s="257"/>
      <c r="B284" s="58" t="s">
        <v>94</v>
      </c>
      <c r="C284" s="59">
        <v>74.099999999999994</v>
      </c>
      <c r="D284" s="56">
        <v>-0.1</v>
      </c>
    </row>
    <row r="285" spans="1:4" ht="22.5" customHeight="1">
      <c r="A285" s="257"/>
      <c r="B285" s="58" t="s">
        <v>72</v>
      </c>
      <c r="C285" s="59">
        <v>74.2</v>
      </c>
      <c r="D285" s="56">
        <v>0.1</v>
      </c>
    </row>
    <row r="286" spans="1:4" ht="22.5" customHeight="1">
      <c r="A286" s="257"/>
      <c r="B286" s="58" t="s">
        <v>74</v>
      </c>
      <c r="C286" s="59">
        <v>72.5</v>
      </c>
      <c r="D286" s="56">
        <v>-2.2999999999999998</v>
      </c>
    </row>
    <row r="287" spans="1:4" ht="22.5" customHeight="1">
      <c r="A287" s="257"/>
      <c r="B287" s="58" t="s">
        <v>76</v>
      </c>
      <c r="C287" s="59">
        <v>72.5</v>
      </c>
      <c r="D287" s="56" t="s">
        <v>13</v>
      </c>
    </row>
    <row r="288" spans="1:4" ht="22.5" customHeight="1">
      <c r="A288" s="257"/>
      <c r="B288" s="58" t="s">
        <v>78</v>
      </c>
      <c r="C288" s="59">
        <v>72.8</v>
      </c>
      <c r="D288" s="56">
        <v>0.3</v>
      </c>
    </row>
    <row r="289" spans="1:4" ht="22.5" customHeight="1">
      <c r="A289" s="257"/>
      <c r="B289" s="58" t="s">
        <v>80</v>
      </c>
      <c r="C289" s="59">
        <v>75</v>
      </c>
      <c r="D289" s="56">
        <v>3</v>
      </c>
    </row>
    <row r="290" spans="1:4" ht="22.5" customHeight="1">
      <c r="A290" s="257"/>
      <c r="B290" s="58" t="s">
        <v>82</v>
      </c>
      <c r="C290" s="59">
        <v>75.2</v>
      </c>
      <c r="D290" s="56">
        <v>0.4</v>
      </c>
    </row>
    <row r="291" spans="1:4" ht="22.5" customHeight="1">
      <c r="A291" s="257"/>
      <c r="B291" s="58" t="s">
        <v>84</v>
      </c>
      <c r="C291" s="59">
        <v>75.7</v>
      </c>
      <c r="D291" s="56">
        <v>0.6</v>
      </c>
    </row>
    <row r="292" spans="1:4" ht="22.5" customHeight="1">
      <c r="A292" s="257" t="s">
        <v>898</v>
      </c>
      <c r="B292" s="58" t="s">
        <v>86</v>
      </c>
      <c r="C292" s="59">
        <v>76.099999999999994</v>
      </c>
      <c r="D292" s="56">
        <v>0.5</v>
      </c>
    </row>
    <row r="293" spans="1:4" ht="22.5" customHeight="1">
      <c r="A293" s="257"/>
      <c r="B293" s="58" t="s">
        <v>88</v>
      </c>
      <c r="C293" s="59">
        <v>76.900000000000006</v>
      </c>
      <c r="D293" s="56">
        <v>1.1000000000000001</v>
      </c>
    </row>
    <row r="294" spans="1:4" ht="22.5" customHeight="1">
      <c r="A294" s="257"/>
      <c r="B294" s="58" t="s">
        <v>90</v>
      </c>
      <c r="C294" s="59">
        <v>77.099999999999994</v>
      </c>
      <c r="D294" s="56">
        <v>0.3</v>
      </c>
    </row>
    <row r="295" spans="1:4" ht="22.5" customHeight="1">
      <c r="A295" s="257"/>
      <c r="B295" s="58" t="s">
        <v>92</v>
      </c>
      <c r="C295" s="59">
        <v>77.599999999999994</v>
      </c>
      <c r="D295" s="56">
        <v>0.7</v>
      </c>
    </row>
    <row r="296" spans="1:4" ht="22.5" customHeight="1">
      <c r="A296" s="257"/>
      <c r="B296" s="58" t="s">
        <v>94</v>
      </c>
      <c r="C296" s="59">
        <v>78</v>
      </c>
      <c r="D296" s="56">
        <v>0.5</v>
      </c>
    </row>
    <row r="297" spans="1:4" ht="22.5" customHeight="1">
      <c r="A297" s="257"/>
      <c r="B297" s="58" t="s">
        <v>72</v>
      </c>
      <c r="C297" s="59">
        <v>78.400000000000006</v>
      </c>
      <c r="D297" s="56">
        <v>0.5</v>
      </c>
    </row>
    <row r="298" spans="1:4" ht="22.5" customHeight="1">
      <c r="A298" s="257"/>
      <c r="B298" s="58" t="s">
        <v>74</v>
      </c>
      <c r="C298" s="59">
        <v>78.3</v>
      </c>
      <c r="D298" s="56">
        <v>-0.1</v>
      </c>
    </row>
    <row r="299" spans="1:4" ht="22.5" customHeight="1">
      <c r="A299" s="257"/>
      <c r="B299" s="58" t="s">
        <v>76</v>
      </c>
      <c r="C299" s="59">
        <v>76.7</v>
      </c>
      <c r="D299" s="56">
        <v>-2</v>
      </c>
    </row>
    <row r="300" spans="1:4" ht="22.5" customHeight="1">
      <c r="A300" s="257"/>
      <c r="B300" s="58" t="s">
        <v>78</v>
      </c>
      <c r="C300" s="59">
        <v>77</v>
      </c>
      <c r="D300" s="56">
        <v>0.4</v>
      </c>
    </row>
    <row r="301" spans="1:4" ht="22.5" customHeight="1">
      <c r="A301" s="257"/>
      <c r="B301" s="58" t="s">
        <v>80</v>
      </c>
      <c r="C301" s="59">
        <v>79.3</v>
      </c>
      <c r="D301" s="56">
        <v>3</v>
      </c>
    </row>
    <row r="302" spans="1:4" ht="22.5" customHeight="1">
      <c r="A302" s="257"/>
      <c r="B302" s="58" t="s">
        <v>82</v>
      </c>
      <c r="C302" s="59">
        <v>79.5</v>
      </c>
      <c r="D302" s="56">
        <v>0.3</v>
      </c>
    </row>
    <row r="303" spans="1:4" ht="22.5" customHeight="1">
      <c r="A303" s="257"/>
      <c r="B303" s="58" t="s">
        <v>84</v>
      </c>
      <c r="C303" s="59">
        <v>80</v>
      </c>
      <c r="D303" s="56">
        <v>0.6</v>
      </c>
    </row>
    <row r="304" spans="1:4" ht="22.5" customHeight="1">
      <c r="A304" s="257" t="s">
        <v>897</v>
      </c>
      <c r="B304" s="58" t="s">
        <v>86</v>
      </c>
      <c r="C304" s="59">
        <v>80.7</v>
      </c>
      <c r="D304" s="56">
        <v>0.9</v>
      </c>
    </row>
    <row r="305" spans="1:4" ht="22.5" customHeight="1">
      <c r="A305" s="257"/>
      <c r="B305" s="58" t="s">
        <v>88</v>
      </c>
      <c r="C305" s="59">
        <v>80.5</v>
      </c>
      <c r="D305" s="56">
        <v>-0.2</v>
      </c>
    </row>
    <row r="306" spans="1:4" ht="22.5" customHeight="1">
      <c r="A306" s="257"/>
      <c r="B306" s="58" t="s">
        <v>90</v>
      </c>
      <c r="C306" s="59">
        <v>80.900000000000006</v>
      </c>
      <c r="D306" s="56">
        <v>0.5</v>
      </c>
    </row>
    <row r="307" spans="1:4" ht="22.5" customHeight="1">
      <c r="A307" s="257"/>
      <c r="B307" s="58" t="s">
        <v>92</v>
      </c>
      <c r="C307" s="59">
        <v>81.3</v>
      </c>
      <c r="D307" s="56">
        <v>0.5</v>
      </c>
    </row>
    <row r="308" spans="1:4" ht="22.5" customHeight="1">
      <c r="A308" s="257"/>
      <c r="B308" s="58" t="s">
        <v>94</v>
      </c>
      <c r="C308" s="59">
        <v>81.3</v>
      </c>
      <c r="D308" s="56">
        <v>0.1</v>
      </c>
    </row>
    <row r="309" spans="1:4" ht="22.5" customHeight="1">
      <c r="A309" s="257"/>
      <c r="B309" s="58" t="s">
        <v>72</v>
      </c>
      <c r="C309" s="59">
        <v>81.3</v>
      </c>
      <c r="D309" s="56">
        <v>-0.1</v>
      </c>
    </row>
    <row r="310" spans="1:4" ht="22.5" customHeight="1">
      <c r="A310" s="257"/>
      <c r="B310" s="58" t="s">
        <v>74</v>
      </c>
      <c r="C310" s="59">
        <v>79.599999999999994</v>
      </c>
      <c r="D310" s="56">
        <v>-2.1</v>
      </c>
    </row>
    <row r="311" spans="1:4" ht="22.5" customHeight="1">
      <c r="A311" s="257"/>
      <c r="B311" s="58" t="s">
        <v>76</v>
      </c>
      <c r="C311" s="59">
        <v>79.599999999999994</v>
      </c>
      <c r="D311" s="56" t="s">
        <v>13</v>
      </c>
    </row>
    <row r="312" spans="1:4" ht="22.5" customHeight="1">
      <c r="A312" s="257"/>
      <c r="B312" s="58" t="s">
        <v>78</v>
      </c>
      <c r="C312" s="59">
        <v>79.900000000000006</v>
      </c>
      <c r="D312" s="56">
        <v>0.4</v>
      </c>
    </row>
    <row r="313" spans="1:4" ht="22.5" customHeight="1">
      <c r="A313" s="257"/>
      <c r="B313" s="58" t="s">
        <v>80</v>
      </c>
      <c r="C313" s="59">
        <v>82.3</v>
      </c>
      <c r="D313" s="56">
        <v>3</v>
      </c>
    </row>
    <row r="314" spans="1:4" ht="22.5" customHeight="1">
      <c r="A314" s="257"/>
      <c r="B314" s="58" t="s">
        <v>82</v>
      </c>
      <c r="C314" s="59">
        <v>82.5</v>
      </c>
      <c r="D314" s="56">
        <v>0.3</v>
      </c>
    </row>
    <row r="315" spans="1:4" ht="22.5" customHeight="1">
      <c r="A315" s="257"/>
      <c r="B315" s="58" t="s">
        <v>84</v>
      </c>
      <c r="C315" s="59">
        <v>82.9</v>
      </c>
      <c r="D315" s="56">
        <v>0.5</v>
      </c>
    </row>
    <row r="316" spans="1:4" ht="22.5" customHeight="1">
      <c r="A316" s="257" t="s">
        <v>896</v>
      </c>
      <c r="B316" s="58" t="s">
        <v>86</v>
      </c>
      <c r="C316" s="59">
        <v>83.1</v>
      </c>
      <c r="D316" s="56">
        <v>0.2</v>
      </c>
    </row>
    <row r="317" spans="1:4" ht="22.5" customHeight="1">
      <c r="A317" s="257"/>
      <c r="B317" s="58" t="s">
        <v>88</v>
      </c>
      <c r="C317" s="59">
        <v>84</v>
      </c>
      <c r="D317" s="56">
        <v>1.1000000000000001</v>
      </c>
    </row>
    <row r="318" spans="1:4" ht="22.5" customHeight="1">
      <c r="A318" s="257"/>
      <c r="B318" s="58" t="s">
        <v>90</v>
      </c>
      <c r="C318" s="59">
        <v>83.8</v>
      </c>
      <c r="D318" s="56">
        <v>-0.2</v>
      </c>
    </row>
    <row r="319" spans="1:4" ht="22.5" customHeight="1">
      <c r="A319" s="257"/>
      <c r="B319" s="58" t="s">
        <v>92</v>
      </c>
      <c r="C319" s="59">
        <v>84.6</v>
      </c>
      <c r="D319" s="56">
        <v>0.9</v>
      </c>
    </row>
    <row r="320" spans="1:4" ht="22.5" customHeight="1">
      <c r="A320" s="257"/>
      <c r="B320" s="58" t="s">
        <v>94</v>
      </c>
      <c r="C320" s="59">
        <v>84.5</v>
      </c>
      <c r="D320" s="56">
        <v>-0.1</v>
      </c>
    </row>
    <row r="321" spans="1:4" ht="22.5" customHeight="1">
      <c r="A321" s="257"/>
      <c r="B321" s="58" t="s">
        <v>72</v>
      </c>
      <c r="C321" s="59">
        <v>84.6</v>
      </c>
      <c r="D321" s="56">
        <v>0.1</v>
      </c>
    </row>
    <row r="322" spans="1:4" ht="22.5" customHeight="1">
      <c r="A322" s="257"/>
      <c r="B322" s="58" t="s">
        <v>74</v>
      </c>
      <c r="C322" s="59">
        <v>85.1</v>
      </c>
      <c r="D322" s="56">
        <v>0.5</v>
      </c>
    </row>
    <row r="323" spans="1:4" ht="22.5" customHeight="1">
      <c r="A323" s="257"/>
      <c r="B323" s="58" t="s">
        <v>76</v>
      </c>
      <c r="C323" s="59">
        <v>83.2</v>
      </c>
      <c r="D323" s="56">
        <v>-2.2999999999999998</v>
      </c>
    </row>
    <row r="324" spans="1:4" ht="22.5" customHeight="1">
      <c r="A324" s="257"/>
      <c r="B324" s="58" t="s">
        <v>78</v>
      </c>
      <c r="C324" s="59">
        <v>83.6</v>
      </c>
      <c r="D324" s="56">
        <v>0.5</v>
      </c>
    </row>
    <row r="325" spans="1:4" ht="22.5" customHeight="1">
      <c r="A325" s="257"/>
      <c r="B325" s="58" t="s">
        <v>80</v>
      </c>
      <c r="C325" s="59">
        <v>85.9</v>
      </c>
      <c r="D325" s="56">
        <v>2.7</v>
      </c>
    </row>
    <row r="326" spans="1:4" ht="22.5" customHeight="1">
      <c r="A326" s="257"/>
      <c r="B326" s="58" t="s">
        <v>82</v>
      </c>
      <c r="C326" s="59">
        <v>86.1</v>
      </c>
      <c r="D326" s="56">
        <v>0.3</v>
      </c>
    </row>
    <row r="327" spans="1:4" ht="22.5" customHeight="1">
      <c r="A327" s="257"/>
      <c r="B327" s="58" t="s">
        <v>84</v>
      </c>
      <c r="C327" s="59">
        <v>86.5</v>
      </c>
      <c r="D327" s="56">
        <v>0.4</v>
      </c>
    </row>
    <row r="328" spans="1:4" ht="22.5" customHeight="1">
      <c r="A328" s="257" t="s">
        <v>895</v>
      </c>
      <c r="B328" s="58" t="s">
        <v>86</v>
      </c>
      <c r="C328" s="59">
        <v>86.9</v>
      </c>
      <c r="D328" s="56">
        <v>0.5</v>
      </c>
    </row>
    <row r="329" spans="1:4" ht="22.5" customHeight="1">
      <c r="A329" s="257"/>
      <c r="B329" s="58" t="s">
        <v>88</v>
      </c>
      <c r="C329" s="59">
        <v>87.3</v>
      </c>
      <c r="D329" s="56">
        <v>0.4</v>
      </c>
    </row>
    <row r="330" spans="1:4" ht="22.5" customHeight="1">
      <c r="A330" s="257"/>
      <c r="B330" s="58" t="s">
        <v>90</v>
      </c>
      <c r="C330" s="59">
        <v>87.1</v>
      </c>
      <c r="D330" s="56">
        <v>-0.2</v>
      </c>
    </row>
    <row r="331" spans="1:4" ht="22.5" customHeight="1">
      <c r="A331" s="257"/>
      <c r="B331" s="58" t="s">
        <v>92</v>
      </c>
      <c r="C331" s="59">
        <v>87.7</v>
      </c>
      <c r="D331" s="56">
        <v>0.7</v>
      </c>
    </row>
    <row r="332" spans="1:4" ht="22.5" customHeight="1">
      <c r="A332" s="257"/>
      <c r="B332" s="58" t="s">
        <v>94</v>
      </c>
      <c r="C332" s="59">
        <v>87.6</v>
      </c>
      <c r="D332" s="56">
        <v>-0.1</v>
      </c>
    </row>
    <row r="333" spans="1:4" ht="22.5" customHeight="1">
      <c r="A333" s="257"/>
      <c r="B333" s="58" t="s">
        <v>72</v>
      </c>
      <c r="C333" s="59">
        <v>87.7</v>
      </c>
      <c r="D333" s="56">
        <v>0.1</v>
      </c>
    </row>
    <row r="334" spans="1:4" ht="22.5" customHeight="1">
      <c r="A334" s="257"/>
      <c r="B334" s="58" t="s">
        <v>74</v>
      </c>
      <c r="C334" s="59">
        <v>88.5</v>
      </c>
      <c r="D334" s="56">
        <v>1</v>
      </c>
    </row>
    <row r="335" spans="1:4" ht="22.5" customHeight="1">
      <c r="A335" s="257"/>
      <c r="B335" s="58" t="s">
        <v>76</v>
      </c>
      <c r="C335" s="59">
        <v>86.5</v>
      </c>
      <c r="D335" s="56">
        <v>-2.2999999999999998</v>
      </c>
    </row>
    <row r="336" spans="1:4" ht="22.5" customHeight="1">
      <c r="A336" s="257"/>
      <c r="B336" s="58" t="s">
        <v>78</v>
      </c>
      <c r="C336" s="59">
        <v>89.1</v>
      </c>
      <c r="D336" s="56">
        <v>3.1</v>
      </c>
    </row>
    <row r="337" spans="1:4" ht="22.5" customHeight="1">
      <c r="A337" s="257"/>
      <c r="B337" s="58" t="s">
        <v>80</v>
      </c>
      <c r="C337" s="59">
        <v>90.3</v>
      </c>
      <c r="D337" s="56">
        <v>1.4</v>
      </c>
    </row>
    <row r="338" spans="1:4" ht="22.5" customHeight="1">
      <c r="A338" s="257"/>
      <c r="B338" s="58" t="s">
        <v>82</v>
      </c>
      <c r="C338" s="59">
        <v>90.5</v>
      </c>
      <c r="D338" s="56">
        <v>0.2</v>
      </c>
    </row>
    <row r="339" spans="1:4" ht="22.5" customHeight="1">
      <c r="A339" s="257"/>
      <c r="B339" s="58" t="s">
        <v>84</v>
      </c>
      <c r="C339" s="59">
        <v>90.7</v>
      </c>
      <c r="D339" s="56">
        <v>0.2</v>
      </c>
    </row>
    <row r="340" spans="1:4" ht="22.5" customHeight="1">
      <c r="A340" s="257" t="s">
        <v>894</v>
      </c>
      <c r="B340" s="58" t="s">
        <v>86</v>
      </c>
      <c r="C340" s="59">
        <v>90.4</v>
      </c>
      <c r="D340" s="56">
        <v>-0.3</v>
      </c>
    </row>
    <row r="341" spans="1:4" ht="22.5" customHeight="1">
      <c r="A341" s="257"/>
      <c r="B341" s="58" t="s">
        <v>88</v>
      </c>
      <c r="C341" s="59">
        <v>91.2</v>
      </c>
      <c r="D341" s="56">
        <v>0.8</v>
      </c>
    </row>
    <row r="342" spans="1:4" ht="22.5" customHeight="1">
      <c r="A342" s="257"/>
      <c r="B342" s="58" t="s">
        <v>90</v>
      </c>
      <c r="C342" s="59">
        <v>90.9</v>
      </c>
      <c r="D342" s="56">
        <v>-0.3</v>
      </c>
    </row>
    <row r="343" spans="1:4" ht="22.5" customHeight="1">
      <c r="A343" s="257"/>
      <c r="B343" s="58" t="s">
        <v>92</v>
      </c>
      <c r="C343" s="59">
        <v>90.2</v>
      </c>
      <c r="D343" s="56">
        <v>-0.8</v>
      </c>
    </row>
    <row r="344" spans="1:4" ht="22.5" customHeight="1">
      <c r="A344" s="257"/>
      <c r="B344" s="58" t="s">
        <v>94</v>
      </c>
      <c r="C344" s="59">
        <v>90.2</v>
      </c>
      <c r="D344" s="56" t="s">
        <v>13</v>
      </c>
    </row>
    <row r="345" spans="1:4" ht="22.5" customHeight="1">
      <c r="A345" s="257"/>
      <c r="B345" s="58" t="s">
        <v>72</v>
      </c>
      <c r="C345" s="59">
        <v>90.3</v>
      </c>
      <c r="D345" s="56">
        <v>0.1</v>
      </c>
    </row>
    <row r="346" spans="1:4" ht="22.5" customHeight="1">
      <c r="A346" s="257"/>
      <c r="B346" s="58" t="s">
        <v>74</v>
      </c>
      <c r="C346" s="59">
        <v>90.8</v>
      </c>
      <c r="D346" s="56">
        <v>0.5</v>
      </c>
    </row>
    <row r="347" spans="1:4" ht="22.5" customHeight="1">
      <c r="A347" s="257"/>
      <c r="B347" s="58" t="s">
        <v>76</v>
      </c>
      <c r="C347" s="59">
        <v>89.1</v>
      </c>
      <c r="D347" s="56">
        <v>-1.8</v>
      </c>
    </row>
    <row r="348" spans="1:4" ht="22.5" customHeight="1">
      <c r="A348" s="257"/>
      <c r="B348" s="58" t="s">
        <v>78</v>
      </c>
      <c r="C348" s="59">
        <v>90.9</v>
      </c>
      <c r="D348" s="56">
        <v>1.9</v>
      </c>
    </row>
    <row r="349" spans="1:4" ht="22.5" customHeight="1">
      <c r="A349" s="257"/>
      <c r="B349" s="58" t="s">
        <v>80</v>
      </c>
      <c r="C349" s="59">
        <v>92.3</v>
      </c>
      <c r="D349" s="56">
        <v>1.6</v>
      </c>
    </row>
    <row r="350" spans="1:4" ht="22.5" customHeight="1">
      <c r="A350" s="257"/>
      <c r="B350" s="58" t="s">
        <v>82</v>
      </c>
      <c r="C350" s="59">
        <v>92.5</v>
      </c>
      <c r="D350" s="56">
        <v>0.2</v>
      </c>
    </row>
    <row r="351" spans="1:4" ht="22.5" customHeight="1">
      <c r="A351" s="257"/>
      <c r="B351" s="58" t="s">
        <v>84</v>
      </c>
      <c r="C351" s="59">
        <v>92.8</v>
      </c>
      <c r="D351" s="56">
        <v>0.3</v>
      </c>
    </row>
    <row r="352" spans="1:4" ht="22.5" customHeight="1">
      <c r="A352" s="257" t="s">
        <v>893</v>
      </c>
      <c r="B352" s="58" t="s">
        <v>86</v>
      </c>
      <c r="C352" s="59">
        <v>92.7</v>
      </c>
      <c r="D352" s="56">
        <v>-0.1</v>
      </c>
    </row>
    <row r="353" spans="1:4" ht="22.5" customHeight="1">
      <c r="A353" s="257"/>
      <c r="B353" s="58" t="s">
        <v>88</v>
      </c>
      <c r="C353" s="59">
        <v>93.9</v>
      </c>
      <c r="D353" s="56">
        <v>1.3</v>
      </c>
    </row>
    <row r="354" spans="1:4" ht="22.5" customHeight="1">
      <c r="A354" s="257"/>
      <c r="B354" s="58" t="s">
        <v>90</v>
      </c>
      <c r="C354" s="59">
        <v>93.5</v>
      </c>
      <c r="D354" s="56">
        <v>-0.4</v>
      </c>
    </row>
    <row r="355" spans="1:4" ht="22.5" customHeight="1">
      <c r="A355" s="257"/>
      <c r="B355" s="58" t="s">
        <v>92</v>
      </c>
      <c r="C355" s="59">
        <v>92.6</v>
      </c>
      <c r="D355" s="56">
        <v>-1</v>
      </c>
    </row>
    <row r="356" spans="1:4" ht="22.5" customHeight="1">
      <c r="A356" s="257"/>
      <c r="B356" s="58" t="s">
        <v>94</v>
      </c>
      <c r="C356" s="59">
        <v>92.5</v>
      </c>
      <c r="D356" s="56">
        <v>-0.1</v>
      </c>
    </row>
    <row r="357" spans="1:4" ht="22.5" customHeight="1">
      <c r="A357" s="257"/>
      <c r="B357" s="58" t="s">
        <v>72</v>
      </c>
      <c r="C357" s="59">
        <v>92.5</v>
      </c>
      <c r="D357" s="56" t="s">
        <v>13</v>
      </c>
    </row>
    <row r="358" spans="1:4" ht="22.5" customHeight="1">
      <c r="A358" s="257"/>
      <c r="B358" s="58" t="s">
        <v>74</v>
      </c>
      <c r="C358" s="59">
        <v>92.9</v>
      </c>
      <c r="D358" s="56">
        <v>0.4</v>
      </c>
    </row>
    <row r="359" spans="1:4" ht="22.5" customHeight="1">
      <c r="A359" s="257"/>
      <c r="B359" s="58" t="s">
        <v>76</v>
      </c>
      <c r="C359" s="59">
        <v>93</v>
      </c>
      <c r="D359" s="56">
        <v>0.1</v>
      </c>
    </row>
    <row r="360" spans="1:4" ht="22.5" customHeight="1">
      <c r="A360" s="257"/>
      <c r="B360" s="58" t="s">
        <v>78</v>
      </c>
      <c r="C360" s="59">
        <v>93.3</v>
      </c>
      <c r="D360" s="56">
        <v>0.3</v>
      </c>
    </row>
    <row r="361" spans="1:4" ht="22.5" customHeight="1">
      <c r="A361" s="257"/>
      <c r="B361" s="58" t="s">
        <v>80</v>
      </c>
      <c r="C361" s="59">
        <v>93.4</v>
      </c>
      <c r="D361" s="56">
        <v>0.2</v>
      </c>
    </row>
    <row r="362" spans="1:4" ht="22.5" customHeight="1">
      <c r="A362" s="257"/>
      <c r="B362" s="58" t="s">
        <v>82</v>
      </c>
      <c r="C362" s="59">
        <v>93.7</v>
      </c>
      <c r="D362" s="56">
        <v>0.3</v>
      </c>
    </row>
    <row r="363" spans="1:4" ht="22.5" customHeight="1">
      <c r="A363" s="257"/>
      <c r="B363" s="58" t="s">
        <v>84</v>
      </c>
      <c r="C363" s="59">
        <v>93.9</v>
      </c>
      <c r="D363" s="56">
        <v>0.2</v>
      </c>
    </row>
    <row r="364" spans="1:4" ht="22.5" customHeight="1">
      <c r="A364" s="257" t="s">
        <v>892</v>
      </c>
      <c r="B364" s="58" t="s">
        <v>86</v>
      </c>
      <c r="C364" s="59">
        <v>93.9</v>
      </c>
      <c r="D364" s="56" t="s">
        <v>13</v>
      </c>
    </row>
    <row r="365" spans="1:4" ht="22.5" customHeight="1">
      <c r="A365" s="257"/>
      <c r="B365" s="58" t="s">
        <v>88</v>
      </c>
      <c r="C365" s="59">
        <v>93.8</v>
      </c>
      <c r="D365" s="56">
        <v>-0.1</v>
      </c>
    </row>
    <row r="366" spans="1:4" ht="22.5" customHeight="1">
      <c r="A366" s="257"/>
      <c r="B366" s="58" t="s">
        <v>90</v>
      </c>
      <c r="C366" s="59">
        <v>94</v>
      </c>
      <c r="D366" s="56">
        <v>0.2</v>
      </c>
    </row>
    <row r="367" spans="1:4" ht="22.5" customHeight="1">
      <c r="A367" s="257"/>
      <c r="B367" s="58" t="s">
        <v>92</v>
      </c>
      <c r="C367" s="59">
        <v>94.5</v>
      </c>
      <c r="D367" s="56">
        <v>0.6</v>
      </c>
    </row>
    <row r="368" spans="1:4" ht="22.5" customHeight="1">
      <c r="A368" s="257"/>
      <c r="B368" s="58" t="s">
        <v>94</v>
      </c>
      <c r="C368" s="59">
        <v>94.4</v>
      </c>
      <c r="D368" s="56">
        <v>-0.1</v>
      </c>
    </row>
    <row r="369" spans="1:4" ht="22.5" customHeight="1">
      <c r="A369" s="257"/>
      <c r="B369" s="58" t="s">
        <v>72</v>
      </c>
      <c r="C369" s="59">
        <v>94.3</v>
      </c>
      <c r="D369" s="56">
        <v>-0.1</v>
      </c>
    </row>
    <row r="370" spans="1:4" ht="22.5" customHeight="1">
      <c r="A370" s="257"/>
      <c r="B370" s="58" t="s">
        <v>74</v>
      </c>
      <c r="C370" s="59">
        <v>94.7</v>
      </c>
      <c r="D370" s="56">
        <v>0.4</v>
      </c>
    </row>
    <row r="371" spans="1:4" ht="22.5" customHeight="1">
      <c r="A371" s="257"/>
      <c r="B371" s="58" t="s">
        <v>76</v>
      </c>
      <c r="C371" s="59">
        <v>94.8</v>
      </c>
      <c r="D371" s="56">
        <v>0.1</v>
      </c>
    </row>
    <row r="372" spans="1:4" ht="22.5" customHeight="1">
      <c r="A372" s="257"/>
      <c r="B372" s="58" t="s">
        <v>78</v>
      </c>
      <c r="C372" s="59">
        <v>94.6</v>
      </c>
      <c r="D372" s="56">
        <v>-0.2</v>
      </c>
    </row>
    <row r="373" spans="1:4" ht="22.5" customHeight="1">
      <c r="A373" s="257"/>
      <c r="B373" s="58" t="s">
        <v>80</v>
      </c>
      <c r="C373" s="59">
        <v>94.9</v>
      </c>
      <c r="D373" s="56">
        <v>0.3</v>
      </c>
    </row>
    <row r="374" spans="1:4" ht="22.5" customHeight="1">
      <c r="A374" s="257"/>
      <c r="B374" s="58" t="s">
        <v>82</v>
      </c>
      <c r="C374" s="59">
        <v>95.2</v>
      </c>
      <c r="D374" s="56">
        <v>0.3</v>
      </c>
    </row>
    <row r="375" spans="1:4" ht="22.5" customHeight="1">
      <c r="A375" s="257"/>
      <c r="B375" s="58" t="s">
        <v>84</v>
      </c>
      <c r="C375" s="59">
        <v>95.5</v>
      </c>
      <c r="D375" s="56">
        <v>0.4</v>
      </c>
    </row>
    <row r="376" spans="1:4" ht="22.5" customHeight="1">
      <c r="A376" s="257" t="s">
        <v>891</v>
      </c>
      <c r="B376" s="58" t="s">
        <v>86</v>
      </c>
      <c r="C376" s="59">
        <v>95.5</v>
      </c>
      <c r="D376" s="56">
        <v>-0.1</v>
      </c>
    </row>
    <row r="377" spans="1:4" ht="22.5" customHeight="1">
      <c r="A377" s="257"/>
      <c r="B377" s="58" t="s">
        <v>88</v>
      </c>
      <c r="C377" s="59">
        <v>96.7</v>
      </c>
      <c r="D377" s="56">
        <v>1.3</v>
      </c>
    </row>
    <row r="378" spans="1:4" ht="22.5" customHeight="1">
      <c r="A378" s="257"/>
      <c r="B378" s="58" t="s">
        <v>90</v>
      </c>
      <c r="C378" s="59">
        <v>96.4</v>
      </c>
      <c r="D378" s="56">
        <v>-0.3</v>
      </c>
    </row>
    <row r="379" spans="1:4" ht="22.5" customHeight="1">
      <c r="A379" s="257"/>
      <c r="B379" s="58" t="s">
        <v>92</v>
      </c>
      <c r="C379" s="59">
        <v>96.3</v>
      </c>
      <c r="D379" s="56">
        <v>-0.1</v>
      </c>
    </row>
    <row r="380" spans="1:4" ht="22.5" customHeight="1">
      <c r="A380" s="257"/>
      <c r="B380" s="58" t="s">
        <v>94</v>
      </c>
      <c r="C380" s="59">
        <v>96.4</v>
      </c>
      <c r="D380" s="56" t="s">
        <v>13</v>
      </c>
    </row>
    <row r="381" spans="1:4" ht="22.5" customHeight="1">
      <c r="A381" s="257"/>
      <c r="B381" s="58" t="s">
        <v>72</v>
      </c>
      <c r="C381" s="59">
        <v>96.6</v>
      </c>
      <c r="D381" s="56">
        <v>0.2</v>
      </c>
    </row>
    <row r="382" spans="1:4" ht="22.5" customHeight="1">
      <c r="A382" s="257"/>
      <c r="B382" s="58" t="s">
        <v>74</v>
      </c>
      <c r="C382" s="59">
        <v>96.9</v>
      </c>
      <c r="D382" s="56">
        <v>0.4</v>
      </c>
    </row>
    <row r="383" spans="1:4" ht="22.5" customHeight="1">
      <c r="A383" s="257"/>
      <c r="B383" s="58" t="s">
        <v>76</v>
      </c>
      <c r="C383" s="59">
        <v>97</v>
      </c>
      <c r="D383" s="56" t="s">
        <v>13</v>
      </c>
    </row>
    <row r="384" spans="1:4" ht="22.5" customHeight="1">
      <c r="A384" s="257"/>
      <c r="B384" s="58" t="s">
        <v>78</v>
      </c>
      <c r="C384" s="59">
        <v>97.2</v>
      </c>
      <c r="D384" s="56">
        <v>0.2</v>
      </c>
    </row>
    <row r="385" spans="1:4" ht="22.5" customHeight="1">
      <c r="A385" s="257"/>
      <c r="B385" s="58" t="s">
        <v>80</v>
      </c>
      <c r="C385" s="59">
        <v>97.4</v>
      </c>
      <c r="D385" s="56">
        <v>0.2</v>
      </c>
    </row>
    <row r="386" spans="1:4" ht="22.5" customHeight="1">
      <c r="A386" s="257"/>
      <c r="B386" s="58" t="s">
        <v>82</v>
      </c>
      <c r="C386" s="59">
        <v>97.6</v>
      </c>
      <c r="D386" s="56">
        <v>0.2</v>
      </c>
    </row>
    <row r="387" spans="1:4" ht="22.5" customHeight="1">
      <c r="A387" s="257"/>
      <c r="B387" s="58" t="s">
        <v>84</v>
      </c>
      <c r="C387" s="59">
        <v>97.9</v>
      </c>
      <c r="D387" s="56">
        <v>0.4</v>
      </c>
    </row>
    <row r="388" spans="1:4" ht="22.5" customHeight="1">
      <c r="A388" s="257" t="s">
        <v>890</v>
      </c>
      <c r="B388" s="58" t="s">
        <v>86</v>
      </c>
      <c r="C388" s="59">
        <v>97.8</v>
      </c>
      <c r="D388" s="56">
        <v>-0.1</v>
      </c>
    </row>
    <row r="389" spans="1:4" ht="22.5" customHeight="1">
      <c r="A389" s="257"/>
      <c r="B389" s="58" t="s">
        <v>88</v>
      </c>
      <c r="C389" s="59">
        <v>98.7</v>
      </c>
      <c r="D389" s="56">
        <v>0.9</v>
      </c>
    </row>
    <row r="390" spans="1:4" ht="22.5" customHeight="1">
      <c r="A390" s="257"/>
      <c r="B390" s="58" t="s">
        <v>90</v>
      </c>
      <c r="C390" s="59">
        <v>98.4</v>
      </c>
      <c r="D390" s="56">
        <v>-0.3</v>
      </c>
    </row>
    <row r="391" spans="1:4" ht="22.5" customHeight="1">
      <c r="A391" s="257"/>
      <c r="B391" s="58" t="s">
        <v>92</v>
      </c>
      <c r="C391" s="59">
        <v>99.1</v>
      </c>
      <c r="D391" s="56">
        <v>0.7</v>
      </c>
    </row>
    <row r="392" spans="1:4" ht="22.5" customHeight="1">
      <c r="A392" s="257"/>
      <c r="B392" s="58" t="s">
        <v>94</v>
      </c>
      <c r="C392" s="59">
        <v>99</v>
      </c>
      <c r="D392" s="56">
        <v>-0.1</v>
      </c>
    </row>
    <row r="393" spans="1:4" ht="22.5" customHeight="1">
      <c r="A393" s="257"/>
      <c r="B393" s="58" t="s">
        <v>72</v>
      </c>
      <c r="C393" s="59">
        <v>99.7</v>
      </c>
      <c r="D393" s="56">
        <v>0.7</v>
      </c>
    </row>
    <row r="394" spans="1:4" ht="22.5" customHeight="1">
      <c r="A394" s="257"/>
      <c r="B394" s="58" t="s">
        <v>74</v>
      </c>
      <c r="C394" s="57">
        <v>100.1</v>
      </c>
      <c r="D394" s="56">
        <v>0.4</v>
      </c>
    </row>
    <row r="395" spans="1:4" ht="22.5" customHeight="1">
      <c r="A395" s="257"/>
      <c r="B395" s="58" t="s">
        <v>76</v>
      </c>
      <c r="C395" s="57">
        <v>100.3</v>
      </c>
      <c r="D395" s="56">
        <v>0.2</v>
      </c>
    </row>
    <row r="396" spans="1:4" ht="22.5" customHeight="1">
      <c r="A396" s="257"/>
      <c r="B396" s="58" t="s">
        <v>78</v>
      </c>
      <c r="C396" s="57">
        <v>100.3</v>
      </c>
      <c r="D396" s="56" t="s">
        <v>13</v>
      </c>
    </row>
    <row r="397" spans="1:4" ht="22.5" customHeight="1">
      <c r="A397" s="257"/>
      <c r="B397" s="58" t="s">
        <v>80</v>
      </c>
      <c r="C397" s="57">
        <v>100.6</v>
      </c>
      <c r="D397" s="56">
        <v>0.2</v>
      </c>
    </row>
    <row r="398" spans="1:4" ht="22.5" customHeight="1">
      <c r="A398" s="257"/>
      <c r="B398" s="58" t="s">
        <v>82</v>
      </c>
      <c r="C398" s="57">
        <v>100.7</v>
      </c>
      <c r="D398" s="56">
        <v>0.1</v>
      </c>
    </row>
    <row r="399" spans="1:4" ht="22.5" customHeight="1">
      <c r="A399" s="257"/>
      <c r="B399" s="58" t="s">
        <v>84</v>
      </c>
      <c r="C399" s="57">
        <v>100.7</v>
      </c>
      <c r="D399" s="56">
        <v>0.1</v>
      </c>
    </row>
    <row r="400" spans="1:4" ht="22.5" customHeight="1">
      <c r="A400" s="257" t="s">
        <v>889</v>
      </c>
      <c r="B400" s="58" t="s">
        <v>86</v>
      </c>
      <c r="C400" s="59">
        <v>98.5</v>
      </c>
      <c r="D400" s="56">
        <v>-2.2000000000000002</v>
      </c>
    </row>
    <row r="401" spans="1:4" ht="22.5" customHeight="1">
      <c r="A401" s="257"/>
      <c r="B401" s="58" t="s">
        <v>88</v>
      </c>
      <c r="C401" s="57">
        <v>101</v>
      </c>
      <c r="D401" s="56">
        <v>2.5</v>
      </c>
    </row>
    <row r="402" spans="1:4" ht="22.5" customHeight="1">
      <c r="A402" s="257"/>
      <c r="B402" s="58" t="s">
        <v>90</v>
      </c>
      <c r="C402" s="57">
        <v>100.9</v>
      </c>
      <c r="D402" s="56" t="s">
        <v>13</v>
      </c>
    </row>
    <row r="403" spans="1:4" ht="22.5" customHeight="1">
      <c r="A403" s="257"/>
      <c r="B403" s="58" t="s">
        <v>92</v>
      </c>
      <c r="C403" s="57">
        <v>101</v>
      </c>
      <c r="D403" s="56">
        <v>0.1</v>
      </c>
    </row>
    <row r="404" spans="1:4" ht="22.5" customHeight="1">
      <c r="A404" s="257"/>
      <c r="B404" s="58" t="s">
        <v>94</v>
      </c>
      <c r="C404" s="57">
        <v>100.7</v>
      </c>
      <c r="D404" s="56">
        <v>-0.3</v>
      </c>
    </row>
    <row r="405" spans="1:4" ht="22.5" customHeight="1">
      <c r="A405" s="257"/>
      <c r="B405" s="58" t="s">
        <v>72</v>
      </c>
      <c r="C405" s="57">
        <v>100.6</v>
      </c>
      <c r="D405" s="56">
        <v>-0.1</v>
      </c>
    </row>
    <row r="406" spans="1:4" ht="22.5" customHeight="1">
      <c r="A406" s="257"/>
      <c r="B406" s="58" t="s">
        <v>74</v>
      </c>
      <c r="C406" s="59">
        <v>97.7</v>
      </c>
      <c r="D406" s="56">
        <v>-2.8</v>
      </c>
    </row>
    <row r="407" spans="1:4" ht="22.5" customHeight="1">
      <c r="A407" s="257"/>
      <c r="B407" s="58" t="s">
        <v>76</v>
      </c>
      <c r="C407" s="59">
        <v>99.9</v>
      </c>
      <c r="D407" s="56">
        <v>2.2000000000000002</v>
      </c>
    </row>
    <row r="408" spans="1:4" ht="22.5" customHeight="1">
      <c r="A408" s="257"/>
      <c r="B408" s="58" t="s">
        <v>78</v>
      </c>
      <c r="C408" s="59">
        <v>97.8</v>
      </c>
      <c r="D408" s="56">
        <v>-2</v>
      </c>
    </row>
    <row r="409" spans="1:4" ht="22.5" customHeight="1">
      <c r="A409" s="257"/>
      <c r="B409" s="58" t="s">
        <v>80</v>
      </c>
      <c r="C409" s="57">
        <v>100.2</v>
      </c>
      <c r="D409" s="56">
        <v>2.5</v>
      </c>
    </row>
    <row r="410" spans="1:4" ht="22.5" customHeight="1">
      <c r="A410" s="257"/>
      <c r="B410" s="58" t="s">
        <v>82</v>
      </c>
      <c r="C410" s="57">
        <v>100.3</v>
      </c>
      <c r="D410" s="56">
        <v>0.1</v>
      </c>
    </row>
    <row r="411" spans="1:4" ht="22.5" customHeight="1">
      <c r="A411" s="257"/>
      <c r="B411" s="58" t="s">
        <v>84</v>
      </c>
      <c r="C411" s="59">
        <v>99.8</v>
      </c>
      <c r="D411" s="56">
        <v>-0.6</v>
      </c>
    </row>
    <row r="412" spans="1:4" ht="22.5" customHeight="1">
      <c r="A412" s="257" t="s">
        <v>147</v>
      </c>
      <c r="B412" s="58" t="s">
        <v>86</v>
      </c>
      <c r="C412" s="57">
        <v>101.1</v>
      </c>
      <c r="D412" s="56">
        <v>1.3</v>
      </c>
    </row>
    <row r="413" spans="1:4" ht="22.5" customHeight="1">
      <c r="A413" s="257"/>
      <c r="B413" s="58" t="s">
        <v>88</v>
      </c>
      <c r="C413" s="57">
        <v>101.4</v>
      </c>
      <c r="D413" s="56">
        <v>0.3</v>
      </c>
    </row>
    <row r="414" spans="1:4" ht="22.5" customHeight="1">
      <c r="A414" s="257"/>
      <c r="B414" s="58" t="s">
        <v>90</v>
      </c>
      <c r="C414" s="57">
        <v>101.5</v>
      </c>
      <c r="D414" s="56">
        <v>0.1</v>
      </c>
    </row>
    <row r="415" spans="1:4" ht="22.5" customHeight="1">
      <c r="A415" s="257"/>
      <c r="B415" s="58" t="s">
        <v>92</v>
      </c>
      <c r="C415" s="57">
        <v>101.8</v>
      </c>
      <c r="D415" s="56">
        <v>0.2</v>
      </c>
    </row>
    <row r="416" spans="1:4" ht="22.5" customHeight="1">
      <c r="A416" s="257"/>
      <c r="B416" s="58" t="s">
        <v>94</v>
      </c>
      <c r="C416" s="57">
        <v>101.6</v>
      </c>
      <c r="D416" s="56">
        <v>-0.1</v>
      </c>
    </row>
    <row r="417" spans="1:4" ht="22.5" customHeight="1">
      <c r="A417" s="257"/>
      <c r="B417" s="58" t="s">
        <v>72</v>
      </c>
      <c r="C417" s="57">
        <v>101.3</v>
      </c>
      <c r="D417" s="56">
        <v>-0.3</v>
      </c>
    </row>
    <row r="418" spans="1:4" ht="22.5" customHeight="1">
      <c r="A418" s="257"/>
      <c r="B418" s="58" t="s">
        <v>74</v>
      </c>
      <c r="C418" s="57">
        <v>101.4</v>
      </c>
      <c r="D418" s="56">
        <v>0.1</v>
      </c>
    </row>
    <row r="419" spans="1:4" ht="22.5" customHeight="1">
      <c r="A419" s="257"/>
      <c r="B419" s="58" t="s">
        <v>76</v>
      </c>
      <c r="C419" s="57">
        <v>101.5</v>
      </c>
      <c r="D419" s="56">
        <v>0.1</v>
      </c>
    </row>
    <row r="420" spans="1:4" ht="22.5" customHeight="1">
      <c r="A420" s="257"/>
      <c r="B420" s="58" t="s">
        <v>78</v>
      </c>
      <c r="C420" s="59">
        <v>99.2</v>
      </c>
      <c r="D420" s="56">
        <v>-2.2999999999999998</v>
      </c>
    </row>
    <row r="421" spans="1:4" ht="22.5" customHeight="1">
      <c r="A421" s="257"/>
      <c r="B421" s="58" t="s">
        <v>80</v>
      </c>
      <c r="C421" s="57">
        <v>102</v>
      </c>
      <c r="D421" s="56">
        <v>2.9</v>
      </c>
    </row>
    <row r="422" spans="1:4" ht="22.5" customHeight="1">
      <c r="A422" s="257"/>
      <c r="B422" s="58" t="s">
        <v>82</v>
      </c>
      <c r="C422" s="57">
        <v>102.2</v>
      </c>
      <c r="D422" s="56">
        <v>0.2</v>
      </c>
    </row>
    <row r="423" spans="1:4" ht="22.5" customHeight="1">
      <c r="A423" s="257"/>
      <c r="B423" s="58" t="s">
        <v>84</v>
      </c>
      <c r="C423" s="57">
        <v>102.2</v>
      </c>
      <c r="D423" s="56" t="s">
        <v>13</v>
      </c>
    </row>
    <row r="424" spans="1:4" ht="22.5" customHeight="1">
      <c r="A424" s="257" t="s">
        <v>148</v>
      </c>
      <c r="B424" s="58" t="s">
        <v>86</v>
      </c>
      <c r="C424" s="57">
        <v>102.3</v>
      </c>
      <c r="D424" s="56">
        <v>0.2</v>
      </c>
    </row>
    <row r="425" spans="1:4" ht="22.5" customHeight="1">
      <c r="A425" s="257"/>
      <c r="B425" s="58" t="s">
        <v>88</v>
      </c>
      <c r="C425" s="57">
        <v>103.1</v>
      </c>
      <c r="D425" s="56">
        <v>0.7</v>
      </c>
    </row>
    <row r="426" spans="1:4" ht="22.5" customHeight="1">
      <c r="A426" s="257"/>
      <c r="B426" s="58" t="s">
        <v>90</v>
      </c>
      <c r="C426" s="57">
        <v>103.3</v>
      </c>
      <c r="D426" s="56">
        <v>0.2</v>
      </c>
    </row>
    <row r="427" spans="1:4" ht="22.5" customHeight="1">
      <c r="A427" s="257"/>
      <c r="B427" s="58" t="s">
        <v>92</v>
      </c>
      <c r="C427" s="57">
        <v>103.1</v>
      </c>
      <c r="D427" s="56">
        <v>-0.2</v>
      </c>
    </row>
    <row r="428" spans="1:4" ht="22.5" customHeight="1">
      <c r="A428" s="257"/>
      <c r="B428" s="58" t="s">
        <v>94</v>
      </c>
      <c r="C428" s="57">
        <v>102.9</v>
      </c>
      <c r="D428" s="56">
        <v>-0.2</v>
      </c>
    </row>
    <row r="429" spans="1:4" ht="22.5" customHeight="1">
      <c r="A429" s="257"/>
      <c r="B429" s="58" t="s">
        <v>72</v>
      </c>
      <c r="C429" s="57">
        <v>103.2</v>
      </c>
      <c r="D429" s="56">
        <v>0.3</v>
      </c>
    </row>
    <row r="430" spans="1:4" ht="22.5" customHeight="1">
      <c r="A430" s="257"/>
      <c r="B430" s="58" t="s">
        <v>74</v>
      </c>
      <c r="C430" s="57">
        <v>103.3</v>
      </c>
      <c r="D430" s="56">
        <v>0.2</v>
      </c>
    </row>
    <row r="431" spans="1:4" ht="22.5" customHeight="1">
      <c r="A431" s="257"/>
      <c r="B431" s="58" t="s">
        <v>76</v>
      </c>
      <c r="C431" s="57">
        <v>103.4</v>
      </c>
      <c r="D431" s="56" t="s">
        <v>13</v>
      </c>
    </row>
    <row r="432" spans="1:4" ht="22.5" customHeight="1">
      <c r="A432" s="257"/>
      <c r="B432" s="58" t="s">
        <v>78</v>
      </c>
      <c r="C432" s="57">
        <v>103.5</v>
      </c>
      <c r="D432" s="56">
        <v>0.1</v>
      </c>
    </row>
    <row r="433" spans="1:4" ht="22.5" customHeight="1">
      <c r="A433" s="257"/>
      <c r="B433" s="58" t="s">
        <v>80</v>
      </c>
      <c r="C433" s="57">
        <v>103.8</v>
      </c>
      <c r="D433" s="56">
        <v>0.3</v>
      </c>
    </row>
    <row r="434" spans="1:4" ht="22.5" customHeight="1">
      <c r="A434" s="257"/>
      <c r="B434" s="58" t="s">
        <v>82</v>
      </c>
      <c r="C434" s="57">
        <v>104</v>
      </c>
      <c r="D434" s="56">
        <v>0.1</v>
      </c>
    </row>
    <row r="435" spans="1:4" ht="22.5" customHeight="1">
      <c r="A435" s="257"/>
      <c r="B435" s="58" t="s">
        <v>84</v>
      </c>
      <c r="C435" s="57">
        <v>104.2</v>
      </c>
      <c r="D435" s="56">
        <v>0.3</v>
      </c>
    </row>
    <row r="436" spans="1:4" ht="22.5" customHeight="1">
      <c r="A436" s="257" t="s">
        <v>149</v>
      </c>
      <c r="B436" s="58" t="s">
        <v>86</v>
      </c>
      <c r="C436" s="57">
        <v>104.8</v>
      </c>
      <c r="D436" s="56">
        <v>0.6</v>
      </c>
    </row>
    <row r="437" spans="1:4" ht="22.5" customHeight="1">
      <c r="A437" s="257"/>
      <c r="B437" s="58" t="s">
        <v>88</v>
      </c>
      <c r="C437" s="57">
        <v>104.9</v>
      </c>
      <c r="D437" s="56" t="s">
        <v>13</v>
      </c>
    </row>
    <row r="438" spans="1:4" ht="22.5" customHeight="1">
      <c r="A438" s="257"/>
      <c r="B438" s="58" t="s">
        <v>90</v>
      </c>
      <c r="C438" s="57">
        <v>105</v>
      </c>
      <c r="D438" s="56">
        <v>0.2</v>
      </c>
    </row>
    <row r="439" spans="1:4" ht="22.5" customHeight="1">
      <c r="A439" s="257"/>
      <c r="B439" s="58" t="s">
        <v>92</v>
      </c>
      <c r="C439" s="57">
        <v>105.2</v>
      </c>
      <c r="D439" s="56">
        <v>0.2</v>
      </c>
    </row>
    <row r="440" spans="1:4" ht="22.5" customHeight="1">
      <c r="A440" s="257"/>
      <c r="B440" s="58" t="s">
        <v>94</v>
      </c>
      <c r="C440" s="57">
        <v>105</v>
      </c>
      <c r="D440" s="56">
        <v>-0.3</v>
      </c>
    </row>
    <row r="441" spans="1:4" ht="22.5" customHeight="1">
      <c r="A441" s="257"/>
      <c r="B441" s="58" t="s">
        <v>72</v>
      </c>
      <c r="C441" s="57">
        <v>105.2</v>
      </c>
      <c r="D441" s="56">
        <v>0.2</v>
      </c>
    </row>
    <row r="442" spans="1:4" ht="22.5" customHeight="1">
      <c r="A442" s="257"/>
      <c r="B442" s="58" t="s">
        <v>74</v>
      </c>
      <c r="C442" s="57">
        <v>105.2</v>
      </c>
      <c r="D442" s="56" t="s">
        <v>13</v>
      </c>
    </row>
    <row r="443" spans="1:4" ht="22.5" customHeight="1">
      <c r="A443" s="257"/>
      <c r="B443" s="58" t="s">
        <v>76</v>
      </c>
      <c r="C443" s="57">
        <v>105.2</v>
      </c>
      <c r="D443" s="56" t="s">
        <v>13</v>
      </c>
    </row>
    <row r="444" spans="1:4" ht="22.5" customHeight="1">
      <c r="A444" s="257"/>
      <c r="B444" s="58" t="s">
        <v>78</v>
      </c>
      <c r="C444" s="57">
        <v>105.6</v>
      </c>
      <c r="D444" s="56">
        <v>0.4</v>
      </c>
    </row>
    <row r="445" spans="1:4" ht="22.5" customHeight="1">
      <c r="A445" s="257"/>
      <c r="B445" s="58" t="s">
        <v>80</v>
      </c>
      <c r="C445" s="57">
        <v>106.7</v>
      </c>
      <c r="D445" s="56">
        <v>1</v>
      </c>
    </row>
    <row r="446" spans="1:4" ht="22.5" customHeight="1">
      <c r="A446" s="257"/>
      <c r="B446" s="58" t="s">
        <v>82</v>
      </c>
      <c r="C446" s="57">
        <v>106.6</v>
      </c>
      <c r="D446" s="56" t="s">
        <v>13</v>
      </c>
    </row>
    <row r="447" spans="1:4" ht="22.5" customHeight="1">
      <c r="A447" s="257"/>
      <c r="B447" s="58" t="s">
        <v>84</v>
      </c>
      <c r="C447" s="57">
        <v>106.7</v>
      </c>
      <c r="D447" s="56">
        <v>0.1</v>
      </c>
    </row>
    <row r="448" spans="1:4" ht="22.5" customHeight="1">
      <c r="A448" s="257" t="s">
        <v>150</v>
      </c>
      <c r="B448" s="58" t="s">
        <v>86</v>
      </c>
      <c r="C448" s="57">
        <v>106.6</v>
      </c>
      <c r="D448" s="56">
        <v>-0.1</v>
      </c>
    </row>
    <row r="449" spans="1:4" ht="22.5" customHeight="1">
      <c r="A449" s="257"/>
      <c r="B449" s="58" t="s">
        <v>88</v>
      </c>
      <c r="C449" s="57">
        <v>107.1</v>
      </c>
      <c r="D449" s="56">
        <v>0.4</v>
      </c>
    </row>
    <row r="450" spans="1:4" ht="21" customHeight="1">
      <c r="A450" s="256" t="s">
        <v>872</v>
      </c>
      <c r="B450" s="256"/>
      <c r="C450" s="256"/>
      <c r="D450" s="256"/>
    </row>
    <row r="451" spans="1:4" ht="21" customHeight="1">
      <c r="A451" s="256" t="s">
        <v>888</v>
      </c>
      <c r="B451" s="256"/>
      <c r="C451" s="256"/>
      <c r="D451" s="256"/>
    </row>
    <row r="452" spans="1:4" ht="21" customHeight="1">
      <c r="A452" s="256" t="s">
        <v>887</v>
      </c>
      <c r="B452" s="256"/>
      <c r="C452" s="256"/>
      <c r="D452" s="256"/>
    </row>
    <row r="453" spans="1:4" ht="54.75" customHeight="1">
      <c r="A453" s="256" t="s">
        <v>886</v>
      </c>
      <c r="B453" s="256"/>
      <c r="C453" s="256"/>
      <c r="D453" s="256"/>
    </row>
    <row r="454" spans="1:4" ht="72" customHeight="1">
      <c r="A454" s="256" t="s">
        <v>885</v>
      </c>
      <c r="B454" s="256"/>
      <c r="C454" s="256"/>
      <c r="D454" s="256"/>
    </row>
    <row r="455" spans="1:4" ht="38.25" customHeight="1">
      <c r="A455" s="256" t="s">
        <v>884</v>
      </c>
      <c r="B455" s="256"/>
      <c r="C455" s="256"/>
      <c r="D455" s="256"/>
    </row>
    <row r="456" spans="1:4" ht="21" customHeight="1">
      <c r="A456" s="256" t="s">
        <v>883</v>
      </c>
      <c r="B456" s="256"/>
      <c r="C456" s="256"/>
      <c r="D456" s="256"/>
    </row>
    <row r="457" spans="1:4" ht="38.25" customHeight="1">
      <c r="A457" s="256" t="s">
        <v>882</v>
      </c>
      <c r="B457" s="256"/>
      <c r="C457" s="256"/>
      <c r="D457" s="256"/>
    </row>
    <row r="458" spans="1:4" ht="38.25" customHeight="1">
      <c r="A458" s="256" t="s">
        <v>881</v>
      </c>
      <c r="B458" s="256"/>
      <c r="C458" s="256"/>
      <c r="D458" s="256"/>
    </row>
    <row r="459" spans="1:4" ht="21" customHeight="1">
      <c r="A459" s="256" t="s">
        <v>880</v>
      </c>
      <c r="B459" s="256"/>
      <c r="C459" s="256"/>
      <c r="D459" s="256"/>
    </row>
    <row r="460" spans="1:4" ht="21" customHeight="1">
      <c r="A460" s="256" t="s">
        <v>879</v>
      </c>
      <c r="B460" s="256"/>
      <c r="C460" s="256"/>
      <c r="D460" s="256"/>
    </row>
    <row r="461" spans="1:4" ht="21" customHeight="1">
      <c r="A461" s="256" t="s">
        <v>872</v>
      </c>
      <c r="B461" s="256"/>
      <c r="C461" s="256"/>
      <c r="D461" s="256"/>
    </row>
    <row r="462" spans="1:4" ht="21" customHeight="1">
      <c r="A462" s="256" t="s">
        <v>878</v>
      </c>
      <c r="B462" s="256"/>
      <c r="C462" s="256"/>
      <c r="D462" s="256"/>
    </row>
    <row r="463" spans="1:4" ht="21" customHeight="1">
      <c r="A463" s="256" t="s">
        <v>877</v>
      </c>
      <c r="B463" s="256"/>
      <c r="C463" s="256"/>
      <c r="D463" s="256"/>
    </row>
    <row r="464" spans="1:4" ht="21" customHeight="1">
      <c r="A464" s="256" t="s">
        <v>876</v>
      </c>
      <c r="B464" s="256"/>
      <c r="C464" s="256"/>
      <c r="D464" s="256"/>
    </row>
    <row r="465" spans="1:4" ht="21" customHeight="1">
      <c r="A465" s="256" t="s">
        <v>875</v>
      </c>
      <c r="B465" s="256"/>
      <c r="C465" s="256"/>
      <c r="D465" s="256"/>
    </row>
    <row r="466" spans="1:4" ht="21" customHeight="1">
      <c r="A466" s="256" t="s">
        <v>874</v>
      </c>
      <c r="B466" s="256"/>
      <c r="C466" s="256"/>
      <c r="D466" s="256"/>
    </row>
    <row r="467" spans="1:4" ht="21" customHeight="1">
      <c r="A467" s="256" t="s">
        <v>873</v>
      </c>
      <c r="B467" s="256"/>
      <c r="C467" s="256"/>
      <c r="D467" s="256"/>
    </row>
    <row r="468" spans="1:4" ht="21" customHeight="1">
      <c r="A468" s="256" t="s">
        <v>872</v>
      </c>
      <c r="B468" s="256"/>
      <c r="C468" s="256"/>
      <c r="D468" s="256"/>
    </row>
    <row r="469" spans="1:4" ht="21" customHeight="1">
      <c r="A469" s="256" t="s">
        <v>871</v>
      </c>
      <c r="B469" s="256"/>
      <c r="C469" s="256"/>
      <c r="D469" s="256"/>
    </row>
  </sheetData>
  <mergeCells count="94">
    <mergeCell ref="A1:D1"/>
    <mergeCell ref="A2:D2"/>
    <mergeCell ref="A3:B4"/>
    <mergeCell ref="C3:D3"/>
    <mergeCell ref="C5:D5"/>
    <mergeCell ref="A11:B11"/>
    <mergeCell ref="A12:B12"/>
    <mergeCell ref="A13:B13"/>
    <mergeCell ref="A14:B14"/>
    <mergeCell ref="A15:B15"/>
    <mergeCell ref="A6:B6"/>
    <mergeCell ref="A7:B7"/>
    <mergeCell ref="A8:B8"/>
    <mergeCell ref="A9:B9"/>
    <mergeCell ref="A10:B10"/>
    <mergeCell ref="A21:B21"/>
    <mergeCell ref="A22:B22"/>
    <mergeCell ref="A23:B23"/>
    <mergeCell ref="A24:B24"/>
    <mergeCell ref="A25:B25"/>
    <mergeCell ref="A16:B16"/>
    <mergeCell ref="A17:B17"/>
    <mergeCell ref="A18:B18"/>
    <mergeCell ref="A19:B19"/>
    <mergeCell ref="A20:B20"/>
    <mergeCell ref="A31:B31"/>
    <mergeCell ref="A32:B32"/>
    <mergeCell ref="A33:B33"/>
    <mergeCell ref="A34:B34"/>
    <mergeCell ref="A35:B35"/>
    <mergeCell ref="A26:B26"/>
    <mergeCell ref="A27:B27"/>
    <mergeCell ref="A28:B28"/>
    <mergeCell ref="A29:B29"/>
    <mergeCell ref="A30:B30"/>
    <mergeCell ref="A52:A63"/>
    <mergeCell ref="A64:A75"/>
    <mergeCell ref="A76:A87"/>
    <mergeCell ref="A88:A99"/>
    <mergeCell ref="A100:A111"/>
    <mergeCell ref="A36:B36"/>
    <mergeCell ref="A37:B37"/>
    <mergeCell ref="A38:B38"/>
    <mergeCell ref="A39:B39"/>
    <mergeCell ref="A40:A51"/>
    <mergeCell ref="A172:A183"/>
    <mergeCell ref="A184:A195"/>
    <mergeCell ref="A196:A207"/>
    <mergeCell ref="A208:A219"/>
    <mergeCell ref="A220:A231"/>
    <mergeCell ref="A112:A123"/>
    <mergeCell ref="A124:A135"/>
    <mergeCell ref="A136:A147"/>
    <mergeCell ref="A148:A159"/>
    <mergeCell ref="A160:A171"/>
    <mergeCell ref="A292:A303"/>
    <mergeCell ref="A304:A315"/>
    <mergeCell ref="A316:A327"/>
    <mergeCell ref="A328:A339"/>
    <mergeCell ref="A340:A351"/>
    <mergeCell ref="A232:A243"/>
    <mergeCell ref="A244:A255"/>
    <mergeCell ref="A256:A267"/>
    <mergeCell ref="A268:A279"/>
    <mergeCell ref="A280:A291"/>
    <mergeCell ref="A412:A423"/>
    <mergeCell ref="A424:A435"/>
    <mergeCell ref="A436:A447"/>
    <mergeCell ref="A448:A449"/>
    <mergeCell ref="A450:D450"/>
    <mergeCell ref="A352:A363"/>
    <mergeCell ref="A364:A375"/>
    <mergeCell ref="A376:A387"/>
    <mergeCell ref="A388:A399"/>
    <mergeCell ref="A400:A411"/>
    <mergeCell ref="A456:D456"/>
    <mergeCell ref="A457:D457"/>
    <mergeCell ref="A458:D458"/>
    <mergeCell ref="A459:D459"/>
    <mergeCell ref="A460:D460"/>
    <mergeCell ref="A451:D451"/>
    <mergeCell ref="A452:D452"/>
    <mergeCell ref="A453:D453"/>
    <mergeCell ref="A454:D454"/>
    <mergeCell ref="A455:D455"/>
    <mergeCell ref="A466:D466"/>
    <mergeCell ref="A467:D467"/>
    <mergeCell ref="A468:D468"/>
    <mergeCell ref="A469:D469"/>
    <mergeCell ref="A461:D461"/>
    <mergeCell ref="A462:D462"/>
    <mergeCell ref="A463:D463"/>
    <mergeCell ref="A464:D464"/>
    <mergeCell ref="A465:D465"/>
  </mergeCells>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24F8-0924-478D-8D3F-47381B72658D}">
  <dimension ref="A1:AB493"/>
  <sheetViews>
    <sheetView zoomScaleNormal="100" workbookViewId="0">
      <pane ySplit="5" topLeftCell="A341" activePane="bottomLeft" state="frozen"/>
      <selection pane="bottomLeft" activeCell="Z6" sqref="Z6:Z350"/>
    </sheetView>
  </sheetViews>
  <sheetFormatPr baseColWidth="10" defaultColWidth="13" defaultRowHeight="16"/>
  <cols>
    <col min="1" max="1" width="14.19921875" style="69" customWidth="1"/>
    <col min="2" max="2" width="19" style="64" bestFit="1" customWidth="1"/>
    <col min="3" max="3" width="23.796875" style="68" bestFit="1" customWidth="1"/>
    <col min="4" max="4" width="19" style="64" bestFit="1" customWidth="1"/>
    <col min="5" max="5" width="23.796875" style="64" bestFit="1" customWidth="1"/>
    <col min="6" max="6" width="19" style="64" bestFit="1" customWidth="1"/>
    <col min="7" max="7" width="23.796875" style="64" bestFit="1" customWidth="1"/>
    <col min="8" max="8" width="19" style="64" bestFit="1" customWidth="1"/>
    <col min="9" max="9" width="23.796875" style="64" bestFit="1" customWidth="1"/>
    <col min="10" max="10" width="19" style="64" bestFit="1" customWidth="1"/>
    <col min="11" max="11" width="23.796875" style="64" bestFit="1" customWidth="1"/>
    <col min="12" max="13" width="23.796875" style="64" customWidth="1"/>
    <col min="14" max="14" width="19" style="64" bestFit="1" customWidth="1"/>
    <col min="15" max="15" width="23.796875" style="67" bestFit="1" customWidth="1"/>
    <col min="16" max="16" width="19" style="64" bestFit="1" customWidth="1"/>
    <col min="17" max="17" width="23.796875" style="66" bestFit="1" customWidth="1"/>
    <col min="18" max="18" width="19" style="64" bestFit="1" customWidth="1"/>
    <col min="19" max="19" width="23.796875" style="65" bestFit="1" customWidth="1"/>
    <col min="20" max="20" width="19" style="64" bestFit="1" customWidth="1"/>
    <col min="21" max="21" width="23.796875" style="65" bestFit="1" customWidth="1"/>
    <col min="22" max="22" width="19" style="64" bestFit="1" customWidth="1"/>
    <col min="23" max="23" width="23.796875" style="65" bestFit="1" customWidth="1"/>
    <col min="24" max="25" width="23.796875" style="64" customWidth="1"/>
    <col min="26" max="26" width="19" style="63" bestFit="1" customWidth="1"/>
    <col min="27" max="27" width="23.796875" style="63" bestFit="1" customWidth="1"/>
    <col min="28" max="28" width="5.3984375" style="63" bestFit="1" customWidth="1"/>
    <col min="29" max="16384" width="13" style="63"/>
  </cols>
  <sheetData>
    <row r="1" spans="1:27">
      <c r="A1" s="242" t="s">
        <v>1389</v>
      </c>
    </row>
    <row r="2" spans="1:27" ht="17" thickBot="1">
      <c r="A2" s="241"/>
    </row>
    <row r="3" spans="1:27" ht="17" thickBot="1">
      <c r="A3" s="241"/>
      <c r="B3" s="265" t="s">
        <v>1388</v>
      </c>
      <c r="C3" s="266"/>
      <c r="D3" s="266"/>
      <c r="E3" s="266"/>
      <c r="F3" s="266"/>
      <c r="G3" s="266"/>
      <c r="H3" s="266"/>
      <c r="I3" s="266"/>
      <c r="J3" s="266"/>
      <c r="K3" s="266"/>
      <c r="L3" s="266"/>
      <c r="M3" s="267"/>
      <c r="N3" s="265" t="s">
        <v>1387</v>
      </c>
      <c r="O3" s="266"/>
      <c r="P3" s="266"/>
      <c r="Q3" s="266"/>
      <c r="R3" s="266"/>
      <c r="S3" s="266"/>
      <c r="T3" s="266"/>
      <c r="U3" s="266"/>
      <c r="V3" s="266"/>
      <c r="W3" s="266"/>
      <c r="X3" s="266"/>
      <c r="Y3" s="267"/>
      <c r="Z3" s="268" t="s">
        <v>1386</v>
      </c>
      <c r="AA3" s="269"/>
    </row>
    <row r="4" spans="1:27" ht="17" thickBot="1">
      <c r="A4" s="272" t="s">
        <v>1385</v>
      </c>
      <c r="B4" s="265" t="s">
        <v>1384</v>
      </c>
      <c r="C4" s="266"/>
      <c r="D4" s="265" t="s">
        <v>1383</v>
      </c>
      <c r="E4" s="266"/>
      <c r="F4" s="265" t="s">
        <v>1382</v>
      </c>
      <c r="G4" s="267"/>
      <c r="H4" s="265" t="s">
        <v>1381</v>
      </c>
      <c r="I4" s="267"/>
      <c r="J4" s="265" t="s">
        <v>1380</v>
      </c>
      <c r="K4" s="267"/>
      <c r="L4" s="265" t="s">
        <v>1379</v>
      </c>
      <c r="M4" s="267"/>
      <c r="N4" s="265" t="s">
        <v>1384</v>
      </c>
      <c r="O4" s="267"/>
      <c r="P4" s="266" t="s">
        <v>1383</v>
      </c>
      <c r="Q4" s="266"/>
      <c r="R4" s="274" t="s">
        <v>1382</v>
      </c>
      <c r="S4" s="275"/>
      <c r="T4" s="274" t="s">
        <v>1381</v>
      </c>
      <c r="U4" s="275"/>
      <c r="V4" s="274" t="s">
        <v>1380</v>
      </c>
      <c r="W4" s="275"/>
      <c r="X4" s="265" t="s">
        <v>1379</v>
      </c>
      <c r="Y4" s="267"/>
      <c r="Z4" s="270"/>
      <c r="AA4" s="271"/>
    </row>
    <row r="5" spans="1:27" ht="17" thickBot="1">
      <c r="A5" s="273"/>
      <c r="B5" s="233" t="s">
        <v>1378</v>
      </c>
      <c r="C5" s="240" t="s">
        <v>1377</v>
      </c>
      <c r="D5" s="231" t="s">
        <v>1378</v>
      </c>
      <c r="E5" s="239" t="s">
        <v>1377</v>
      </c>
      <c r="F5" s="233" t="s">
        <v>1378</v>
      </c>
      <c r="G5" s="238" t="s">
        <v>1377</v>
      </c>
      <c r="H5" s="231" t="s">
        <v>1378</v>
      </c>
      <c r="I5" s="230" t="s">
        <v>1377</v>
      </c>
      <c r="J5" s="233" t="s">
        <v>1378</v>
      </c>
      <c r="K5" s="238" t="s">
        <v>1377</v>
      </c>
      <c r="L5" s="231" t="s">
        <v>1378</v>
      </c>
      <c r="M5" s="230" t="s">
        <v>1377</v>
      </c>
      <c r="N5" s="233" t="s">
        <v>1378</v>
      </c>
      <c r="O5" s="237" t="s">
        <v>1377</v>
      </c>
      <c r="P5" s="236" t="s">
        <v>1378</v>
      </c>
      <c r="Q5" s="235" t="s">
        <v>1377</v>
      </c>
      <c r="R5" s="233" t="s">
        <v>1378</v>
      </c>
      <c r="S5" s="232" t="s">
        <v>1377</v>
      </c>
      <c r="T5" s="231" t="s">
        <v>1378</v>
      </c>
      <c r="U5" s="234" t="s">
        <v>1377</v>
      </c>
      <c r="V5" s="233" t="s">
        <v>1378</v>
      </c>
      <c r="W5" s="232" t="s">
        <v>1377</v>
      </c>
      <c r="X5" s="231" t="s">
        <v>1378</v>
      </c>
      <c r="Y5" s="230" t="s">
        <v>1377</v>
      </c>
      <c r="Z5" s="231" t="s">
        <v>1378</v>
      </c>
      <c r="AA5" s="230" t="s">
        <v>1377</v>
      </c>
    </row>
    <row r="6" spans="1:27">
      <c r="A6" s="223" t="s">
        <v>1376</v>
      </c>
      <c r="B6" s="202">
        <v>2881</v>
      </c>
      <c r="C6" s="229">
        <v>5568.162241</v>
      </c>
      <c r="D6" s="200">
        <v>481</v>
      </c>
      <c r="E6" s="217">
        <v>858.12559999999996</v>
      </c>
      <c r="F6" s="202">
        <v>27</v>
      </c>
      <c r="G6" s="201">
        <v>414.58260999999999</v>
      </c>
      <c r="H6" s="200">
        <v>11</v>
      </c>
      <c r="I6" s="199">
        <v>46.86354</v>
      </c>
      <c r="J6" s="202">
        <v>28</v>
      </c>
      <c r="K6" s="201">
        <v>73.154385000000005</v>
      </c>
      <c r="L6" s="200">
        <f t="shared" ref="L6:L69" si="0">B6+D6+F6+H6+J6</f>
        <v>3428</v>
      </c>
      <c r="M6" s="199">
        <f t="shared" ref="M6:M69" si="1">C6+E6+G6+I6+K6</f>
        <v>6960.8883760000008</v>
      </c>
      <c r="N6" s="222">
        <v>4243</v>
      </c>
      <c r="O6" s="228">
        <v>10316.977711999998</v>
      </c>
      <c r="P6" s="227">
        <v>337</v>
      </c>
      <c r="Q6" s="67">
        <v>490.01358799999997</v>
      </c>
      <c r="R6" s="202">
        <v>122</v>
      </c>
      <c r="S6" s="201">
        <v>1374.690687</v>
      </c>
      <c r="T6" s="200">
        <v>93</v>
      </c>
      <c r="U6" s="199">
        <v>648.90139999999997</v>
      </c>
      <c r="V6" s="202">
        <v>250</v>
      </c>
      <c r="W6" s="201">
        <v>792.00465099999997</v>
      </c>
      <c r="X6" s="200">
        <f t="shared" ref="X6:X69" si="2">N6+P6+R6+T6+V6</f>
        <v>5045</v>
      </c>
      <c r="Y6" s="199">
        <f t="shared" ref="Y6:Y69" si="3">O6+Q6+S6+U6+W6</f>
        <v>13622.588037999998</v>
      </c>
      <c r="Z6" s="200">
        <f t="shared" ref="Z6:Z69" si="4">L6+X6</f>
        <v>8473</v>
      </c>
      <c r="AA6" s="199">
        <f t="shared" ref="AA6:AA69" si="5">M6+Y6</f>
        <v>20583.476413999997</v>
      </c>
    </row>
    <row r="7" spans="1:27">
      <c r="A7" s="215" t="s">
        <v>1375</v>
      </c>
      <c r="B7" s="150">
        <v>1562</v>
      </c>
      <c r="C7" s="226">
        <v>4018.7821560000002</v>
      </c>
      <c r="D7" s="148">
        <v>84</v>
      </c>
      <c r="E7" s="151">
        <v>146.5352</v>
      </c>
      <c r="F7" s="150">
        <v>31</v>
      </c>
      <c r="G7" s="149">
        <v>250.274933</v>
      </c>
      <c r="H7" s="148">
        <v>1</v>
      </c>
      <c r="I7" s="147">
        <v>3</v>
      </c>
      <c r="J7" s="150">
        <v>6</v>
      </c>
      <c r="K7" s="149">
        <v>14.664680000000001</v>
      </c>
      <c r="L7" s="148">
        <f t="shared" si="0"/>
        <v>1684</v>
      </c>
      <c r="M7" s="147">
        <f t="shared" si="1"/>
        <v>4433.256969</v>
      </c>
      <c r="N7" s="156">
        <v>3979</v>
      </c>
      <c r="O7" s="225">
        <v>9619.6214959999998</v>
      </c>
      <c r="P7" s="224">
        <v>278</v>
      </c>
      <c r="Q7" s="153">
        <v>397.32153600000004</v>
      </c>
      <c r="R7" s="150">
        <v>151</v>
      </c>
      <c r="S7" s="149">
        <v>1565.554989</v>
      </c>
      <c r="T7" s="148">
        <v>114</v>
      </c>
      <c r="U7" s="147">
        <v>821.476134</v>
      </c>
      <c r="V7" s="150">
        <v>260</v>
      </c>
      <c r="W7" s="149">
        <v>677.75565900000004</v>
      </c>
      <c r="X7" s="148">
        <f t="shared" si="2"/>
        <v>4782</v>
      </c>
      <c r="Y7" s="147">
        <f t="shared" si="3"/>
        <v>13081.729814</v>
      </c>
      <c r="Z7" s="148">
        <f t="shared" si="4"/>
        <v>6466</v>
      </c>
      <c r="AA7" s="147">
        <f t="shared" si="5"/>
        <v>17514.986783</v>
      </c>
    </row>
    <row r="8" spans="1:27">
      <c r="A8" s="215" t="s">
        <v>1374</v>
      </c>
      <c r="B8" s="150">
        <v>1607</v>
      </c>
      <c r="C8" s="226">
        <v>4214.6132850000004</v>
      </c>
      <c r="D8" s="148">
        <v>18</v>
      </c>
      <c r="E8" s="151">
        <v>22.686800000000002</v>
      </c>
      <c r="F8" s="150">
        <v>27</v>
      </c>
      <c r="G8" s="149">
        <v>99.868790000000004</v>
      </c>
      <c r="H8" s="148">
        <v>0</v>
      </c>
      <c r="I8" s="147">
        <v>0</v>
      </c>
      <c r="J8" s="150">
        <v>20</v>
      </c>
      <c r="K8" s="149">
        <v>80.545541999999998</v>
      </c>
      <c r="L8" s="148">
        <f t="shared" si="0"/>
        <v>1672</v>
      </c>
      <c r="M8" s="147">
        <f t="shared" si="1"/>
        <v>4417.714417000001</v>
      </c>
      <c r="N8" s="156">
        <v>3836</v>
      </c>
      <c r="O8" s="225">
        <v>8822.1022479999992</v>
      </c>
      <c r="P8" s="224">
        <v>260</v>
      </c>
      <c r="Q8" s="153">
        <v>374.88699999999994</v>
      </c>
      <c r="R8" s="150">
        <v>121</v>
      </c>
      <c r="S8" s="149">
        <v>2352.0457120000001</v>
      </c>
      <c r="T8" s="148">
        <v>103</v>
      </c>
      <c r="U8" s="147">
        <v>642.57127000000003</v>
      </c>
      <c r="V8" s="150">
        <v>197</v>
      </c>
      <c r="W8" s="149">
        <v>512.90706799999998</v>
      </c>
      <c r="X8" s="148">
        <f t="shared" si="2"/>
        <v>4517</v>
      </c>
      <c r="Y8" s="147">
        <f t="shared" si="3"/>
        <v>12704.513298000002</v>
      </c>
      <c r="Z8" s="148">
        <f t="shared" si="4"/>
        <v>6189</v>
      </c>
      <c r="AA8" s="147">
        <f t="shared" si="5"/>
        <v>17122.227715000001</v>
      </c>
    </row>
    <row r="9" spans="1:27">
      <c r="A9" s="215" t="s">
        <v>1373</v>
      </c>
      <c r="B9" s="150">
        <v>1285</v>
      </c>
      <c r="C9" s="226">
        <v>3973.6572289999999</v>
      </c>
      <c r="D9" s="148">
        <v>5</v>
      </c>
      <c r="E9" s="151">
        <v>7.7621000000000002</v>
      </c>
      <c r="F9" s="150">
        <v>45</v>
      </c>
      <c r="G9" s="149">
        <v>207.90562800000001</v>
      </c>
      <c r="H9" s="148">
        <v>18</v>
      </c>
      <c r="I9" s="147">
        <v>456.06519600000001</v>
      </c>
      <c r="J9" s="150">
        <v>25</v>
      </c>
      <c r="K9" s="149">
        <v>88.243706000000003</v>
      </c>
      <c r="L9" s="148">
        <f t="shared" si="0"/>
        <v>1378</v>
      </c>
      <c r="M9" s="147">
        <f t="shared" si="1"/>
        <v>4733.6338590000005</v>
      </c>
      <c r="N9" s="156">
        <v>3926</v>
      </c>
      <c r="O9" s="225">
        <v>9282.2493539999996</v>
      </c>
      <c r="P9" s="224">
        <v>277</v>
      </c>
      <c r="Q9" s="153">
        <v>370.87129199999998</v>
      </c>
      <c r="R9" s="150">
        <v>111</v>
      </c>
      <c r="S9" s="149">
        <v>939.01796000000002</v>
      </c>
      <c r="T9" s="148">
        <v>121</v>
      </c>
      <c r="U9" s="147">
        <v>507.47368499999999</v>
      </c>
      <c r="V9" s="150">
        <v>206</v>
      </c>
      <c r="W9" s="149">
        <v>400.82341200000002</v>
      </c>
      <c r="X9" s="148">
        <f t="shared" si="2"/>
        <v>4641</v>
      </c>
      <c r="Y9" s="147">
        <f t="shared" si="3"/>
        <v>11500.435702999999</v>
      </c>
      <c r="Z9" s="148">
        <f t="shared" si="4"/>
        <v>6019</v>
      </c>
      <c r="AA9" s="147">
        <f t="shared" si="5"/>
        <v>16234.069562000001</v>
      </c>
    </row>
    <row r="10" spans="1:27">
      <c r="A10" s="215" t="s">
        <v>1372</v>
      </c>
      <c r="B10" s="150">
        <v>1057</v>
      </c>
      <c r="C10" s="226">
        <v>3806.973285</v>
      </c>
      <c r="D10" s="148">
        <v>677</v>
      </c>
      <c r="E10" s="151">
        <v>799.21424000000002</v>
      </c>
      <c r="F10" s="150">
        <v>43</v>
      </c>
      <c r="G10" s="149">
        <v>99.478219999999993</v>
      </c>
      <c r="H10" s="148">
        <v>9</v>
      </c>
      <c r="I10" s="147">
        <v>60.662599999999998</v>
      </c>
      <c r="J10" s="150">
        <v>17</v>
      </c>
      <c r="K10" s="149">
        <v>86.133099999999999</v>
      </c>
      <c r="L10" s="148">
        <f t="shared" si="0"/>
        <v>1803</v>
      </c>
      <c r="M10" s="147">
        <f t="shared" si="1"/>
        <v>4852.4614449999999</v>
      </c>
      <c r="N10" s="156">
        <v>5179</v>
      </c>
      <c r="O10" s="225">
        <v>12799.780233000001</v>
      </c>
      <c r="P10" s="224">
        <v>280</v>
      </c>
      <c r="Q10" s="153">
        <v>379.8827</v>
      </c>
      <c r="R10" s="150">
        <v>113</v>
      </c>
      <c r="S10" s="149">
        <v>803.85382400000003</v>
      </c>
      <c r="T10" s="148">
        <v>143</v>
      </c>
      <c r="U10" s="147">
        <v>789.15134699999999</v>
      </c>
      <c r="V10" s="150">
        <v>244</v>
      </c>
      <c r="W10" s="149">
        <v>548.38263600000005</v>
      </c>
      <c r="X10" s="148">
        <f t="shared" si="2"/>
        <v>5959</v>
      </c>
      <c r="Y10" s="147">
        <f t="shared" si="3"/>
        <v>15321.050740000001</v>
      </c>
      <c r="Z10" s="148">
        <f t="shared" si="4"/>
        <v>7762</v>
      </c>
      <c r="AA10" s="147">
        <f t="shared" si="5"/>
        <v>20173.512185</v>
      </c>
    </row>
    <row r="11" spans="1:27">
      <c r="A11" s="223" t="s">
        <v>1371</v>
      </c>
      <c r="B11" s="202">
        <v>1306</v>
      </c>
      <c r="C11" s="229">
        <v>4192.7815570000002</v>
      </c>
      <c r="D11" s="200">
        <v>1512</v>
      </c>
      <c r="E11" s="217">
        <v>1423.9377999999999</v>
      </c>
      <c r="F11" s="202">
        <v>28</v>
      </c>
      <c r="G11" s="201">
        <v>51.007505999999999</v>
      </c>
      <c r="H11" s="200">
        <v>12</v>
      </c>
      <c r="I11" s="199">
        <v>11.394299999999999</v>
      </c>
      <c r="J11" s="202">
        <v>0</v>
      </c>
      <c r="K11" s="201">
        <v>0</v>
      </c>
      <c r="L11" s="200">
        <f t="shared" si="0"/>
        <v>2858</v>
      </c>
      <c r="M11" s="199">
        <f t="shared" si="1"/>
        <v>5679.1211629999998</v>
      </c>
      <c r="N11" s="222">
        <v>6097</v>
      </c>
      <c r="O11" s="228">
        <v>15065.250957999999</v>
      </c>
      <c r="P11" s="227">
        <v>395</v>
      </c>
      <c r="Q11" s="67">
        <v>557.78868799999998</v>
      </c>
      <c r="R11" s="202">
        <v>138</v>
      </c>
      <c r="S11" s="201">
        <v>1165.2280290000001</v>
      </c>
      <c r="T11" s="200">
        <v>173</v>
      </c>
      <c r="U11" s="199">
        <v>1259.783876</v>
      </c>
      <c r="V11" s="202">
        <v>260</v>
      </c>
      <c r="W11" s="201">
        <v>612.08441700000003</v>
      </c>
      <c r="X11" s="200">
        <f t="shared" si="2"/>
        <v>7063</v>
      </c>
      <c r="Y11" s="199">
        <f t="shared" si="3"/>
        <v>18660.135968000002</v>
      </c>
      <c r="Z11" s="200">
        <f t="shared" si="4"/>
        <v>9921</v>
      </c>
      <c r="AA11" s="199">
        <f t="shared" si="5"/>
        <v>24339.257131000002</v>
      </c>
    </row>
    <row r="12" spans="1:27">
      <c r="A12" s="223" t="s">
        <v>1370</v>
      </c>
      <c r="B12" s="202">
        <v>1403</v>
      </c>
      <c r="C12" s="229">
        <v>4024.5942789999999</v>
      </c>
      <c r="D12" s="200">
        <v>189</v>
      </c>
      <c r="E12" s="217">
        <v>233.04419999999999</v>
      </c>
      <c r="F12" s="202">
        <v>15</v>
      </c>
      <c r="G12" s="201">
        <v>157.83926199999999</v>
      </c>
      <c r="H12" s="200">
        <v>26</v>
      </c>
      <c r="I12" s="199">
        <v>20.269549999999999</v>
      </c>
      <c r="J12" s="202">
        <v>1</v>
      </c>
      <c r="K12" s="201">
        <v>64.444050000000004</v>
      </c>
      <c r="L12" s="200">
        <f t="shared" si="0"/>
        <v>1634</v>
      </c>
      <c r="M12" s="199">
        <f t="shared" si="1"/>
        <v>4500.1913410000006</v>
      </c>
      <c r="N12" s="222">
        <v>5966</v>
      </c>
      <c r="O12" s="228">
        <v>14716.225694000001</v>
      </c>
      <c r="P12" s="227">
        <v>415</v>
      </c>
      <c r="Q12" s="67">
        <v>566.65146400000003</v>
      </c>
      <c r="R12" s="202">
        <v>137</v>
      </c>
      <c r="S12" s="201">
        <v>693.66236500000002</v>
      </c>
      <c r="T12" s="200">
        <v>165</v>
      </c>
      <c r="U12" s="199">
        <v>1481.08581</v>
      </c>
      <c r="V12" s="202">
        <v>238</v>
      </c>
      <c r="W12" s="201">
        <v>506.18118299999998</v>
      </c>
      <c r="X12" s="200">
        <f t="shared" si="2"/>
        <v>6921</v>
      </c>
      <c r="Y12" s="199">
        <f t="shared" si="3"/>
        <v>17963.806516000001</v>
      </c>
      <c r="Z12" s="200">
        <f t="shared" si="4"/>
        <v>8555</v>
      </c>
      <c r="AA12" s="199">
        <f t="shared" si="5"/>
        <v>22463.997857000002</v>
      </c>
    </row>
    <row r="13" spans="1:27">
      <c r="A13" s="215" t="s">
        <v>1369</v>
      </c>
      <c r="B13" s="150">
        <v>2005</v>
      </c>
      <c r="C13" s="226">
        <v>4841.8417550000004</v>
      </c>
      <c r="D13" s="148">
        <v>167</v>
      </c>
      <c r="E13" s="151">
        <v>303.7998</v>
      </c>
      <c r="F13" s="150">
        <v>16</v>
      </c>
      <c r="G13" s="149">
        <v>90.058989999999994</v>
      </c>
      <c r="H13" s="148">
        <v>5</v>
      </c>
      <c r="I13" s="147">
        <v>8.6845470000000002</v>
      </c>
      <c r="J13" s="150">
        <v>5</v>
      </c>
      <c r="K13" s="149">
        <v>15.829599999999999</v>
      </c>
      <c r="L13" s="148">
        <f t="shared" si="0"/>
        <v>2198</v>
      </c>
      <c r="M13" s="147">
        <f t="shared" si="1"/>
        <v>5260.2146919999996</v>
      </c>
      <c r="N13" s="156">
        <v>5410</v>
      </c>
      <c r="O13" s="225">
        <v>13537.910540999999</v>
      </c>
      <c r="P13" s="224">
        <v>340</v>
      </c>
      <c r="Q13" s="153">
        <v>497.65334999999999</v>
      </c>
      <c r="R13" s="150">
        <v>169</v>
      </c>
      <c r="S13" s="149">
        <v>3830.2199690000002</v>
      </c>
      <c r="T13" s="148">
        <v>210</v>
      </c>
      <c r="U13" s="147">
        <v>1396.48415</v>
      </c>
      <c r="V13" s="150">
        <v>237</v>
      </c>
      <c r="W13" s="149">
        <v>577.75552800000003</v>
      </c>
      <c r="X13" s="148">
        <f t="shared" si="2"/>
        <v>6366</v>
      </c>
      <c r="Y13" s="147">
        <f t="shared" si="3"/>
        <v>19840.023538000001</v>
      </c>
      <c r="Z13" s="148">
        <f t="shared" si="4"/>
        <v>8564</v>
      </c>
      <c r="AA13" s="147">
        <f t="shared" si="5"/>
        <v>25100.238230000003</v>
      </c>
    </row>
    <row r="14" spans="1:27">
      <c r="A14" s="215" t="s">
        <v>1368</v>
      </c>
      <c r="B14" s="150">
        <v>2118</v>
      </c>
      <c r="C14" s="226">
        <v>7291.5767070000002</v>
      </c>
      <c r="D14" s="148">
        <v>169</v>
      </c>
      <c r="E14" s="151">
        <v>311.13549999999998</v>
      </c>
      <c r="F14" s="150">
        <v>34</v>
      </c>
      <c r="G14" s="149">
        <v>100.57897</v>
      </c>
      <c r="H14" s="148">
        <v>10</v>
      </c>
      <c r="I14" s="147">
        <v>31.429500000000001</v>
      </c>
      <c r="J14" s="150">
        <v>30</v>
      </c>
      <c r="K14" s="149">
        <v>131.16474299999999</v>
      </c>
      <c r="L14" s="148">
        <f t="shared" si="0"/>
        <v>2361</v>
      </c>
      <c r="M14" s="147">
        <f t="shared" si="1"/>
        <v>7865.8854200000005</v>
      </c>
      <c r="N14" s="156">
        <v>7786</v>
      </c>
      <c r="O14" s="225">
        <v>22409.711798999997</v>
      </c>
      <c r="P14" s="224">
        <v>469</v>
      </c>
      <c r="Q14" s="153">
        <v>689.30780000000004</v>
      </c>
      <c r="R14" s="150">
        <v>179</v>
      </c>
      <c r="S14" s="149">
        <v>3207.67866</v>
      </c>
      <c r="T14" s="148">
        <v>193</v>
      </c>
      <c r="U14" s="147">
        <v>1486.849144</v>
      </c>
      <c r="V14" s="150">
        <v>209</v>
      </c>
      <c r="W14" s="149">
        <v>778.55278699999997</v>
      </c>
      <c r="X14" s="148">
        <f t="shared" si="2"/>
        <v>8836</v>
      </c>
      <c r="Y14" s="147">
        <f t="shared" si="3"/>
        <v>28572.100189999997</v>
      </c>
      <c r="Z14" s="148">
        <f t="shared" si="4"/>
        <v>11197</v>
      </c>
      <c r="AA14" s="147">
        <f t="shared" si="5"/>
        <v>36437.985609999996</v>
      </c>
    </row>
    <row r="15" spans="1:27">
      <c r="A15" s="215" t="s">
        <v>1367</v>
      </c>
      <c r="B15" s="150">
        <v>1750</v>
      </c>
      <c r="C15" s="226">
        <v>6616.3820930000002</v>
      </c>
      <c r="D15" s="148">
        <v>202</v>
      </c>
      <c r="E15" s="151">
        <v>365.06450000000001</v>
      </c>
      <c r="F15" s="150">
        <v>38</v>
      </c>
      <c r="G15" s="149">
        <v>206.01837499999999</v>
      </c>
      <c r="H15" s="148">
        <v>18</v>
      </c>
      <c r="I15" s="147">
        <v>90.882907000000003</v>
      </c>
      <c r="J15" s="150">
        <v>63</v>
      </c>
      <c r="K15" s="149">
        <v>195.96670700000001</v>
      </c>
      <c r="L15" s="148">
        <f t="shared" si="0"/>
        <v>2071</v>
      </c>
      <c r="M15" s="147">
        <f t="shared" si="1"/>
        <v>7474.314582</v>
      </c>
      <c r="N15" s="156">
        <v>5960</v>
      </c>
      <c r="O15" s="225">
        <v>16800.065597000001</v>
      </c>
      <c r="P15" s="224">
        <v>362</v>
      </c>
      <c r="Q15" s="153">
        <v>533.27390000000003</v>
      </c>
      <c r="R15" s="150">
        <v>221</v>
      </c>
      <c r="S15" s="149">
        <v>2839.6905310000002</v>
      </c>
      <c r="T15" s="148">
        <v>160</v>
      </c>
      <c r="U15" s="147">
        <v>1041.741354</v>
      </c>
      <c r="V15" s="150">
        <v>216</v>
      </c>
      <c r="W15" s="149">
        <v>579.07704799999999</v>
      </c>
      <c r="X15" s="148">
        <f t="shared" si="2"/>
        <v>6919</v>
      </c>
      <c r="Y15" s="147">
        <f t="shared" si="3"/>
        <v>21793.848430000002</v>
      </c>
      <c r="Z15" s="148">
        <f t="shared" si="4"/>
        <v>8990</v>
      </c>
      <c r="AA15" s="147">
        <f t="shared" si="5"/>
        <v>29268.163012000001</v>
      </c>
    </row>
    <row r="16" spans="1:27">
      <c r="A16" s="215" t="s">
        <v>1366</v>
      </c>
      <c r="B16" s="150">
        <v>1791</v>
      </c>
      <c r="C16" s="226">
        <v>6270.4809359999999</v>
      </c>
      <c r="D16" s="148">
        <v>528</v>
      </c>
      <c r="E16" s="151">
        <v>983.379457</v>
      </c>
      <c r="F16" s="150">
        <v>71</v>
      </c>
      <c r="G16" s="149">
        <v>494.241806</v>
      </c>
      <c r="H16" s="148">
        <v>36</v>
      </c>
      <c r="I16" s="147">
        <v>459.22773999999998</v>
      </c>
      <c r="J16" s="150">
        <v>87</v>
      </c>
      <c r="K16" s="149">
        <v>254.40544700000001</v>
      </c>
      <c r="L16" s="148">
        <f t="shared" si="0"/>
        <v>2513</v>
      </c>
      <c r="M16" s="147">
        <f t="shared" si="1"/>
        <v>8461.7353859999985</v>
      </c>
      <c r="N16" s="156">
        <v>11685</v>
      </c>
      <c r="O16" s="225">
        <v>30608.365527000005</v>
      </c>
      <c r="P16" s="224">
        <v>756</v>
      </c>
      <c r="Q16" s="153">
        <v>1159.1044550000001</v>
      </c>
      <c r="R16" s="150">
        <v>273</v>
      </c>
      <c r="S16" s="149">
        <v>2726.9149349999998</v>
      </c>
      <c r="T16" s="148">
        <v>308</v>
      </c>
      <c r="U16" s="147">
        <v>2893.290313</v>
      </c>
      <c r="V16" s="150">
        <v>338</v>
      </c>
      <c r="W16" s="149">
        <v>701.75762499999996</v>
      </c>
      <c r="X16" s="148">
        <f t="shared" si="2"/>
        <v>13360</v>
      </c>
      <c r="Y16" s="147">
        <f t="shared" si="3"/>
        <v>38089.432854999999</v>
      </c>
      <c r="Z16" s="148">
        <f t="shared" si="4"/>
        <v>15873</v>
      </c>
      <c r="AA16" s="147">
        <f t="shared" si="5"/>
        <v>46551.168240999999</v>
      </c>
    </row>
    <row r="17" spans="1:28">
      <c r="A17" s="215" t="s">
        <v>1365</v>
      </c>
      <c r="B17" s="150">
        <v>1687</v>
      </c>
      <c r="C17" s="226">
        <v>8017.6487859999997</v>
      </c>
      <c r="D17" s="148">
        <v>378</v>
      </c>
      <c r="E17" s="151">
        <v>634.66510000000005</v>
      </c>
      <c r="F17" s="150">
        <v>45</v>
      </c>
      <c r="G17" s="149">
        <v>253.80327</v>
      </c>
      <c r="H17" s="148">
        <v>21</v>
      </c>
      <c r="I17" s="147">
        <v>323.96006999999997</v>
      </c>
      <c r="J17" s="150">
        <v>55</v>
      </c>
      <c r="K17" s="149">
        <v>163.96145999999999</v>
      </c>
      <c r="L17" s="148">
        <f t="shared" si="0"/>
        <v>2186</v>
      </c>
      <c r="M17" s="147">
        <f t="shared" si="1"/>
        <v>9394.0386859999999</v>
      </c>
      <c r="N17" s="156">
        <v>7031</v>
      </c>
      <c r="O17" s="225">
        <v>20621.199113000002</v>
      </c>
      <c r="P17" s="224">
        <v>445</v>
      </c>
      <c r="Q17" s="153">
        <v>687.22006800000008</v>
      </c>
      <c r="R17" s="150">
        <v>172</v>
      </c>
      <c r="S17" s="149">
        <v>1194.4467649999999</v>
      </c>
      <c r="T17" s="148">
        <v>211</v>
      </c>
      <c r="U17" s="147">
        <v>1364.2229170000001</v>
      </c>
      <c r="V17" s="150">
        <v>246</v>
      </c>
      <c r="W17" s="149">
        <v>714.16629599999999</v>
      </c>
      <c r="X17" s="148">
        <f t="shared" si="2"/>
        <v>8105</v>
      </c>
      <c r="Y17" s="147">
        <f t="shared" si="3"/>
        <v>24581.255159</v>
      </c>
      <c r="Z17" s="148">
        <f t="shared" si="4"/>
        <v>10291</v>
      </c>
      <c r="AA17" s="147">
        <f t="shared" si="5"/>
        <v>33975.293845</v>
      </c>
    </row>
    <row r="18" spans="1:28">
      <c r="A18" s="215" t="s">
        <v>1364</v>
      </c>
      <c r="B18" s="150">
        <v>2250</v>
      </c>
      <c r="C18" s="226">
        <v>9488.9108319999996</v>
      </c>
      <c r="D18" s="148">
        <v>19</v>
      </c>
      <c r="E18" s="151">
        <v>21.940200000000001</v>
      </c>
      <c r="F18" s="150">
        <v>31</v>
      </c>
      <c r="G18" s="149">
        <v>364.30779999999999</v>
      </c>
      <c r="H18" s="148">
        <v>25</v>
      </c>
      <c r="I18" s="147">
        <v>116.77879</v>
      </c>
      <c r="J18" s="150">
        <v>62</v>
      </c>
      <c r="K18" s="149">
        <v>227.19912199999999</v>
      </c>
      <c r="L18" s="148">
        <f t="shared" si="0"/>
        <v>2387</v>
      </c>
      <c r="M18" s="147">
        <f t="shared" si="1"/>
        <v>10219.136743999999</v>
      </c>
      <c r="N18" s="156">
        <v>8415</v>
      </c>
      <c r="O18" s="225">
        <v>25354.371216000003</v>
      </c>
      <c r="P18" s="224">
        <v>553</v>
      </c>
      <c r="Q18" s="153">
        <v>821.18277999999987</v>
      </c>
      <c r="R18" s="150">
        <v>196</v>
      </c>
      <c r="S18" s="149">
        <v>2157.683356</v>
      </c>
      <c r="T18" s="148">
        <v>223</v>
      </c>
      <c r="U18" s="147">
        <v>2181.7624999999998</v>
      </c>
      <c r="V18" s="150">
        <v>254</v>
      </c>
      <c r="W18" s="149">
        <v>492.24434500000001</v>
      </c>
      <c r="X18" s="148">
        <f t="shared" si="2"/>
        <v>9641</v>
      </c>
      <c r="Y18" s="147">
        <f t="shared" si="3"/>
        <v>31007.244197000004</v>
      </c>
      <c r="Z18" s="148">
        <f t="shared" si="4"/>
        <v>12028</v>
      </c>
      <c r="AA18" s="147">
        <f t="shared" si="5"/>
        <v>41226.380941000003</v>
      </c>
    </row>
    <row r="19" spans="1:28">
      <c r="A19" s="215" t="s">
        <v>1363</v>
      </c>
      <c r="B19" s="150">
        <v>862</v>
      </c>
      <c r="C19" s="226">
        <v>3559.2380459999999</v>
      </c>
      <c r="D19" s="148">
        <v>18</v>
      </c>
      <c r="E19" s="151">
        <v>19.8504</v>
      </c>
      <c r="F19" s="150">
        <v>13</v>
      </c>
      <c r="G19" s="149">
        <v>86.785281999999995</v>
      </c>
      <c r="H19" s="148">
        <v>9</v>
      </c>
      <c r="I19" s="147">
        <v>81.585470000000001</v>
      </c>
      <c r="J19" s="150">
        <v>43</v>
      </c>
      <c r="K19" s="149">
        <v>232.64687799999999</v>
      </c>
      <c r="L19" s="148">
        <f t="shared" si="0"/>
        <v>945</v>
      </c>
      <c r="M19" s="147">
        <f t="shared" si="1"/>
        <v>3980.1060759999996</v>
      </c>
      <c r="N19" s="156">
        <v>7282</v>
      </c>
      <c r="O19" s="225">
        <v>20063.770322000004</v>
      </c>
      <c r="P19" s="224">
        <v>516</v>
      </c>
      <c r="Q19" s="153">
        <v>787.64278699999988</v>
      </c>
      <c r="R19" s="150">
        <v>204</v>
      </c>
      <c r="S19" s="149">
        <v>1937.0394879999999</v>
      </c>
      <c r="T19" s="148">
        <v>247</v>
      </c>
      <c r="U19" s="147">
        <v>1555.774087</v>
      </c>
      <c r="V19" s="150">
        <v>261</v>
      </c>
      <c r="W19" s="149">
        <v>632.09842800000001</v>
      </c>
      <c r="X19" s="148">
        <f t="shared" si="2"/>
        <v>8510</v>
      </c>
      <c r="Y19" s="147">
        <f t="shared" si="3"/>
        <v>24976.325112000006</v>
      </c>
      <c r="Z19" s="148">
        <f t="shared" si="4"/>
        <v>9455</v>
      </c>
      <c r="AA19" s="147">
        <f t="shared" si="5"/>
        <v>28956.431188000006</v>
      </c>
    </row>
    <row r="20" spans="1:28">
      <c r="A20" s="215" t="s">
        <v>1362</v>
      </c>
      <c r="B20" s="150">
        <v>1226</v>
      </c>
      <c r="C20" s="226">
        <v>3833.6368619999998</v>
      </c>
      <c r="D20" s="148">
        <v>7</v>
      </c>
      <c r="E20" s="151">
        <v>6.6890000000000001</v>
      </c>
      <c r="F20" s="150">
        <v>15</v>
      </c>
      <c r="G20" s="149">
        <v>141.19908000000001</v>
      </c>
      <c r="H20" s="148">
        <v>49</v>
      </c>
      <c r="I20" s="147">
        <v>232.32893300000001</v>
      </c>
      <c r="J20" s="150">
        <v>33</v>
      </c>
      <c r="K20" s="149">
        <v>159.70212699999999</v>
      </c>
      <c r="L20" s="148">
        <f t="shared" si="0"/>
        <v>1330</v>
      </c>
      <c r="M20" s="147">
        <f t="shared" si="1"/>
        <v>4373.5560019999994</v>
      </c>
      <c r="N20" s="156">
        <v>7409</v>
      </c>
      <c r="O20" s="225">
        <v>19366.153149000002</v>
      </c>
      <c r="P20" s="224">
        <v>578</v>
      </c>
      <c r="Q20" s="153">
        <v>885.36119999999994</v>
      </c>
      <c r="R20" s="150">
        <v>187</v>
      </c>
      <c r="S20" s="149">
        <v>2035.0211280000001</v>
      </c>
      <c r="T20" s="148">
        <v>228</v>
      </c>
      <c r="U20" s="147">
        <v>1465.895462</v>
      </c>
      <c r="V20" s="150">
        <v>252</v>
      </c>
      <c r="W20" s="149">
        <v>562.79663600000003</v>
      </c>
      <c r="X20" s="148">
        <f t="shared" si="2"/>
        <v>8654</v>
      </c>
      <c r="Y20" s="147">
        <f t="shared" si="3"/>
        <v>24315.227575000001</v>
      </c>
      <c r="Z20" s="148">
        <f t="shared" si="4"/>
        <v>9984</v>
      </c>
      <c r="AA20" s="147">
        <f t="shared" si="5"/>
        <v>28688.783577000002</v>
      </c>
    </row>
    <row r="21" spans="1:28">
      <c r="A21" s="215" t="s">
        <v>1361</v>
      </c>
      <c r="B21" s="150">
        <v>2074</v>
      </c>
      <c r="C21" s="226">
        <v>8680.0333859999992</v>
      </c>
      <c r="D21" s="148">
        <v>2</v>
      </c>
      <c r="E21" s="151">
        <v>1.8815</v>
      </c>
      <c r="F21" s="150">
        <v>29</v>
      </c>
      <c r="G21" s="149">
        <v>377.50359099999997</v>
      </c>
      <c r="H21" s="148">
        <v>26</v>
      </c>
      <c r="I21" s="147">
        <v>334.09044</v>
      </c>
      <c r="J21" s="150">
        <v>43</v>
      </c>
      <c r="K21" s="149">
        <v>104.167609</v>
      </c>
      <c r="L21" s="148">
        <f t="shared" si="0"/>
        <v>2174</v>
      </c>
      <c r="M21" s="147">
        <f t="shared" si="1"/>
        <v>9497.6765259999993</v>
      </c>
      <c r="N21" s="156">
        <v>9835</v>
      </c>
      <c r="O21" s="225">
        <v>27866.313826000001</v>
      </c>
      <c r="P21" s="224">
        <v>673</v>
      </c>
      <c r="Q21" s="153">
        <v>1033.4851060000001</v>
      </c>
      <c r="R21" s="150">
        <v>224</v>
      </c>
      <c r="S21" s="149">
        <v>1569.4939850000001</v>
      </c>
      <c r="T21" s="148">
        <v>262</v>
      </c>
      <c r="U21" s="147">
        <v>2726.2544459999999</v>
      </c>
      <c r="V21" s="150">
        <v>250</v>
      </c>
      <c r="W21" s="149">
        <v>518.77143100000001</v>
      </c>
      <c r="X21" s="148">
        <f t="shared" si="2"/>
        <v>11244</v>
      </c>
      <c r="Y21" s="147">
        <f t="shared" si="3"/>
        <v>33714.318794000006</v>
      </c>
      <c r="Z21" s="148">
        <f t="shared" si="4"/>
        <v>13418</v>
      </c>
      <c r="AA21" s="147">
        <f t="shared" si="5"/>
        <v>43211.995320000002</v>
      </c>
    </row>
    <row r="22" spans="1:28">
      <c r="A22" s="215" t="s">
        <v>1360</v>
      </c>
      <c r="B22" s="150">
        <v>1252</v>
      </c>
      <c r="C22" s="226">
        <v>6408.7555270000003</v>
      </c>
      <c r="D22" s="148">
        <v>185</v>
      </c>
      <c r="E22" s="151">
        <v>305.09780000000001</v>
      </c>
      <c r="F22" s="150">
        <v>50</v>
      </c>
      <c r="G22" s="149">
        <v>1658.3921170000001</v>
      </c>
      <c r="H22" s="148">
        <v>41</v>
      </c>
      <c r="I22" s="147">
        <v>272.10417999999999</v>
      </c>
      <c r="J22" s="150">
        <v>33</v>
      </c>
      <c r="K22" s="149">
        <v>221.75099800000001</v>
      </c>
      <c r="L22" s="148">
        <f t="shared" si="0"/>
        <v>1561</v>
      </c>
      <c r="M22" s="147">
        <f t="shared" si="1"/>
        <v>8866.1006219999999</v>
      </c>
      <c r="N22" s="156">
        <v>12166</v>
      </c>
      <c r="O22" s="225">
        <v>39566.900044000002</v>
      </c>
      <c r="P22" s="224">
        <v>746</v>
      </c>
      <c r="Q22" s="153">
        <v>1178.7211</v>
      </c>
      <c r="R22" s="150">
        <v>296</v>
      </c>
      <c r="S22" s="149">
        <v>2749.5582770000001</v>
      </c>
      <c r="T22" s="148">
        <v>345</v>
      </c>
      <c r="U22" s="147">
        <v>3319.0986560000001</v>
      </c>
      <c r="V22" s="150">
        <v>224</v>
      </c>
      <c r="W22" s="149">
        <v>1593.9497739999999</v>
      </c>
      <c r="X22" s="148">
        <f t="shared" si="2"/>
        <v>13777</v>
      </c>
      <c r="Y22" s="147">
        <f t="shared" si="3"/>
        <v>48408.227851000011</v>
      </c>
      <c r="Z22" s="148">
        <f t="shared" si="4"/>
        <v>15338</v>
      </c>
      <c r="AA22" s="147">
        <f t="shared" si="5"/>
        <v>57274.328473000009</v>
      </c>
    </row>
    <row r="23" spans="1:28">
      <c r="A23" s="223" t="s">
        <v>1359</v>
      </c>
      <c r="B23" s="202">
        <v>1301</v>
      </c>
      <c r="C23" s="229">
        <v>5478.5792369999999</v>
      </c>
      <c r="D23" s="200">
        <v>974</v>
      </c>
      <c r="E23" s="217">
        <v>1450.1525999999999</v>
      </c>
      <c r="F23" s="202">
        <v>66</v>
      </c>
      <c r="G23" s="201">
        <v>1850.39742</v>
      </c>
      <c r="H23" s="200">
        <v>25</v>
      </c>
      <c r="I23" s="199">
        <v>336.38739199999998</v>
      </c>
      <c r="J23" s="202">
        <v>81</v>
      </c>
      <c r="K23" s="201">
        <v>490.10762599999998</v>
      </c>
      <c r="L23" s="200">
        <f t="shared" si="0"/>
        <v>2447</v>
      </c>
      <c r="M23" s="199">
        <f t="shared" si="1"/>
        <v>9605.6242749999983</v>
      </c>
      <c r="N23" s="222">
        <v>12100</v>
      </c>
      <c r="O23" s="228">
        <v>42231.014474000003</v>
      </c>
      <c r="P23" s="227">
        <v>675</v>
      </c>
      <c r="Q23" s="67">
        <v>1122.0387000000001</v>
      </c>
      <c r="R23" s="202">
        <v>436</v>
      </c>
      <c r="S23" s="201">
        <v>9860.7564569999995</v>
      </c>
      <c r="T23" s="200">
        <v>337</v>
      </c>
      <c r="U23" s="199">
        <v>3022.0885549999998</v>
      </c>
      <c r="V23" s="202">
        <v>250</v>
      </c>
      <c r="W23" s="201">
        <v>644.419535</v>
      </c>
      <c r="X23" s="200">
        <f t="shared" si="2"/>
        <v>13798</v>
      </c>
      <c r="Y23" s="199">
        <f t="shared" si="3"/>
        <v>56880.317720999999</v>
      </c>
      <c r="Z23" s="200">
        <f t="shared" si="4"/>
        <v>16245</v>
      </c>
      <c r="AA23" s="199">
        <f t="shared" si="5"/>
        <v>66485.941995999994</v>
      </c>
    </row>
    <row r="24" spans="1:28">
      <c r="A24" s="223" t="s">
        <v>1358</v>
      </c>
      <c r="B24" s="202">
        <v>1398</v>
      </c>
      <c r="C24" s="229">
        <v>10519.217286999999</v>
      </c>
      <c r="D24" s="200">
        <v>1435</v>
      </c>
      <c r="E24" s="217">
        <v>2494.9326000000001</v>
      </c>
      <c r="F24" s="202">
        <v>73</v>
      </c>
      <c r="G24" s="201">
        <v>1351.124374</v>
      </c>
      <c r="H24" s="200">
        <v>40</v>
      </c>
      <c r="I24" s="199">
        <v>836.89163399999995</v>
      </c>
      <c r="J24" s="202">
        <v>62</v>
      </c>
      <c r="K24" s="201">
        <v>560.18929900000001</v>
      </c>
      <c r="L24" s="200">
        <f t="shared" si="0"/>
        <v>3008</v>
      </c>
      <c r="M24" s="199">
        <f t="shared" si="1"/>
        <v>15762.355193999998</v>
      </c>
      <c r="N24" s="222">
        <v>14213</v>
      </c>
      <c r="O24" s="228">
        <v>54093.727849999996</v>
      </c>
      <c r="P24" s="227">
        <v>781</v>
      </c>
      <c r="Q24" s="67">
        <v>1326.721436</v>
      </c>
      <c r="R24" s="202">
        <v>363</v>
      </c>
      <c r="S24" s="201">
        <v>7469.1765960000002</v>
      </c>
      <c r="T24" s="200">
        <v>438</v>
      </c>
      <c r="U24" s="199">
        <v>4484.8842160000004</v>
      </c>
      <c r="V24" s="202">
        <v>296</v>
      </c>
      <c r="W24" s="201">
        <v>723.12833699999999</v>
      </c>
      <c r="X24" s="200">
        <f t="shared" si="2"/>
        <v>16091</v>
      </c>
      <c r="Y24" s="199">
        <f t="shared" si="3"/>
        <v>68097.638435000001</v>
      </c>
      <c r="Z24" s="200">
        <f t="shared" si="4"/>
        <v>19099</v>
      </c>
      <c r="AA24" s="199">
        <f t="shared" si="5"/>
        <v>83859.993629000004</v>
      </c>
    </row>
    <row r="25" spans="1:28">
      <c r="A25" s="215" t="s">
        <v>1357</v>
      </c>
      <c r="B25" s="150">
        <v>2996</v>
      </c>
      <c r="C25" s="226">
        <v>13055.29753</v>
      </c>
      <c r="D25" s="148">
        <v>721</v>
      </c>
      <c r="E25" s="151">
        <v>1385.6322</v>
      </c>
      <c r="F25" s="150">
        <v>58</v>
      </c>
      <c r="G25" s="149">
        <v>1774.4256339999999</v>
      </c>
      <c r="H25" s="148">
        <v>51</v>
      </c>
      <c r="I25" s="147">
        <v>1312.3724460000001</v>
      </c>
      <c r="J25" s="150">
        <v>29</v>
      </c>
      <c r="K25" s="149">
        <v>106.01021</v>
      </c>
      <c r="L25" s="148">
        <f t="shared" si="0"/>
        <v>3855</v>
      </c>
      <c r="M25" s="147">
        <f t="shared" si="1"/>
        <v>17633.738020000001</v>
      </c>
      <c r="N25" s="156">
        <v>11057</v>
      </c>
      <c r="O25" s="225">
        <v>44153.484317000002</v>
      </c>
      <c r="P25" s="224">
        <v>570</v>
      </c>
      <c r="Q25" s="153">
        <v>1013.6761610000001</v>
      </c>
      <c r="R25" s="150">
        <v>235</v>
      </c>
      <c r="S25" s="149">
        <v>3433.7506760000001</v>
      </c>
      <c r="T25" s="148">
        <v>361</v>
      </c>
      <c r="U25" s="147">
        <v>3593.577096</v>
      </c>
      <c r="V25" s="150">
        <v>234</v>
      </c>
      <c r="W25" s="149">
        <v>576.06636100000003</v>
      </c>
      <c r="X25" s="148">
        <f t="shared" si="2"/>
        <v>12457</v>
      </c>
      <c r="Y25" s="147">
        <f t="shared" si="3"/>
        <v>52770.554611000007</v>
      </c>
      <c r="Z25" s="148">
        <f t="shared" si="4"/>
        <v>16312</v>
      </c>
      <c r="AA25" s="147">
        <f t="shared" si="5"/>
        <v>70404.292631000004</v>
      </c>
    </row>
    <row r="26" spans="1:28">
      <c r="A26" s="215">
        <v>9703</v>
      </c>
      <c r="B26" s="150">
        <v>791</v>
      </c>
      <c r="C26" s="226">
        <v>4413.4280079999999</v>
      </c>
      <c r="D26" s="148">
        <v>2576</v>
      </c>
      <c r="E26" s="151">
        <v>3364.4917999999998</v>
      </c>
      <c r="F26" s="150">
        <v>29</v>
      </c>
      <c r="G26" s="149">
        <v>2251.1306869999999</v>
      </c>
      <c r="H26" s="148">
        <v>44</v>
      </c>
      <c r="I26" s="147">
        <v>549.49279000000001</v>
      </c>
      <c r="J26" s="150">
        <v>32</v>
      </c>
      <c r="K26" s="149">
        <v>50.102899999999998</v>
      </c>
      <c r="L26" s="148">
        <f t="shared" si="0"/>
        <v>3472</v>
      </c>
      <c r="M26" s="147">
        <f t="shared" si="1"/>
        <v>10628.646185</v>
      </c>
      <c r="N26" s="156">
        <v>10076</v>
      </c>
      <c r="O26" s="225">
        <v>41989.795695000001</v>
      </c>
      <c r="P26" s="224">
        <v>650</v>
      </c>
      <c r="Q26" s="153">
        <v>1182.3933999999999</v>
      </c>
      <c r="R26" s="150">
        <v>195</v>
      </c>
      <c r="S26" s="149">
        <v>2906.5928690000001</v>
      </c>
      <c r="T26" s="148">
        <v>344</v>
      </c>
      <c r="U26" s="147">
        <v>3585.7898</v>
      </c>
      <c r="V26" s="150">
        <v>202</v>
      </c>
      <c r="W26" s="149">
        <v>495.61253499999998</v>
      </c>
      <c r="X26" s="148">
        <f t="shared" si="2"/>
        <v>11467</v>
      </c>
      <c r="Y26" s="147">
        <f t="shared" si="3"/>
        <v>50160.184299</v>
      </c>
      <c r="Z26" s="148">
        <f t="shared" si="4"/>
        <v>14939</v>
      </c>
      <c r="AA26" s="147">
        <f t="shared" si="5"/>
        <v>60788.830483999998</v>
      </c>
      <c r="AB26" s="78" t="s">
        <v>1356</v>
      </c>
    </row>
    <row r="27" spans="1:28">
      <c r="A27" s="215" t="s">
        <v>1355</v>
      </c>
      <c r="B27" s="150">
        <v>3250</v>
      </c>
      <c r="C27" s="226">
        <v>16856.228566000002</v>
      </c>
      <c r="D27" s="148">
        <v>300</v>
      </c>
      <c r="E27" s="151">
        <v>561.60839999999996</v>
      </c>
      <c r="F27" s="150">
        <v>44</v>
      </c>
      <c r="G27" s="149">
        <v>254.01637700000001</v>
      </c>
      <c r="H27" s="148">
        <v>53</v>
      </c>
      <c r="I27" s="147">
        <v>1097.54882</v>
      </c>
      <c r="J27" s="150">
        <v>43</v>
      </c>
      <c r="K27" s="149">
        <v>120.697335</v>
      </c>
      <c r="L27" s="148">
        <f t="shared" si="0"/>
        <v>3690</v>
      </c>
      <c r="M27" s="147">
        <f t="shared" si="1"/>
        <v>18890.099498000003</v>
      </c>
      <c r="N27" s="156">
        <v>18266</v>
      </c>
      <c r="O27" s="225">
        <v>70298.857650000005</v>
      </c>
      <c r="P27" s="224">
        <v>1202</v>
      </c>
      <c r="Q27" s="153">
        <v>2443.4941970000004</v>
      </c>
      <c r="R27" s="150">
        <v>294</v>
      </c>
      <c r="S27" s="149">
        <v>4077.8625689999999</v>
      </c>
      <c r="T27" s="148">
        <v>590</v>
      </c>
      <c r="U27" s="147">
        <v>6933.7776540000004</v>
      </c>
      <c r="V27" s="150">
        <v>392</v>
      </c>
      <c r="W27" s="149">
        <v>944.72886900000003</v>
      </c>
      <c r="X27" s="148">
        <f t="shared" si="2"/>
        <v>20744</v>
      </c>
      <c r="Y27" s="147">
        <f t="shared" si="3"/>
        <v>84698.720939000021</v>
      </c>
      <c r="Z27" s="148">
        <f t="shared" si="4"/>
        <v>24434</v>
      </c>
      <c r="AA27" s="147">
        <f t="shared" si="5"/>
        <v>103588.82043700002</v>
      </c>
    </row>
    <row r="28" spans="1:28">
      <c r="A28" s="215" t="s">
        <v>1354</v>
      </c>
      <c r="B28" s="150">
        <v>942</v>
      </c>
      <c r="C28" s="226">
        <v>5345.4347379999999</v>
      </c>
      <c r="D28" s="148">
        <v>1346</v>
      </c>
      <c r="E28" s="151">
        <v>2794.5767099999998</v>
      </c>
      <c r="F28" s="150">
        <v>29</v>
      </c>
      <c r="G28" s="149">
        <v>198.09212400000001</v>
      </c>
      <c r="H28" s="148">
        <v>51</v>
      </c>
      <c r="I28" s="147">
        <v>1033.58539</v>
      </c>
      <c r="J28" s="150">
        <v>30</v>
      </c>
      <c r="K28" s="149">
        <v>95.146325000000004</v>
      </c>
      <c r="L28" s="148">
        <f t="shared" si="0"/>
        <v>2398</v>
      </c>
      <c r="M28" s="147">
        <f t="shared" si="1"/>
        <v>9466.8352869999999</v>
      </c>
      <c r="N28" s="156">
        <v>13499</v>
      </c>
      <c r="O28" s="225">
        <v>45713.594575999996</v>
      </c>
      <c r="P28" s="224">
        <v>922</v>
      </c>
      <c r="Q28" s="153">
        <v>1924.9143290000002</v>
      </c>
      <c r="R28" s="150">
        <v>235</v>
      </c>
      <c r="S28" s="149">
        <v>2960.1134539999998</v>
      </c>
      <c r="T28" s="148">
        <v>505</v>
      </c>
      <c r="U28" s="147">
        <v>4875.7322759999997</v>
      </c>
      <c r="V28" s="150">
        <v>364</v>
      </c>
      <c r="W28" s="149">
        <v>1876.163245</v>
      </c>
      <c r="X28" s="148">
        <f t="shared" si="2"/>
        <v>15525</v>
      </c>
      <c r="Y28" s="147">
        <f t="shared" si="3"/>
        <v>57350.517879999999</v>
      </c>
      <c r="Z28" s="148">
        <f t="shared" si="4"/>
        <v>17923</v>
      </c>
      <c r="AA28" s="147">
        <f t="shared" si="5"/>
        <v>66817.353166999994</v>
      </c>
    </row>
    <row r="29" spans="1:28">
      <c r="A29" s="215" t="s">
        <v>1353</v>
      </c>
      <c r="B29" s="150">
        <v>1535</v>
      </c>
      <c r="C29" s="226">
        <v>7733.1543309999997</v>
      </c>
      <c r="D29" s="148">
        <v>151</v>
      </c>
      <c r="E29" s="151">
        <v>221.19582</v>
      </c>
      <c r="F29" s="150">
        <v>19</v>
      </c>
      <c r="G29" s="149">
        <v>162.73080999999999</v>
      </c>
      <c r="H29" s="148">
        <v>37</v>
      </c>
      <c r="I29" s="147">
        <v>419.63832000000002</v>
      </c>
      <c r="J29" s="150">
        <v>28</v>
      </c>
      <c r="K29" s="149">
        <v>74.886799999999994</v>
      </c>
      <c r="L29" s="148">
        <f t="shared" si="0"/>
        <v>1770</v>
      </c>
      <c r="M29" s="147">
        <f t="shared" si="1"/>
        <v>8611.6060809999999</v>
      </c>
      <c r="N29" s="156">
        <v>12050</v>
      </c>
      <c r="O29" s="225">
        <v>49798.793479</v>
      </c>
      <c r="P29" s="224">
        <v>652</v>
      </c>
      <c r="Q29" s="153">
        <v>1448.0184999999997</v>
      </c>
      <c r="R29" s="150">
        <v>233</v>
      </c>
      <c r="S29" s="149">
        <v>6080.8841229999998</v>
      </c>
      <c r="T29" s="148">
        <v>420</v>
      </c>
      <c r="U29" s="147">
        <v>4831.5381159999997</v>
      </c>
      <c r="V29" s="150">
        <v>299</v>
      </c>
      <c r="W29" s="149">
        <v>810.82483999999999</v>
      </c>
      <c r="X29" s="148">
        <f t="shared" si="2"/>
        <v>13654</v>
      </c>
      <c r="Y29" s="147">
        <f t="shared" si="3"/>
        <v>62970.059057999999</v>
      </c>
      <c r="Z29" s="148">
        <f t="shared" si="4"/>
        <v>15424</v>
      </c>
      <c r="AA29" s="147">
        <f t="shared" si="5"/>
        <v>71581.665139000004</v>
      </c>
    </row>
    <row r="30" spans="1:28">
      <c r="A30" s="215" t="s">
        <v>1352</v>
      </c>
      <c r="B30" s="150">
        <v>2147</v>
      </c>
      <c r="C30" s="226">
        <v>13940.586696</v>
      </c>
      <c r="D30" s="148">
        <v>11</v>
      </c>
      <c r="E30" s="151">
        <v>17.132000000000001</v>
      </c>
      <c r="F30" s="150">
        <v>77</v>
      </c>
      <c r="G30" s="149">
        <v>584.52412500000003</v>
      </c>
      <c r="H30" s="148">
        <v>48</v>
      </c>
      <c r="I30" s="147">
        <v>833.40196800000001</v>
      </c>
      <c r="J30" s="150">
        <v>22</v>
      </c>
      <c r="K30" s="149">
        <v>45.884245999999997</v>
      </c>
      <c r="L30" s="148">
        <f t="shared" si="0"/>
        <v>2305</v>
      </c>
      <c r="M30" s="147">
        <f t="shared" si="1"/>
        <v>15421.529035</v>
      </c>
      <c r="N30" s="156">
        <v>17227</v>
      </c>
      <c r="O30" s="225">
        <v>78847.317714000004</v>
      </c>
      <c r="P30" s="224">
        <v>982</v>
      </c>
      <c r="Q30" s="153">
        <v>2316.1839</v>
      </c>
      <c r="R30" s="150">
        <v>285</v>
      </c>
      <c r="S30" s="149">
        <v>4158.2342339999996</v>
      </c>
      <c r="T30" s="148">
        <v>552</v>
      </c>
      <c r="U30" s="147">
        <v>5574.4528280000004</v>
      </c>
      <c r="V30" s="150">
        <v>350</v>
      </c>
      <c r="W30" s="149">
        <v>1064.912231</v>
      </c>
      <c r="X30" s="148">
        <f t="shared" si="2"/>
        <v>19396</v>
      </c>
      <c r="Y30" s="147">
        <f t="shared" si="3"/>
        <v>91961.100907</v>
      </c>
      <c r="Z30" s="148">
        <f t="shared" si="4"/>
        <v>21701</v>
      </c>
      <c r="AA30" s="147">
        <f t="shared" si="5"/>
        <v>107382.629942</v>
      </c>
    </row>
    <row r="31" spans="1:28">
      <c r="A31" s="215" t="s">
        <v>1351</v>
      </c>
      <c r="B31" s="150">
        <v>2044</v>
      </c>
      <c r="C31" s="226">
        <v>12395.708398999999</v>
      </c>
      <c r="D31" s="148">
        <v>529</v>
      </c>
      <c r="E31" s="151">
        <v>1022.259</v>
      </c>
      <c r="F31" s="150">
        <v>54</v>
      </c>
      <c r="G31" s="149">
        <v>676.83991800000001</v>
      </c>
      <c r="H31" s="148">
        <v>32</v>
      </c>
      <c r="I31" s="147">
        <v>612.79814999999996</v>
      </c>
      <c r="J31" s="150">
        <v>17</v>
      </c>
      <c r="K31" s="149">
        <v>78.122159999999994</v>
      </c>
      <c r="L31" s="148">
        <f t="shared" si="0"/>
        <v>2676</v>
      </c>
      <c r="M31" s="147">
        <f t="shared" si="1"/>
        <v>14785.727627</v>
      </c>
      <c r="N31" s="156">
        <v>8595</v>
      </c>
      <c r="O31" s="225">
        <v>32397.909033</v>
      </c>
      <c r="P31" s="224">
        <v>585</v>
      </c>
      <c r="Q31" s="153">
        <v>1338.3502880000001</v>
      </c>
      <c r="R31" s="150">
        <v>210</v>
      </c>
      <c r="S31" s="149">
        <v>1832.2935970000001</v>
      </c>
      <c r="T31" s="148">
        <v>454</v>
      </c>
      <c r="U31" s="147">
        <v>4746.1002879999996</v>
      </c>
      <c r="V31" s="150">
        <v>291</v>
      </c>
      <c r="W31" s="149">
        <v>681.03049299999998</v>
      </c>
      <c r="X31" s="148">
        <f t="shared" si="2"/>
        <v>10135</v>
      </c>
      <c r="Y31" s="147">
        <f t="shared" si="3"/>
        <v>40995.683699000001</v>
      </c>
      <c r="Z31" s="148">
        <f t="shared" si="4"/>
        <v>12811</v>
      </c>
      <c r="AA31" s="147">
        <f t="shared" si="5"/>
        <v>55781.411326000001</v>
      </c>
    </row>
    <row r="32" spans="1:28">
      <c r="A32" s="215" t="s">
        <v>1350</v>
      </c>
      <c r="B32" s="150">
        <v>1396</v>
      </c>
      <c r="C32" s="226">
        <v>6586.3721999999998</v>
      </c>
      <c r="D32" s="148">
        <v>1528</v>
      </c>
      <c r="E32" s="151">
        <v>3825.3730999999998</v>
      </c>
      <c r="F32" s="150">
        <v>22</v>
      </c>
      <c r="G32" s="149">
        <v>128.96180000000001</v>
      </c>
      <c r="H32" s="148">
        <v>23</v>
      </c>
      <c r="I32" s="147">
        <v>242.239575</v>
      </c>
      <c r="J32" s="150">
        <v>13</v>
      </c>
      <c r="K32" s="149">
        <v>35.932749999999999</v>
      </c>
      <c r="L32" s="148">
        <f t="shared" si="0"/>
        <v>2982</v>
      </c>
      <c r="M32" s="147">
        <f t="shared" si="1"/>
        <v>10818.879424999997</v>
      </c>
      <c r="N32" s="156">
        <v>7800</v>
      </c>
      <c r="O32" s="225">
        <v>30407.968598000003</v>
      </c>
      <c r="P32" s="224">
        <v>574</v>
      </c>
      <c r="Q32" s="153">
        <v>1285.8865970000002</v>
      </c>
      <c r="R32" s="150">
        <v>206</v>
      </c>
      <c r="S32" s="149">
        <v>1470.67489</v>
      </c>
      <c r="T32" s="148">
        <v>497</v>
      </c>
      <c r="U32" s="147">
        <v>8569.3183809999991</v>
      </c>
      <c r="V32" s="150">
        <v>270</v>
      </c>
      <c r="W32" s="149">
        <v>593.02718700000003</v>
      </c>
      <c r="X32" s="148">
        <f t="shared" si="2"/>
        <v>9347</v>
      </c>
      <c r="Y32" s="147">
        <f t="shared" si="3"/>
        <v>42326.875653000003</v>
      </c>
      <c r="Z32" s="148">
        <f t="shared" si="4"/>
        <v>12329</v>
      </c>
      <c r="AA32" s="147">
        <f t="shared" si="5"/>
        <v>53145.755078000002</v>
      </c>
    </row>
    <row r="33" spans="1:28">
      <c r="A33" s="215" t="s">
        <v>1349</v>
      </c>
      <c r="B33" s="150">
        <v>2174</v>
      </c>
      <c r="C33" s="226">
        <v>11473.439471</v>
      </c>
      <c r="D33" s="148">
        <v>887</v>
      </c>
      <c r="E33" s="151">
        <v>2119.4049</v>
      </c>
      <c r="F33" s="150">
        <v>16</v>
      </c>
      <c r="G33" s="149">
        <v>298.61214200000001</v>
      </c>
      <c r="H33" s="148">
        <v>25</v>
      </c>
      <c r="I33" s="147">
        <v>285.03056900000001</v>
      </c>
      <c r="J33" s="150">
        <v>19</v>
      </c>
      <c r="K33" s="149">
        <v>76.947500000000005</v>
      </c>
      <c r="L33" s="148">
        <f t="shared" si="0"/>
        <v>3121</v>
      </c>
      <c r="M33" s="147">
        <f t="shared" si="1"/>
        <v>14253.434582</v>
      </c>
      <c r="N33" s="156">
        <v>8315</v>
      </c>
      <c r="O33" s="225">
        <v>33522.135146000001</v>
      </c>
      <c r="P33" s="224">
        <v>669</v>
      </c>
      <c r="Q33" s="153">
        <v>1520.13498</v>
      </c>
      <c r="R33" s="150">
        <v>199</v>
      </c>
      <c r="S33" s="149">
        <v>2585.797908</v>
      </c>
      <c r="T33" s="148">
        <v>498</v>
      </c>
      <c r="U33" s="147">
        <v>6325.719607</v>
      </c>
      <c r="V33" s="150">
        <v>312</v>
      </c>
      <c r="W33" s="149">
        <v>640.96764900000005</v>
      </c>
      <c r="X33" s="148">
        <f t="shared" si="2"/>
        <v>9993</v>
      </c>
      <c r="Y33" s="147">
        <f t="shared" si="3"/>
        <v>44594.755290000001</v>
      </c>
      <c r="Z33" s="148">
        <f t="shared" si="4"/>
        <v>13114</v>
      </c>
      <c r="AA33" s="147">
        <f t="shared" si="5"/>
        <v>58848.189872000003</v>
      </c>
    </row>
    <row r="34" spans="1:28">
      <c r="A34" s="215" t="s">
        <v>1348</v>
      </c>
      <c r="B34" s="150">
        <v>1343</v>
      </c>
      <c r="C34" s="226">
        <v>7106.0293529999999</v>
      </c>
      <c r="D34" s="148">
        <v>3030</v>
      </c>
      <c r="E34" s="151">
        <v>5989.0153</v>
      </c>
      <c r="F34" s="150">
        <v>16</v>
      </c>
      <c r="G34" s="149">
        <v>181.78297699999999</v>
      </c>
      <c r="H34" s="148">
        <v>10</v>
      </c>
      <c r="I34" s="147">
        <v>170.87616</v>
      </c>
      <c r="J34" s="150">
        <v>10</v>
      </c>
      <c r="K34" s="149">
        <v>21.696950000000001</v>
      </c>
      <c r="L34" s="148">
        <f t="shared" si="0"/>
        <v>4409</v>
      </c>
      <c r="M34" s="147">
        <f t="shared" si="1"/>
        <v>13469.400740000001</v>
      </c>
      <c r="N34" s="156">
        <v>8653</v>
      </c>
      <c r="O34" s="225">
        <v>32254.678973000002</v>
      </c>
      <c r="P34" s="224">
        <v>761</v>
      </c>
      <c r="Q34" s="153">
        <v>1726.0169060000001</v>
      </c>
      <c r="R34" s="150">
        <v>181</v>
      </c>
      <c r="S34" s="149">
        <v>3376.6491369999999</v>
      </c>
      <c r="T34" s="148">
        <v>329</v>
      </c>
      <c r="U34" s="147">
        <v>3523.4063529999999</v>
      </c>
      <c r="V34" s="150">
        <v>227</v>
      </c>
      <c r="W34" s="149">
        <v>456.26638000000003</v>
      </c>
      <c r="X34" s="148">
        <f t="shared" si="2"/>
        <v>10151</v>
      </c>
      <c r="Y34" s="147">
        <f t="shared" si="3"/>
        <v>41337.017748999999</v>
      </c>
      <c r="Z34" s="148">
        <f t="shared" si="4"/>
        <v>14560</v>
      </c>
      <c r="AA34" s="147">
        <f t="shared" si="5"/>
        <v>54806.418489000003</v>
      </c>
    </row>
    <row r="35" spans="1:28">
      <c r="A35" s="223" t="s">
        <v>1347</v>
      </c>
      <c r="B35" s="202">
        <v>364</v>
      </c>
      <c r="C35" s="229">
        <v>2547.1667699999998</v>
      </c>
      <c r="D35" s="200">
        <v>1316</v>
      </c>
      <c r="E35" s="217">
        <v>1108.9244000000001</v>
      </c>
      <c r="F35" s="202">
        <v>5</v>
      </c>
      <c r="G35" s="201">
        <v>210.08484999999999</v>
      </c>
      <c r="H35" s="200">
        <v>11</v>
      </c>
      <c r="I35" s="199">
        <v>123.740617</v>
      </c>
      <c r="J35" s="202">
        <v>4</v>
      </c>
      <c r="K35" s="201">
        <v>12.819800000000001</v>
      </c>
      <c r="L35" s="200">
        <f t="shared" si="0"/>
        <v>1700</v>
      </c>
      <c r="M35" s="199">
        <f t="shared" si="1"/>
        <v>4002.736437</v>
      </c>
      <c r="N35" s="222">
        <v>3804</v>
      </c>
      <c r="O35" s="228">
        <v>14535.682844000001</v>
      </c>
      <c r="P35" s="227">
        <v>333</v>
      </c>
      <c r="Q35" s="67">
        <v>702.6712</v>
      </c>
      <c r="R35" s="202">
        <v>91</v>
      </c>
      <c r="S35" s="201">
        <v>1335.263328</v>
      </c>
      <c r="T35" s="200">
        <v>167</v>
      </c>
      <c r="U35" s="199">
        <v>1069.329125</v>
      </c>
      <c r="V35" s="202">
        <v>181</v>
      </c>
      <c r="W35" s="201">
        <v>885.26509799999997</v>
      </c>
      <c r="X35" s="200">
        <f t="shared" si="2"/>
        <v>4576</v>
      </c>
      <c r="Y35" s="199">
        <f t="shared" si="3"/>
        <v>18528.211595000001</v>
      </c>
      <c r="Z35" s="200">
        <f t="shared" si="4"/>
        <v>6276</v>
      </c>
      <c r="AA35" s="199">
        <f t="shared" si="5"/>
        <v>22530.948032</v>
      </c>
    </row>
    <row r="36" spans="1:28">
      <c r="A36" s="223" t="s">
        <v>1346</v>
      </c>
      <c r="B36" s="202">
        <v>2334</v>
      </c>
      <c r="C36" s="229">
        <v>11786.538089</v>
      </c>
      <c r="D36" s="200">
        <v>36</v>
      </c>
      <c r="E36" s="217">
        <v>38.608499999999999</v>
      </c>
      <c r="F36" s="202">
        <v>4</v>
      </c>
      <c r="G36" s="201">
        <v>24.0579</v>
      </c>
      <c r="H36" s="200">
        <v>9</v>
      </c>
      <c r="I36" s="199">
        <v>207.550836</v>
      </c>
      <c r="J36" s="202">
        <v>12</v>
      </c>
      <c r="K36" s="201">
        <v>227.02163400000001</v>
      </c>
      <c r="L36" s="200">
        <f t="shared" si="0"/>
        <v>2395</v>
      </c>
      <c r="M36" s="199">
        <f t="shared" si="1"/>
        <v>12283.776959000001</v>
      </c>
      <c r="N36" s="222">
        <v>3598</v>
      </c>
      <c r="O36" s="228">
        <v>13912.446407000003</v>
      </c>
      <c r="P36" s="227">
        <v>343</v>
      </c>
      <c r="Q36" s="67">
        <v>653.1413</v>
      </c>
      <c r="R36" s="202">
        <v>80</v>
      </c>
      <c r="S36" s="201">
        <v>985.53781400000003</v>
      </c>
      <c r="T36" s="200">
        <v>140</v>
      </c>
      <c r="U36" s="199">
        <v>1013.960283</v>
      </c>
      <c r="V36" s="202">
        <v>141</v>
      </c>
      <c r="W36" s="201">
        <v>293.696507</v>
      </c>
      <c r="X36" s="200">
        <f t="shared" si="2"/>
        <v>4302</v>
      </c>
      <c r="Y36" s="199">
        <f t="shared" si="3"/>
        <v>16858.782311000003</v>
      </c>
      <c r="Z36" s="200">
        <f t="shared" si="4"/>
        <v>6697</v>
      </c>
      <c r="AA36" s="199">
        <f t="shared" si="5"/>
        <v>29142.559270000005</v>
      </c>
    </row>
    <row r="37" spans="1:28">
      <c r="A37" s="215" t="s">
        <v>1345</v>
      </c>
      <c r="B37" s="150">
        <v>868</v>
      </c>
      <c r="C37" s="226">
        <v>4076.3606049999999</v>
      </c>
      <c r="D37" s="148">
        <v>29</v>
      </c>
      <c r="E37" s="151">
        <v>39.302439999999997</v>
      </c>
      <c r="F37" s="150">
        <v>3</v>
      </c>
      <c r="G37" s="149">
        <v>23.0351</v>
      </c>
      <c r="H37" s="148">
        <v>4</v>
      </c>
      <c r="I37" s="147">
        <v>49.751800000000003</v>
      </c>
      <c r="J37" s="150">
        <v>13</v>
      </c>
      <c r="K37" s="149">
        <v>22.379835</v>
      </c>
      <c r="L37" s="148">
        <f t="shared" si="0"/>
        <v>917</v>
      </c>
      <c r="M37" s="147">
        <f t="shared" si="1"/>
        <v>4210.82978</v>
      </c>
      <c r="N37" s="156">
        <v>2883</v>
      </c>
      <c r="O37" s="225">
        <v>10332.110777</v>
      </c>
      <c r="P37" s="224">
        <v>339</v>
      </c>
      <c r="Q37" s="153">
        <v>553.02909999999997</v>
      </c>
      <c r="R37" s="150">
        <v>45</v>
      </c>
      <c r="S37" s="149">
        <v>270.7971</v>
      </c>
      <c r="T37" s="148">
        <v>92</v>
      </c>
      <c r="U37" s="147">
        <v>691.96666500000003</v>
      </c>
      <c r="V37" s="150">
        <v>87</v>
      </c>
      <c r="W37" s="149">
        <v>183.23271</v>
      </c>
      <c r="X37" s="148">
        <f t="shared" si="2"/>
        <v>3446</v>
      </c>
      <c r="Y37" s="147">
        <f t="shared" si="3"/>
        <v>12031.136352</v>
      </c>
      <c r="Z37" s="148">
        <f t="shared" si="4"/>
        <v>4363</v>
      </c>
      <c r="AA37" s="147">
        <f t="shared" si="5"/>
        <v>16241.966132</v>
      </c>
    </row>
    <row r="38" spans="1:28">
      <c r="A38" s="215" t="s">
        <v>1344</v>
      </c>
      <c r="B38" s="156">
        <v>2636</v>
      </c>
      <c r="C38" s="155">
        <v>16320.693658</v>
      </c>
      <c r="D38" s="154">
        <v>3155</v>
      </c>
      <c r="E38" s="153">
        <v>5617.0976499999997</v>
      </c>
      <c r="F38" s="150">
        <v>11</v>
      </c>
      <c r="G38" s="149">
        <v>201.24780000000001</v>
      </c>
      <c r="H38" s="148">
        <v>20</v>
      </c>
      <c r="I38" s="147">
        <v>347.214</v>
      </c>
      <c r="J38" s="150">
        <v>26</v>
      </c>
      <c r="K38" s="149">
        <v>24.785039999999999</v>
      </c>
      <c r="L38" s="148">
        <f t="shared" si="0"/>
        <v>5848</v>
      </c>
      <c r="M38" s="147">
        <f t="shared" si="1"/>
        <v>22511.038148</v>
      </c>
      <c r="N38" s="156">
        <v>5501</v>
      </c>
      <c r="O38" s="225">
        <v>18928.646568999997</v>
      </c>
      <c r="P38" s="224">
        <v>561</v>
      </c>
      <c r="Q38" s="153">
        <v>938.55259999999998</v>
      </c>
      <c r="R38" s="150">
        <v>110</v>
      </c>
      <c r="S38" s="149">
        <v>846.37297000000001</v>
      </c>
      <c r="T38" s="148">
        <v>189</v>
      </c>
      <c r="U38" s="147">
        <v>1209.199198</v>
      </c>
      <c r="V38" s="150">
        <v>187</v>
      </c>
      <c r="W38" s="149">
        <v>460.14603</v>
      </c>
      <c r="X38" s="148">
        <f t="shared" si="2"/>
        <v>6548</v>
      </c>
      <c r="Y38" s="147">
        <f t="shared" si="3"/>
        <v>22382.917366999995</v>
      </c>
      <c r="Z38" s="148">
        <f t="shared" si="4"/>
        <v>12396</v>
      </c>
      <c r="AA38" s="147">
        <f t="shared" si="5"/>
        <v>44893.955514999994</v>
      </c>
    </row>
    <row r="39" spans="1:28">
      <c r="A39" s="215" t="s">
        <v>1343</v>
      </c>
      <c r="B39" s="150">
        <v>649</v>
      </c>
      <c r="C39" s="226">
        <v>3887.5105619999999</v>
      </c>
      <c r="D39" s="148">
        <v>3870</v>
      </c>
      <c r="E39" s="151">
        <v>6521.4307600000002</v>
      </c>
      <c r="F39" s="150">
        <v>16</v>
      </c>
      <c r="G39" s="149">
        <v>187.6241</v>
      </c>
      <c r="H39" s="148">
        <v>13</v>
      </c>
      <c r="I39" s="147">
        <v>93.559619999999995</v>
      </c>
      <c r="J39" s="150">
        <v>19</v>
      </c>
      <c r="K39" s="149">
        <v>102.819485</v>
      </c>
      <c r="L39" s="148">
        <f t="shared" si="0"/>
        <v>4567</v>
      </c>
      <c r="M39" s="147">
        <f t="shared" si="1"/>
        <v>10792.944527</v>
      </c>
      <c r="N39" s="156">
        <v>4683</v>
      </c>
      <c r="O39" s="225">
        <v>17267.615098000002</v>
      </c>
      <c r="P39" s="224">
        <v>399</v>
      </c>
      <c r="Q39" s="153">
        <v>695.96220000000005</v>
      </c>
      <c r="R39" s="150">
        <v>97</v>
      </c>
      <c r="S39" s="149">
        <v>1352.01125</v>
      </c>
      <c r="T39" s="148">
        <v>147</v>
      </c>
      <c r="U39" s="147">
        <v>1168.541491</v>
      </c>
      <c r="V39" s="150">
        <v>198</v>
      </c>
      <c r="W39" s="149">
        <v>400.53806500000002</v>
      </c>
      <c r="X39" s="148">
        <f t="shared" si="2"/>
        <v>5524</v>
      </c>
      <c r="Y39" s="147">
        <f t="shared" si="3"/>
        <v>20884.668104000004</v>
      </c>
      <c r="Z39" s="148">
        <f t="shared" si="4"/>
        <v>10091</v>
      </c>
      <c r="AA39" s="147">
        <f t="shared" si="5"/>
        <v>31677.612631000004</v>
      </c>
    </row>
    <row r="40" spans="1:28">
      <c r="A40" s="215" t="s">
        <v>1342</v>
      </c>
      <c r="B40" s="150">
        <v>2429</v>
      </c>
      <c r="C40" s="226">
        <v>9373.8037640000002</v>
      </c>
      <c r="D40" s="148">
        <v>772</v>
      </c>
      <c r="E40" s="151">
        <v>1909.5757599999999</v>
      </c>
      <c r="F40" s="150">
        <v>16</v>
      </c>
      <c r="G40" s="149">
        <v>207.288758</v>
      </c>
      <c r="H40" s="148">
        <v>44</v>
      </c>
      <c r="I40" s="147">
        <v>267.51580000000001</v>
      </c>
      <c r="J40" s="150">
        <v>224</v>
      </c>
      <c r="K40" s="149">
        <v>393.52801099999999</v>
      </c>
      <c r="L40" s="148">
        <f t="shared" si="0"/>
        <v>3485</v>
      </c>
      <c r="M40" s="147">
        <f t="shared" si="1"/>
        <v>12151.712093</v>
      </c>
      <c r="N40" s="156">
        <v>4364</v>
      </c>
      <c r="O40" s="225">
        <v>14615.023985</v>
      </c>
      <c r="P40" s="224">
        <v>395</v>
      </c>
      <c r="Q40" s="153">
        <v>650.03802899999994</v>
      </c>
      <c r="R40" s="150">
        <v>97</v>
      </c>
      <c r="S40" s="149">
        <v>695.84452499999998</v>
      </c>
      <c r="T40" s="148">
        <v>184</v>
      </c>
      <c r="U40" s="147">
        <v>1415.960435</v>
      </c>
      <c r="V40" s="150">
        <v>172</v>
      </c>
      <c r="W40" s="149">
        <v>414.34613000000002</v>
      </c>
      <c r="X40" s="148">
        <f t="shared" si="2"/>
        <v>5212</v>
      </c>
      <c r="Y40" s="147">
        <f t="shared" si="3"/>
        <v>17791.213104000002</v>
      </c>
      <c r="Z40" s="148">
        <f t="shared" si="4"/>
        <v>8697</v>
      </c>
      <c r="AA40" s="147">
        <f t="shared" si="5"/>
        <v>29942.925197000004</v>
      </c>
    </row>
    <row r="41" spans="1:28">
      <c r="A41" s="215" t="s">
        <v>1341</v>
      </c>
      <c r="B41" s="150">
        <v>3871</v>
      </c>
      <c r="C41" s="226">
        <v>12726.938093999999</v>
      </c>
      <c r="D41" s="148">
        <v>566</v>
      </c>
      <c r="E41" s="151">
        <v>1342.0486000000001</v>
      </c>
      <c r="F41" s="150">
        <v>17</v>
      </c>
      <c r="G41" s="149">
        <v>70.638959999999997</v>
      </c>
      <c r="H41" s="148">
        <v>29</v>
      </c>
      <c r="I41" s="147">
        <v>108.56</v>
      </c>
      <c r="J41" s="150">
        <v>31</v>
      </c>
      <c r="K41" s="149">
        <v>36.297995</v>
      </c>
      <c r="L41" s="148">
        <f t="shared" si="0"/>
        <v>4514</v>
      </c>
      <c r="M41" s="147">
        <f t="shared" si="1"/>
        <v>14284.483649</v>
      </c>
      <c r="N41" s="156">
        <v>3413</v>
      </c>
      <c r="O41" s="225">
        <v>10924.538250000001</v>
      </c>
      <c r="P41" s="224">
        <v>302</v>
      </c>
      <c r="Q41" s="153">
        <v>470.41879999999998</v>
      </c>
      <c r="R41" s="150">
        <v>78</v>
      </c>
      <c r="S41" s="149">
        <v>1953.7479519999999</v>
      </c>
      <c r="T41" s="148">
        <v>98</v>
      </c>
      <c r="U41" s="147">
        <v>749.85299999999995</v>
      </c>
      <c r="V41" s="150">
        <v>148</v>
      </c>
      <c r="W41" s="149">
        <v>329.73653400000001</v>
      </c>
      <c r="X41" s="148">
        <f t="shared" si="2"/>
        <v>4039</v>
      </c>
      <c r="Y41" s="147">
        <f t="shared" si="3"/>
        <v>14428.294535999999</v>
      </c>
      <c r="Z41" s="148">
        <f t="shared" si="4"/>
        <v>8553</v>
      </c>
      <c r="AA41" s="147">
        <f t="shared" si="5"/>
        <v>28712.778184999999</v>
      </c>
    </row>
    <row r="42" spans="1:28">
      <c r="A42" s="215" t="s">
        <v>1340</v>
      </c>
      <c r="B42" s="150">
        <v>1880</v>
      </c>
      <c r="C42" s="226">
        <v>5803.231624</v>
      </c>
      <c r="D42" s="148">
        <v>48</v>
      </c>
      <c r="E42" s="151">
        <v>277.33819999999997</v>
      </c>
      <c r="F42" s="150">
        <v>21</v>
      </c>
      <c r="G42" s="149">
        <v>81.614450000000005</v>
      </c>
      <c r="H42" s="148">
        <v>13</v>
      </c>
      <c r="I42" s="147">
        <v>142.63339999999999</v>
      </c>
      <c r="J42" s="150">
        <v>16</v>
      </c>
      <c r="K42" s="149">
        <v>43.873845000000003</v>
      </c>
      <c r="L42" s="148">
        <f t="shared" si="0"/>
        <v>1978</v>
      </c>
      <c r="M42" s="147">
        <f t="shared" si="1"/>
        <v>6348.691519</v>
      </c>
      <c r="N42" s="156">
        <v>3337</v>
      </c>
      <c r="O42" s="225">
        <v>9081.3482279999989</v>
      </c>
      <c r="P42" s="224">
        <v>337</v>
      </c>
      <c r="Q42" s="153">
        <v>470.20089999999993</v>
      </c>
      <c r="R42" s="150">
        <v>72</v>
      </c>
      <c r="S42" s="149">
        <v>613.91204000000005</v>
      </c>
      <c r="T42" s="148">
        <v>98</v>
      </c>
      <c r="U42" s="147">
        <v>540.29199200000005</v>
      </c>
      <c r="V42" s="150">
        <v>136</v>
      </c>
      <c r="W42" s="149">
        <v>322.755538</v>
      </c>
      <c r="X42" s="148">
        <f t="shared" si="2"/>
        <v>3980</v>
      </c>
      <c r="Y42" s="147">
        <f t="shared" si="3"/>
        <v>11028.508697999998</v>
      </c>
      <c r="Z42" s="148">
        <f t="shared" si="4"/>
        <v>5958</v>
      </c>
      <c r="AA42" s="147">
        <f t="shared" si="5"/>
        <v>17377.200216999998</v>
      </c>
    </row>
    <row r="43" spans="1:28">
      <c r="A43" s="215" t="s">
        <v>1339</v>
      </c>
      <c r="B43" s="150">
        <v>2603</v>
      </c>
      <c r="C43" s="226">
        <v>8655.0498169999992</v>
      </c>
      <c r="D43" s="148">
        <v>22</v>
      </c>
      <c r="E43" s="151">
        <v>29.082599999999999</v>
      </c>
      <c r="F43" s="150">
        <v>13</v>
      </c>
      <c r="G43" s="149">
        <v>316.31580000000002</v>
      </c>
      <c r="H43" s="148">
        <v>22</v>
      </c>
      <c r="I43" s="147">
        <v>171.52799999999999</v>
      </c>
      <c r="J43" s="150">
        <v>15</v>
      </c>
      <c r="K43" s="149">
        <v>24.752700000000001</v>
      </c>
      <c r="L43" s="148">
        <f t="shared" si="0"/>
        <v>2675</v>
      </c>
      <c r="M43" s="147">
        <f t="shared" si="1"/>
        <v>9196.7289169999985</v>
      </c>
      <c r="N43" s="156">
        <v>3427</v>
      </c>
      <c r="O43" s="225">
        <v>9358.7590170000003</v>
      </c>
      <c r="P43" s="224">
        <v>360</v>
      </c>
      <c r="Q43" s="153">
        <v>482.56780100000009</v>
      </c>
      <c r="R43" s="150">
        <v>56</v>
      </c>
      <c r="S43" s="149">
        <v>164.44344000000001</v>
      </c>
      <c r="T43" s="148">
        <v>133</v>
      </c>
      <c r="U43" s="147">
        <v>853.96100100000001</v>
      </c>
      <c r="V43" s="150">
        <v>126</v>
      </c>
      <c r="W43" s="149">
        <v>238.92786599999999</v>
      </c>
      <c r="X43" s="148">
        <f t="shared" si="2"/>
        <v>4102</v>
      </c>
      <c r="Y43" s="147">
        <f t="shared" si="3"/>
        <v>11098.659125</v>
      </c>
      <c r="Z43" s="148">
        <f t="shared" si="4"/>
        <v>6777</v>
      </c>
      <c r="AA43" s="147">
        <f t="shared" si="5"/>
        <v>20295.388041999999</v>
      </c>
    </row>
    <row r="44" spans="1:28">
      <c r="A44" s="215" t="s">
        <v>1338</v>
      </c>
      <c r="B44" s="150">
        <v>824</v>
      </c>
      <c r="C44" s="226">
        <v>2637.338933</v>
      </c>
      <c r="D44" s="148">
        <v>104</v>
      </c>
      <c r="E44" s="151">
        <v>134.69280000000001</v>
      </c>
      <c r="F44" s="150">
        <v>14</v>
      </c>
      <c r="G44" s="149">
        <v>118.49222</v>
      </c>
      <c r="H44" s="148">
        <v>11</v>
      </c>
      <c r="I44" s="147">
        <v>190.04</v>
      </c>
      <c r="J44" s="150">
        <v>12</v>
      </c>
      <c r="K44" s="149">
        <v>41.305959999999999</v>
      </c>
      <c r="L44" s="148">
        <f t="shared" si="0"/>
        <v>965</v>
      </c>
      <c r="M44" s="147">
        <f t="shared" si="1"/>
        <v>3121.869913</v>
      </c>
      <c r="N44" s="156">
        <v>3303</v>
      </c>
      <c r="O44" s="225">
        <v>8505.6565819999996</v>
      </c>
      <c r="P44" s="224">
        <v>266</v>
      </c>
      <c r="Q44" s="153">
        <v>353.22881899999999</v>
      </c>
      <c r="R44" s="150">
        <v>41</v>
      </c>
      <c r="S44" s="149">
        <v>166.97861499999999</v>
      </c>
      <c r="T44" s="148">
        <v>108</v>
      </c>
      <c r="U44" s="147">
        <v>610.46057499999995</v>
      </c>
      <c r="V44" s="150">
        <v>117</v>
      </c>
      <c r="W44" s="149">
        <v>255.19963200000001</v>
      </c>
      <c r="X44" s="148">
        <f t="shared" si="2"/>
        <v>3835</v>
      </c>
      <c r="Y44" s="147">
        <f t="shared" si="3"/>
        <v>9891.5242229999985</v>
      </c>
      <c r="Z44" s="148">
        <f t="shared" si="4"/>
        <v>4800</v>
      </c>
      <c r="AA44" s="147">
        <f t="shared" si="5"/>
        <v>13013.394135999999</v>
      </c>
    </row>
    <row r="45" spans="1:28">
      <c r="A45" s="215" t="s">
        <v>1337</v>
      </c>
      <c r="B45" s="150">
        <v>3724</v>
      </c>
      <c r="C45" s="226">
        <v>11406.38588</v>
      </c>
      <c r="D45" s="148">
        <v>345</v>
      </c>
      <c r="E45" s="151">
        <v>482.73259999999999</v>
      </c>
      <c r="F45" s="150">
        <v>7</v>
      </c>
      <c r="G45" s="149">
        <v>50.17765</v>
      </c>
      <c r="H45" s="148">
        <v>12</v>
      </c>
      <c r="I45" s="147">
        <v>74.809399999999997</v>
      </c>
      <c r="J45" s="150">
        <v>6</v>
      </c>
      <c r="K45" s="149">
        <v>52.719299999999997</v>
      </c>
      <c r="L45" s="148">
        <f t="shared" si="0"/>
        <v>4094</v>
      </c>
      <c r="M45" s="147">
        <f t="shared" si="1"/>
        <v>12066.82483</v>
      </c>
      <c r="N45" s="156">
        <v>2681</v>
      </c>
      <c r="O45" s="225">
        <v>6657.9647270000005</v>
      </c>
      <c r="P45" s="224">
        <v>266</v>
      </c>
      <c r="Q45" s="153">
        <v>340.312138</v>
      </c>
      <c r="R45" s="150">
        <v>46</v>
      </c>
      <c r="S45" s="149">
        <v>217.6181</v>
      </c>
      <c r="T45" s="148">
        <v>106</v>
      </c>
      <c r="U45" s="147">
        <v>569.26253999999994</v>
      </c>
      <c r="V45" s="150">
        <v>117</v>
      </c>
      <c r="W45" s="149">
        <v>214.211118</v>
      </c>
      <c r="X45" s="148">
        <f t="shared" si="2"/>
        <v>3216</v>
      </c>
      <c r="Y45" s="147">
        <f t="shared" si="3"/>
        <v>7999.3686230000003</v>
      </c>
      <c r="Z45" s="148">
        <f t="shared" si="4"/>
        <v>7310</v>
      </c>
      <c r="AA45" s="147">
        <f t="shared" si="5"/>
        <v>20066.193453</v>
      </c>
    </row>
    <row r="46" spans="1:28">
      <c r="A46" s="215" t="s">
        <v>1336</v>
      </c>
      <c r="B46" s="150">
        <v>6203</v>
      </c>
      <c r="C46" s="226">
        <v>20232.801095999999</v>
      </c>
      <c r="D46" s="148">
        <v>2522</v>
      </c>
      <c r="E46" s="151">
        <v>3056.072486</v>
      </c>
      <c r="F46" s="150">
        <v>12</v>
      </c>
      <c r="G46" s="149">
        <v>146.07400000000001</v>
      </c>
      <c r="H46" s="148">
        <v>25</v>
      </c>
      <c r="I46" s="147">
        <v>129.06569999999999</v>
      </c>
      <c r="J46" s="150">
        <v>24</v>
      </c>
      <c r="K46" s="149">
        <v>47.151760000000003</v>
      </c>
      <c r="L46" s="148">
        <f t="shared" si="0"/>
        <v>8786</v>
      </c>
      <c r="M46" s="147">
        <f t="shared" si="1"/>
        <v>23611.165042000001</v>
      </c>
      <c r="N46" s="156">
        <v>4974</v>
      </c>
      <c r="O46" s="225">
        <v>12087.717001000001</v>
      </c>
      <c r="P46" s="224">
        <v>391</v>
      </c>
      <c r="Q46" s="153">
        <v>493.85810200000009</v>
      </c>
      <c r="R46" s="150">
        <v>74</v>
      </c>
      <c r="S46" s="149">
        <v>623.59280000000001</v>
      </c>
      <c r="T46" s="148">
        <v>116</v>
      </c>
      <c r="U46" s="147">
        <v>582.01024500000005</v>
      </c>
      <c r="V46" s="150">
        <v>159</v>
      </c>
      <c r="W46" s="149">
        <v>284.432277</v>
      </c>
      <c r="X46" s="148">
        <f t="shared" si="2"/>
        <v>5714</v>
      </c>
      <c r="Y46" s="147">
        <f t="shared" si="3"/>
        <v>14071.610425000001</v>
      </c>
      <c r="Z46" s="148">
        <f t="shared" si="4"/>
        <v>14500</v>
      </c>
      <c r="AA46" s="147">
        <f t="shared" si="5"/>
        <v>37682.775466999999</v>
      </c>
    </row>
    <row r="47" spans="1:28">
      <c r="A47" s="223">
        <v>9812</v>
      </c>
      <c r="B47" s="202">
        <v>3578</v>
      </c>
      <c r="C47" s="229">
        <v>13007.027458</v>
      </c>
      <c r="D47" s="200">
        <v>3340</v>
      </c>
      <c r="E47" s="217">
        <v>4030.2819140000001</v>
      </c>
      <c r="F47" s="202">
        <v>60</v>
      </c>
      <c r="G47" s="201">
        <v>7917.3549599999997</v>
      </c>
      <c r="H47" s="200">
        <v>33</v>
      </c>
      <c r="I47" s="199">
        <v>98.613883999999999</v>
      </c>
      <c r="J47" s="202">
        <v>6</v>
      </c>
      <c r="K47" s="201">
        <v>31.418462999999999</v>
      </c>
      <c r="L47" s="200">
        <f t="shared" si="0"/>
        <v>7017</v>
      </c>
      <c r="M47" s="199">
        <f t="shared" si="1"/>
        <v>25084.696679000001</v>
      </c>
      <c r="N47" s="222">
        <v>5946</v>
      </c>
      <c r="O47" s="228">
        <v>16602.170461999998</v>
      </c>
      <c r="P47" s="227">
        <v>693</v>
      </c>
      <c r="Q47" s="67">
        <v>884.00599999999997</v>
      </c>
      <c r="R47" s="202">
        <v>79</v>
      </c>
      <c r="S47" s="201">
        <v>481.91592200000002</v>
      </c>
      <c r="T47" s="200">
        <v>138</v>
      </c>
      <c r="U47" s="199">
        <v>784.987393</v>
      </c>
      <c r="V47" s="202">
        <v>157</v>
      </c>
      <c r="W47" s="201">
        <v>242.765794</v>
      </c>
      <c r="X47" s="200">
        <f t="shared" si="2"/>
        <v>7013</v>
      </c>
      <c r="Y47" s="199">
        <f t="shared" si="3"/>
        <v>18995.845570999998</v>
      </c>
      <c r="Z47" s="200">
        <f t="shared" si="4"/>
        <v>14030</v>
      </c>
      <c r="AA47" s="199">
        <f t="shared" si="5"/>
        <v>44080.542249999999</v>
      </c>
      <c r="AB47" s="78" t="s">
        <v>1335</v>
      </c>
    </row>
    <row r="48" spans="1:28">
      <c r="A48" s="223" t="s">
        <v>1334</v>
      </c>
      <c r="B48" s="202">
        <v>1999</v>
      </c>
      <c r="C48" s="229">
        <v>6808.1370770000003</v>
      </c>
      <c r="D48" s="200">
        <v>96</v>
      </c>
      <c r="E48" s="217">
        <v>252.357752</v>
      </c>
      <c r="F48" s="202">
        <v>7</v>
      </c>
      <c r="G48" s="201">
        <v>30.265250000000002</v>
      </c>
      <c r="H48" s="200">
        <v>33</v>
      </c>
      <c r="I48" s="199">
        <v>567.83510000000001</v>
      </c>
      <c r="J48" s="202">
        <v>14</v>
      </c>
      <c r="K48" s="201">
        <v>56.049410000000002</v>
      </c>
      <c r="L48" s="200">
        <f t="shared" si="0"/>
        <v>2149</v>
      </c>
      <c r="M48" s="199">
        <f t="shared" si="1"/>
        <v>7714.6445890000005</v>
      </c>
      <c r="N48" s="222">
        <v>5012</v>
      </c>
      <c r="O48" s="228">
        <v>12797.197252999998</v>
      </c>
      <c r="P48" s="227">
        <v>851</v>
      </c>
      <c r="Q48" s="67">
        <v>1083</v>
      </c>
      <c r="R48" s="202">
        <v>85</v>
      </c>
      <c r="S48" s="201">
        <v>525.40064099999995</v>
      </c>
      <c r="T48" s="200">
        <v>160</v>
      </c>
      <c r="U48" s="199">
        <v>808.96917699999995</v>
      </c>
      <c r="V48" s="202">
        <v>160</v>
      </c>
      <c r="W48" s="201">
        <v>203.11080799999999</v>
      </c>
      <c r="X48" s="200">
        <f t="shared" si="2"/>
        <v>6268</v>
      </c>
      <c r="Y48" s="199">
        <f t="shared" si="3"/>
        <v>15417.677878999997</v>
      </c>
      <c r="Z48" s="200">
        <f t="shared" si="4"/>
        <v>8417</v>
      </c>
      <c r="AA48" s="199">
        <f t="shared" si="5"/>
        <v>23132.322467999998</v>
      </c>
    </row>
    <row r="49" spans="1:28">
      <c r="A49" s="215" t="s">
        <v>1333</v>
      </c>
      <c r="B49" s="150">
        <v>1951</v>
      </c>
      <c r="C49" s="226">
        <v>6866.6601350000001</v>
      </c>
      <c r="D49" s="148">
        <v>1094</v>
      </c>
      <c r="E49" s="151">
        <v>1470.257061</v>
      </c>
      <c r="F49" s="150">
        <v>8</v>
      </c>
      <c r="G49" s="149">
        <v>114.62529000000001</v>
      </c>
      <c r="H49" s="148">
        <v>12</v>
      </c>
      <c r="I49" s="147">
        <v>319.02136400000001</v>
      </c>
      <c r="J49" s="150">
        <v>12</v>
      </c>
      <c r="K49" s="149">
        <v>136.04340400000001</v>
      </c>
      <c r="L49" s="148">
        <f t="shared" si="0"/>
        <v>3077</v>
      </c>
      <c r="M49" s="147">
        <f t="shared" si="1"/>
        <v>8906.6072540000005</v>
      </c>
      <c r="N49" s="156">
        <v>3268</v>
      </c>
      <c r="O49" s="225">
        <v>7923.4</v>
      </c>
      <c r="P49" s="224">
        <v>841</v>
      </c>
      <c r="Q49" s="153">
        <v>1088.5</v>
      </c>
      <c r="R49" s="150">
        <v>60</v>
      </c>
      <c r="S49" s="149">
        <v>334.31209999999999</v>
      </c>
      <c r="T49" s="148">
        <v>94</v>
      </c>
      <c r="U49" s="147">
        <v>396.58100100000001</v>
      </c>
      <c r="V49" s="150">
        <v>111</v>
      </c>
      <c r="W49" s="149">
        <v>147.2158</v>
      </c>
      <c r="X49" s="148">
        <f t="shared" si="2"/>
        <v>4374</v>
      </c>
      <c r="Y49" s="147">
        <f t="shared" si="3"/>
        <v>9890.0089009999992</v>
      </c>
      <c r="Z49" s="148">
        <f t="shared" si="4"/>
        <v>7451</v>
      </c>
      <c r="AA49" s="147">
        <f t="shared" si="5"/>
        <v>18796.616155</v>
      </c>
    </row>
    <row r="50" spans="1:28">
      <c r="A50" s="215" t="s">
        <v>1332</v>
      </c>
      <c r="B50" s="150">
        <v>2589</v>
      </c>
      <c r="C50" s="226">
        <v>8231.5622100000001</v>
      </c>
      <c r="D50" s="148">
        <v>2176</v>
      </c>
      <c r="E50" s="151">
        <v>2354.8339759999999</v>
      </c>
      <c r="F50" s="150">
        <v>7</v>
      </c>
      <c r="G50" s="149">
        <v>139.31219999999999</v>
      </c>
      <c r="H50" s="148">
        <v>20</v>
      </c>
      <c r="I50" s="147">
        <v>123.20325099999999</v>
      </c>
      <c r="J50" s="150">
        <v>4</v>
      </c>
      <c r="K50" s="149">
        <v>2.8613</v>
      </c>
      <c r="L50" s="148">
        <f t="shared" si="0"/>
        <v>4796</v>
      </c>
      <c r="M50" s="147">
        <f t="shared" si="1"/>
        <v>10851.772937000002</v>
      </c>
      <c r="N50" s="156">
        <v>3640</v>
      </c>
      <c r="O50" s="225">
        <v>8984.2164639999992</v>
      </c>
      <c r="P50" s="224">
        <v>796</v>
      </c>
      <c r="Q50" s="153">
        <v>1045.5</v>
      </c>
      <c r="R50" s="150">
        <v>64</v>
      </c>
      <c r="S50" s="149">
        <v>278.27843000000001</v>
      </c>
      <c r="T50" s="148">
        <v>92</v>
      </c>
      <c r="U50" s="147">
        <v>598.9067</v>
      </c>
      <c r="V50" s="150">
        <v>119</v>
      </c>
      <c r="W50" s="149">
        <v>235.981268</v>
      </c>
      <c r="X50" s="148">
        <f t="shared" si="2"/>
        <v>4711</v>
      </c>
      <c r="Y50" s="147">
        <f t="shared" si="3"/>
        <v>11142.882861999999</v>
      </c>
      <c r="Z50" s="148">
        <f t="shared" si="4"/>
        <v>9507</v>
      </c>
      <c r="AA50" s="147">
        <f t="shared" si="5"/>
        <v>21994.655799</v>
      </c>
    </row>
    <row r="51" spans="1:28">
      <c r="A51" s="215" t="s">
        <v>1331</v>
      </c>
      <c r="B51" s="150">
        <v>3507</v>
      </c>
      <c r="C51" s="226">
        <v>12005.828938000001</v>
      </c>
      <c r="D51" s="148">
        <v>341</v>
      </c>
      <c r="E51" s="151">
        <v>432.578351</v>
      </c>
      <c r="F51" s="150">
        <v>6</v>
      </c>
      <c r="G51" s="149">
        <v>99.616299999999995</v>
      </c>
      <c r="H51" s="148">
        <v>10</v>
      </c>
      <c r="I51" s="147">
        <v>60.244599999999998</v>
      </c>
      <c r="J51" s="150">
        <v>5</v>
      </c>
      <c r="K51" s="149">
        <v>9.0223099999999992</v>
      </c>
      <c r="L51" s="148">
        <f t="shared" si="0"/>
        <v>3869</v>
      </c>
      <c r="M51" s="147">
        <f t="shared" si="1"/>
        <v>12607.290499000001</v>
      </c>
      <c r="N51" s="156">
        <v>4313</v>
      </c>
      <c r="O51" s="225">
        <v>11759.3</v>
      </c>
      <c r="P51" s="224">
        <v>543</v>
      </c>
      <c r="Q51" s="153">
        <v>740.5</v>
      </c>
      <c r="R51" s="150">
        <v>71</v>
      </c>
      <c r="S51" s="149">
        <v>589.61538800000005</v>
      </c>
      <c r="T51" s="148">
        <v>123</v>
      </c>
      <c r="U51" s="147">
        <v>769.31067299999995</v>
      </c>
      <c r="V51" s="150">
        <v>142</v>
      </c>
      <c r="W51" s="149">
        <v>220.67340999999999</v>
      </c>
      <c r="X51" s="148">
        <f t="shared" si="2"/>
        <v>5192</v>
      </c>
      <c r="Y51" s="147">
        <f t="shared" si="3"/>
        <v>14079.399470999999</v>
      </c>
      <c r="Z51" s="148">
        <f t="shared" si="4"/>
        <v>9061</v>
      </c>
      <c r="AA51" s="147">
        <f t="shared" si="5"/>
        <v>26686.689969999999</v>
      </c>
    </row>
    <row r="52" spans="1:28">
      <c r="A52" s="215" t="s">
        <v>1330</v>
      </c>
      <c r="B52" s="150">
        <v>4173</v>
      </c>
      <c r="C52" s="226">
        <v>15106.137059999999</v>
      </c>
      <c r="D52" s="148">
        <v>535</v>
      </c>
      <c r="E52" s="151">
        <v>675.45849999999996</v>
      </c>
      <c r="F52" s="150">
        <v>13</v>
      </c>
      <c r="G52" s="149">
        <v>108.161</v>
      </c>
      <c r="H52" s="148">
        <v>24</v>
      </c>
      <c r="I52" s="147">
        <v>67.915099999999995</v>
      </c>
      <c r="J52" s="150">
        <v>9</v>
      </c>
      <c r="K52" s="149">
        <v>21.1858</v>
      </c>
      <c r="L52" s="148">
        <f t="shared" si="0"/>
        <v>4754</v>
      </c>
      <c r="M52" s="147">
        <f t="shared" si="1"/>
        <v>15978.857459999999</v>
      </c>
      <c r="N52" s="156">
        <v>5063</v>
      </c>
      <c r="O52" s="225">
        <v>13077.7</v>
      </c>
      <c r="P52" s="224">
        <v>672</v>
      </c>
      <c r="Q52" s="153">
        <v>907.4</v>
      </c>
      <c r="R52" s="150">
        <v>93</v>
      </c>
      <c r="S52" s="149">
        <v>550.46177899999998</v>
      </c>
      <c r="T52" s="148">
        <v>147</v>
      </c>
      <c r="U52" s="147">
        <v>831.25735999999995</v>
      </c>
      <c r="V52" s="150">
        <v>199</v>
      </c>
      <c r="W52" s="149">
        <v>268.27163400000001</v>
      </c>
      <c r="X52" s="148">
        <f t="shared" si="2"/>
        <v>6174</v>
      </c>
      <c r="Y52" s="147">
        <f t="shared" si="3"/>
        <v>15635.090773</v>
      </c>
      <c r="Z52" s="148">
        <f t="shared" si="4"/>
        <v>10928</v>
      </c>
      <c r="AA52" s="147">
        <f t="shared" si="5"/>
        <v>31613.948232999999</v>
      </c>
    </row>
    <row r="53" spans="1:28">
      <c r="A53" s="215" t="s">
        <v>1329</v>
      </c>
      <c r="B53" s="150">
        <v>1516</v>
      </c>
      <c r="C53" s="226">
        <v>8399.0303980000008</v>
      </c>
      <c r="D53" s="148">
        <v>86</v>
      </c>
      <c r="E53" s="151">
        <v>103.2599</v>
      </c>
      <c r="F53" s="150">
        <v>15</v>
      </c>
      <c r="G53" s="149">
        <v>98.024000000000001</v>
      </c>
      <c r="H53" s="148">
        <v>22</v>
      </c>
      <c r="I53" s="147">
        <v>108.35787999999999</v>
      </c>
      <c r="J53" s="150">
        <v>4</v>
      </c>
      <c r="K53" s="149">
        <v>6.7355</v>
      </c>
      <c r="L53" s="148">
        <f t="shared" si="0"/>
        <v>1643</v>
      </c>
      <c r="M53" s="147">
        <f t="shared" si="1"/>
        <v>8715.4076779999996</v>
      </c>
      <c r="N53" s="156">
        <v>4517</v>
      </c>
      <c r="O53" s="225">
        <v>12048.7</v>
      </c>
      <c r="P53" s="224">
        <v>777</v>
      </c>
      <c r="Q53" s="153">
        <v>1069.5</v>
      </c>
      <c r="R53" s="150">
        <v>88</v>
      </c>
      <c r="S53" s="149">
        <v>594.21364300000005</v>
      </c>
      <c r="T53" s="148">
        <v>132</v>
      </c>
      <c r="U53" s="147">
        <v>891.40464799999995</v>
      </c>
      <c r="V53" s="150">
        <v>181</v>
      </c>
      <c r="W53" s="149">
        <v>344.32901199999998</v>
      </c>
      <c r="X53" s="148">
        <f t="shared" si="2"/>
        <v>5695</v>
      </c>
      <c r="Y53" s="147">
        <f t="shared" si="3"/>
        <v>14948.147303</v>
      </c>
      <c r="Z53" s="148">
        <f t="shared" si="4"/>
        <v>7338</v>
      </c>
      <c r="AA53" s="147">
        <f t="shared" si="5"/>
        <v>23663.554981000001</v>
      </c>
    </row>
    <row r="54" spans="1:28">
      <c r="A54" s="215" t="s">
        <v>1328</v>
      </c>
      <c r="B54" s="150">
        <v>1394</v>
      </c>
      <c r="C54" s="226">
        <v>5788.547493</v>
      </c>
      <c r="D54" s="148">
        <v>344</v>
      </c>
      <c r="E54" s="151">
        <v>476.38080000000002</v>
      </c>
      <c r="F54" s="150">
        <v>20</v>
      </c>
      <c r="G54" s="149">
        <v>87.417630000000003</v>
      </c>
      <c r="H54" s="148">
        <v>16</v>
      </c>
      <c r="I54" s="147">
        <v>79.514200000000002</v>
      </c>
      <c r="J54" s="150">
        <v>4</v>
      </c>
      <c r="K54" s="149">
        <v>4.4311299999999996</v>
      </c>
      <c r="L54" s="148">
        <f t="shared" si="0"/>
        <v>1778</v>
      </c>
      <c r="M54" s="147">
        <f t="shared" si="1"/>
        <v>6436.2912529999994</v>
      </c>
      <c r="N54" s="156">
        <v>4317</v>
      </c>
      <c r="O54" s="225">
        <v>10796.9</v>
      </c>
      <c r="P54" s="224">
        <v>946</v>
      </c>
      <c r="Q54" s="153">
        <v>1273.5</v>
      </c>
      <c r="R54" s="150">
        <v>92</v>
      </c>
      <c r="S54" s="149">
        <v>827.24194299999999</v>
      </c>
      <c r="T54" s="148">
        <v>196</v>
      </c>
      <c r="U54" s="147">
        <v>1105.8447200000001</v>
      </c>
      <c r="V54" s="150">
        <v>169</v>
      </c>
      <c r="W54" s="149">
        <v>247.8569</v>
      </c>
      <c r="X54" s="148">
        <f t="shared" si="2"/>
        <v>5720</v>
      </c>
      <c r="Y54" s="147">
        <f t="shared" si="3"/>
        <v>14251.343563</v>
      </c>
      <c r="Z54" s="148">
        <f t="shared" si="4"/>
        <v>7498</v>
      </c>
      <c r="AA54" s="147">
        <f t="shared" si="5"/>
        <v>20687.634815999998</v>
      </c>
    </row>
    <row r="55" spans="1:28">
      <c r="A55" s="215" t="s">
        <v>1327</v>
      </c>
      <c r="B55" s="150">
        <v>777</v>
      </c>
      <c r="C55" s="226">
        <v>2994.645563</v>
      </c>
      <c r="D55" s="148">
        <v>233</v>
      </c>
      <c r="E55" s="151">
        <v>424.78399999999999</v>
      </c>
      <c r="F55" s="150">
        <v>19</v>
      </c>
      <c r="G55" s="149">
        <v>177.35820000000001</v>
      </c>
      <c r="H55" s="148">
        <v>13</v>
      </c>
      <c r="I55" s="147">
        <v>132.7389</v>
      </c>
      <c r="J55" s="150">
        <v>6</v>
      </c>
      <c r="K55" s="149">
        <v>34.691436000000003</v>
      </c>
      <c r="L55" s="148">
        <f t="shared" si="0"/>
        <v>1048</v>
      </c>
      <c r="M55" s="147">
        <f t="shared" si="1"/>
        <v>3764.2180990000002</v>
      </c>
      <c r="N55" s="156">
        <v>3871</v>
      </c>
      <c r="O55" s="225">
        <v>10388.4</v>
      </c>
      <c r="P55" s="224">
        <v>872</v>
      </c>
      <c r="Q55" s="153">
        <v>1168</v>
      </c>
      <c r="R55" s="150">
        <v>92</v>
      </c>
      <c r="S55" s="149">
        <v>641.338615</v>
      </c>
      <c r="T55" s="148">
        <v>157</v>
      </c>
      <c r="U55" s="147">
        <v>1043.806572</v>
      </c>
      <c r="V55" s="150">
        <v>194</v>
      </c>
      <c r="W55" s="149">
        <v>315.339946</v>
      </c>
      <c r="X55" s="148">
        <f t="shared" si="2"/>
        <v>5186</v>
      </c>
      <c r="Y55" s="147">
        <f t="shared" si="3"/>
        <v>13556.885133</v>
      </c>
      <c r="Z55" s="148">
        <f t="shared" si="4"/>
        <v>6234</v>
      </c>
      <c r="AA55" s="147">
        <f t="shared" si="5"/>
        <v>17321.103232000001</v>
      </c>
    </row>
    <row r="56" spans="1:28">
      <c r="A56" s="215" t="s">
        <v>1326</v>
      </c>
      <c r="B56" s="150">
        <v>568</v>
      </c>
      <c r="C56" s="226">
        <v>2029.840058</v>
      </c>
      <c r="D56" s="148">
        <v>218</v>
      </c>
      <c r="E56" s="151">
        <v>466.01310000000001</v>
      </c>
      <c r="F56" s="150">
        <v>5</v>
      </c>
      <c r="G56" s="149">
        <v>35.0396</v>
      </c>
      <c r="H56" s="148">
        <v>18</v>
      </c>
      <c r="I56" s="147">
        <v>107.55788</v>
      </c>
      <c r="J56" s="150">
        <v>4</v>
      </c>
      <c r="K56" s="149">
        <v>13.674875</v>
      </c>
      <c r="L56" s="148">
        <f t="shared" si="0"/>
        <v>813</v>
      </c>
      <c r="M56" s="147">
        <f t="shared" si="1"/>
        <v>2652.125513</v>
      </c>
      <c r="N56" s="156">
        <v>3072</v>
      </c>
      <c r="O56" s="225">
        <v>7563.4615389999999</v>
      </c>
      <c r="P56" s="224">
        <v>681</v>
      </c>
      <c r="Q56" s="153">
        <v>900.84629499999994</v>
      </c>
      <c r="R56" s="150">
        <v>89</v>
      </c>
      <c r="S56" s="149">
        <v>843.05680700000005</v>
      </c>
      <c r="T56" s="148">
        <v>118</v>
      </c>
      <c r="U56" s="147">
        <v>637.96530399999995</v>
      </c>
      <c r="V56" s="150">
        <v>167</v>
      </c>
      <c r="W56" s="149">
        <v>218.02727899999999</v>
      </c>
      <c r="X56" s="148">
        <f t="shared" si="2"/>
        <v>4127</v>
      </c>
      <c r="Y56" s="147">
        <f t="shared" si="3"/>
        <v>10163.357223999999</v>
      </c>
      <c r="Z56" s="148">
        <f t="shared" si="4"/>
        <v>4940</v>
      </c>
      <c r="AA56" s="147">
        <f t="shared" si="5"/>
        <v>12815.482736999998</v>
      </c>
    </row>
    <row r="57" spans="1:28">
      <c r="A57" s="215" t="s">
        <v>1325</v>
      </c>
      <c r="B57" s="150">
        <v>1400</v>
      </c>
      <c r="C57" s="226">
        <v>6357.8269460000001</v>
      </c>
      <c r="D57" s="148">
        <v>9</v>
      </c>
      <c r="E57" s="151">
        <v>14.7021</v>
      </c>
      <c r="F57" s="150">
        <v>5</v>
      </c>
      <c r="G57" s="149">
        <v>96.264099999999999</v>
      </c>
      <c r="H57" s="148">
        <v>18</v>
      </c>
      <c r="I57" s="147">
        <v>120.15519999999999</v>
      </c>
      <c r="J57" s="150">
        <v>10</v>
      </c>
      <c r="K57" s="149">
        <v>40.749519999999997</v>
      </c>
      <c r="L57" s="148">
        <f t="shared" si="0"/>
        <v>1442</v>
      </c>
      <c r="M57" s="147">
        <f t="shared" si="1"/>
        <v>6629.6978660000013</v>
      </c>
      <c r="N57" s="156">
        <v>2797</v>
      </c>
      <c r="O57" s="225">
        <v>7104.3303199999991</v>
      </c>
      <c r="P57" s="224">
        <v>570</v>
      </c>
      <c r="Q57" s="153">
        <v>731.50361900000007</v>
      </c>
      <c r="R57" s="150">
        <v>91</v>
      </c>
      <c r="S57" s="149">
        <v>1076.941501</v>
      </c>
      <c r="T57" s="148">
        <v>103</v>
      </c>
      <c r="U57" s="147">
        <v>620.62379999999996</v>
      </c>
      <c r="V57" s="150">
        <v>143</v>
      </c>
      <c r="W57" s="149">
        <v>211.08150800000001</v>
      </c>
      <c r="X57" s="148">
        <f t="shared" si="2"/>
        <v>3704</v>
      </c>
      <c r="Y57" s="147">
        <f t="shared" si="3"/>
        <v>9744.4807479999981</v>
      </c>
      <c r="Z57" s="148">
        <f t="shared" si="4"/>
        <v>5146</v>
      </c>
      <c r="AA57" s="147">
        <f t="shared" si="5"/>
        <v>16374.178614</v>
      </c>
    </row>
    <row r="58" spans="1:28">
      <c r="A58" s="215" t="s">
        <v>1324</v>
      </c>
      <c r="B58" s="150">
        <v>661</v>
      </c>
      <c r="C58" s="226">
        <v>2718.1565700000001</v>
      </c>
      <c r="D58" s="148">
        <v>16</v>
      </c>
      <c r="E58" s="151">
        <v>28.5578</v>
      </c>
      <c r="F58" s="150">
        <v>8</v>
      </c>
      <c r="G58" s="149">
        <v>324.93639999999999</v>
      </c>
      <c r="H58" s="148">
        <v>17</v>
      </c>
      <c r="I58" s="147">
        <v>112.7</v>
      </c>
      <c r="J58" s="150">
        <v>5</v>
      </c>
      <c r="K58" s="149">
        <v>6.4852999999999996</v>
      </c>
      <c r="L58" s="148">
        <f t="shared" si="0"/>
        <v>707</v>
      </c>
      <c r="M58" s="147">
        <f t="shared" si="1"/>
        <v>3190.8360699999998</v>
      </c>
      <c r="N58" s="156">
        <v>3422</v>
      </c>
      <c r="O58" s="225">
        <v>8847.4604579999996</v>
      </c>
      <c r="P58" s="224">
        <v>621</v>
      </c>
      <c r="Q58" s="153">
        <v>803.55947600000013</v>
      </c>
      <c r="R58" s="150">
        <v>106</v>
      </c>
      <c r="S58" s="149">
        <v>1286.2056700000001</v>
      </c>
      <c r="T58" s="148">
        <v>127</v>
      </c>
      <c r="U58" s="147">
        <v>764.799488</v>
      </c>
      <c r="V58" s="150">
        <v>185</v>
      </c>
      <c r="W58" s="149">
        <v>281.4502</v>
      </c>
      <c r="X58" s="148">
        <f t="shared" si="2"/>
        <v>4461</v>
      </c>
      <c r="Y58" s="147">
        <f t="shared" si="3"/>
        <v>11983.475291999999</v>
      </c>
      <c r="Z58" s="148">
        <f t="shared" si="4"/>
        <v>5168</v>
      </c>
      <c r="AA58" s="147">
        <f t="shared" si="5"/>
        <v>15174.311361999999</v>
      </c>
    </row>
    <row r="59" spans="1:28">
      <c r="A59" s="223" t="s">
        <v>1323</v>
      </c>
      <c r="B59" s="202">
        <v>1022</v>
      </c>
      <c r="C59" s="229">
        <v>4452.785707</v>
      </c>
      <c r="D59" s="200">
        <v>637</v>
      </c>
      <c r="E59" s="217">
        <v>2037.5590400000001</v>
      </c>
      <c r="F59" s="202">
        <v>7</v>
      </c>
      <c r="G59" s="201">
        <v>70.456800000000001</v>
      </c>
      <c r="H59" s="200">
        <v>10</v>
      </c>
      <c r="I59" s="199">
        <v>24.295999999999999</v>
      </c>
      <c r="J59" s="202">
        <v>10</v>
      </c>
      <c r="K59" s="201">
        <v>14.38874</v>
      </c>
      <c r="L59" s="200">
        <f t="shared" si="0"/>
        <v>1686</v>
      </c>
      <c r="M59" s="199">
        <f t="shared" si="1"/>
        <v>6599.4862870000006</v>
      </c>
      <c r="N59" s="222">
        <v>3273</v>
      </c>
      <c r="O59" s="228">
        <v>8179.7089829999995</v>
      </c>
      <c r="P59" s="227">
        <v>631</v>
      </c>
      <c r="Q59" s="67">
        <v>963.57165600000008</v>
      </c>
      <c r="R59" s="202">
        <v>98</v>
      </c>
      <c r="S59" s="201">
        <v>1006.28482</v>
      </c>
      <c r="T59" s="200">
        <v>116</v>
      </c>
      <c r="U59" s="199">
        <v>504.70162099999999</v>
      </c>
      <c r="V59" s="202">
        <v>160</v>
      </c>
      <c r="W59" s="201">
        <v>237.24381</v>
      </c>
      <c r="X59" s="200">
        <f t="shared" si="2"/>
        <v>4278</v>
      </c>
      <c r="Y59" s="199">
        <f t="shared" si="3"/>
        <v>10891.510890000001</v>
      </c>
      <c r="Z59" s="200">
        <f t="shared" si="4"/>
        <v>5964</v>
      </c>
      <c r="AA59" s="199">
        <f t="shared" si="5"/>
        <v>17490.997177000001</v>
      </c>
    </row>
    <row r="60" spans="1:28">
      <c r="A60" s="223" t="s">
        <v>1322</v>
      </c>
      <c r="B60" s="202">
        <v>695</v>
      </c>
      <c r="C60" s="229">
        <v>3611.998572</v>
      </c>
      <c r="D60" s="200">
        <v>79</v>
      </c>
      <c r="E60" s="217">
        <v>103.5903</v>
      </c>
      <c r="F60" s="202">
        <v>13</v>
      </c>
      <c r="G60" s="201">
        <v>1308.7203079999999</v>
      </c>
      <c r="H60" s="200">
        <v>10</v>
      </c>
      <c r="I60" s="199">
        <v>22.785</v>
      </c>
      <c r="J60" s="202">
        <v>16</v>
      </c>
      <c r="K60" s="201">
        <v>73.539919999999995</v>
      </c>
      <c r="L60" s="200">
        <f t="shared" si="0"/>
        <v>813</v>
      </c>
      <c r="M60" s="199">
        <f t="shared" si="1"/>
        <v>5120.6341000000002</v>
      </c>
      <c r="N60" s="222">
        <v>4000</v>
      </c>
      <c r="O60" s="228">
        <v>10995.586201999999</v>
      </c>
      <c r="P60" s="227">
        <v>710</v>
      </c>
      <c r="Q60" s="67">
        <v>959.58681399999989</v>
      </c>
      <c r="R60" s="202">
        <v>82</v>
      </c>
      <c r="S60" s="201">
        <v>1063.7854950000001</v>
      </c>
      <c r="T60" s="200">
        <v>134</v>
      </c>
      <c r="U60" s="199">
        <v>920.38206700000001</v>
      </c>
      <c r="V60" s="202">
        <v>197</v>
      </c>
      <c r="W60" s="201">
        <v>346.72122200000001</v>
      </c>
      <c r="X60" s="200">
        <f t="shared" si="2"/>
        <v>5123</v>
      </c>
      <c r="Y60" s="199">
        <f t="shared" si="3"/>
        <v>14286.061799999999</v>
      </c>
      <c r="Z60" s="200">
        <f t="shared" si="4"/>
        <v>5936</v>
      </c>
      <c r="AA60" s="199">
        <f t="shared" si="5"/>
        <v>19406.695899999999</v>
      </c>
      <c r="AB60" s="78" t="s">
        <v>1321</v>
      </c>
    </row>
    <row r="61" spans="1:28">
      <c r="A61" s="215" t="s">
        <v>1320</v>
      </c>
      <c r="B61" s="150">
        <v>531</v>
      </c>
      <c r="C61" s="226">
        <v>2804.76476</v>
      </c>
      <c r="D61" s="148">
        <v>35</v>
      </c>
      <c r="E61" s="151">
        <v>32.488</v>
      </c>
      <c r="F61" s="150">
        <v>19</v>
      </c>
      <c r="G61" s="149">
        <v>227.42238800000001</v>
      </c>
      <c r="H61" s="148">
        <v>11</v>
      </c>
      <c r="I61" s="147">
        <v>56.29</v>
      </c>
      <c r="J61" s="150">
        <v>22</v>
      </c>
      <c r="K61" s="149">
        <v>224.804967</v>
      </c>
      <c r="L61" s="148">
        <f t="shared" si="0"/>
        <v>618</v>
      </c>
      <c r="M61" s="147">
        <f t="shared" si="1"/>
        <v>3345.7701149999998</v>
      </c>
      <c r="N61" s="156">
        <v>3590</v>
      </c>
      <c r="O61" s="225">
        <v>9308.1114130000005</v>
      </c>
      <c r="P61" s="224">
        <v>522</v>
      </c>
      <c r="Q61" s="153">
        <v>679.4514529999999</v>
      </c>
      <c r="R61" s="150">
        <v>58</v>
      </c>
      <c r="S61" s="149">
        <v>387.66719599999999</v>
      </c>
      <c r="T61" s="148">
        <v>107</v>
      </c>
      <c r="U61" s="147">
        <v>774.25400000000002</v>
      </c>
      <c r="V61" s="150">
        <v>155</v>
      </c>
      <c r="W61" s="149">
        <v>217.19582299999999</v>
      </c>
      <c r="X61" s="148">
        <f t="shared" si="2"/>
        <v>4432</v>
      </c>
      <c r="Y61" s="147">
        <f t="shared" si="3"/>
        <v>11366.679885000001</v>
      </c>
      <c r="Z61" s="148">
        <f t="shared" si="4"/>
        <v>5050</v>
      </c>
      <c r="AA61" s="147">
        <f t="shared" si="5"/>
        <v>14712.45</v>
      </c>
    </row>
    <row r="62" spans="1:28">
      <c r="A62" s="215" t="s">
        <v>1319</v>
      </c>
      <c r="B62" s="150">
        <v>1300</v>
      </c>
      <c r="C62" s="226">
        <v>5043.8781660000004</v>
      </c>
      <c r="D62" s="148">
        <v>1638</v>
      </c>
      <c r="E62" s="151">
        <v>2277.422</v>
      </c>
      <c r="F62" s="150">
        <v>7</v>
      </c>
      <c r="G62" s="149">
        <v>633.03359999999998</v>
      </c>
      <c r="H62" s="148">
        <v>13</v>
      </c>
      <c r="I62" s="147">
        <v>93.959890000000001</v>
      </c>
      <c r="J62" s="150">
        <v>18</v>
      </c>
      <c r="K62" s="149">
        <v>95.105103</v>
      </c>
      <c r="L62" s="148">
        <f t="shared" si="0"/>
        <v>2976</v>
      </c>
      <c r="M62" s="147">
        <f t="shared" si="1"/>
        <v>8143.3987590000006</v>
      </c>
      <c r="N62" s="156">
        <v>3277</v>
      </c>
      <c r="O62" s="225">
        <v>7841.8546240000023</v>
      </c>
      <c r="P62" s="224">
        <v>604</v>
      </c>
      <c r="Q62" s="153">
        <v>756.02323200000001</v>
      </c>
      <c r="R62" s="150">
        <v>91</v>
      </c>
      <c r="S62" s="149">
        <v>557.22313799999995</v>
      </c>
      <c r="T62" s="148">
        <v>107</v>
      </c>
      <c r="U62" s="147">
        <v>385.39699999999999</v>
      </c>
      <c r="V62" s="150">
        <v>196</v>
      </c>
      <c r="W62" s="149">
        <v>361.96469200000001</v>
      </c>
      <c r="X62" s="148">
        <f t="shared" si="2"/>
        <v>4275</v>
      </c>
      <c r="Y62" s="147">
        <f t="shared" si="3"/>
        <v>9902.4626860000026</v>
      </c>
      <c r="Z62" s="148">
        <f t="shared" si="4"/>
        <v>7251</v>
      </c>
      <c r="AA62" s="147">
        <f t="shared" si="5"/>
        <v>18045.861445000002</v>
      </c>
    </row>
    <row r="63" spans="1:28">
      <c r="A63" s="215" t="s">
        <v>1318</v>
      </c>
      <c r="B63" s="150">
        <v>2487</v>
      </c>
      <c r="C63" s="226">
        <v>7120.3827549999996</v>
      </c>
      <c r="D63" s="148">
        <v>1966</v>
      </c>
      <c r="E63" s="151">
        <v>2784.3341999999998</v>
      </c>
      <c r="F63" s="150">
        <v>4</v>
      </c>
      <c r="G63" s="149">
        <v>142.22585000000001</v>
      </c>
      <c r="H63" s="148">
        <v>14</v>
      </c>
      <c r="I63" s="147">
        <v>302.34300000000002</v>
      </c>
      <c r="J63" s="150">
        <v>9</v>
      </c>
      <c r="K63" s="149">
        <v>191.62979999999999</v>
      </c>
      <c r="L63" s="148">
        <f t="shared" si="0"/>
        <v>4480</v>
      </c>
      <c r="M63" s="147">
        <f t="shared" si="1"/>
        <v>10540.915605000002</v>
      </c>
      <c r="N63" s="156">
        <v>2981</v>
      </c>
      <c r="O63" s="225">
        <v>7498.5391070000005</v>
      </c>
      <c r="P63" s="224">
        <v>569</v>
      </c>
      <c r="Q63" s="153">
        <v>681.29453799999987</v>
      </c>
      <c r="R63" s="150">
        <v>88</v>
      </c>
      <c r="S63" s="149">
        <v>3528.8158090000002</v>
      </c>
      <c r="T63" s="148">
        <v>122</v>
      </c>
      <c r="U63" s="147">
        <v>1114.8789999999999</v>
      </c>
      <c r="V63" s="150">
        <v>215</v>
      </c>
      <c r="W63" s="149">
        <v>364.78527800000001</v>
      </c>
      <c r="X63" s="148">
        <f t="shared" si="2"/>
        <v>3975</v>
      </c>
      <c r="Y63" s="147">
        <f t="shared" si="3"/>
        <v>13188.313731999999</v>
      </c>
      <c r="Z63" s="148">
        <f t="shared" si="4"/>
        <v>8455</v>
      </c>
      <c r="AA63" s="147">
        <f t="shared" si="5"/>
        <v>23729.229337000001</v>
      </c>
      <c r="AB63" s="78" t="s">
        <v>1317</v>
      </c>
    </row>
    <row r="64" spans="1:28">
      <c r="A64" s="215" t="s">
        <v>1316</v>
      </c>
      <c r="B64" s="150">
        <v>1042</v>
      </c>
      <c r="C64" s="226">
        <v>3428.0085960000001</v>
      </c>
      <c r="D64" s="148">
        <v>107</v>
      </c>
      <c r="E64" s="151">
        <v>173.53773000000001</v>
      </c>
      <c r="F64" s="150">
        <v>7</v>
      </c>
      <c r="G64" s="149">
        <v>2392.2463699999998</v>
      </c>
      <c r="H64" s="148">
        <v>19</v>
      </c>
      <c r="I64" s="147">
        <v>192.78697</v>
      </c>
      <c r="J64" s="150">
        <v>12</v>
      </c>
      <c r="K64" s="149">
        <v>154.87055000000001</v>
      </c>
      <c r="L64" s="148">
        <f t="shared" si="0"/>
        <v>1187</v>
      </c>
      <c r="M64" s="147">
        <f t="shared" si="1"/>
        <v>6341.4502160000002</v>
      </c>
      <c r="N64" s="150">
        <v>3188</v>
      </c>
      <c r="O64" s="225">
        <v>8039.0938009999982</v>
      </c>
      <c r="P64" s="212">
        <v>583</v>
      </c>
      <c r="Q64" s="153">
        <v>700.99012200000004</v>
      </c>
      <c r="R64" s="150">
        <v>115</v>
      </c>
      <c r="S64" s="149">
        <v>748.54351799999995</v>
      </c>
      <c r="T64" s="148">
        <v>122</v>
      </c>
      <c r="U64" s="147">
        <v>877.39131499999996</v>
      </c>
      <c r="V64" s="150">
        <v>195</v>
      </c>
      <c r="W64" s="149">
        <v>503.74650500000001</v>
      </c>
      <c r="X64" s="148">
        <f t="shared" si="2"/>
        <v>4203</v>
      </c>
      <c r="Y64" s="147">
        <f t="shared" si="3"/>
        <v>10869.765260999999</v>
      </c>
      <c r="Z64" s="148">
        <f t="shared" si="4"/>
        <v>5390</v>
      </c>
      <c r="AA64" s="147">
        <f t="shared" si="5"/>
        <v>17211.215476999998</v>
      </c>
      <c r="AB64" s="78" t="s">
        <v>1315</v>
      </c>
    </row>
    <row r="65" spans="1:28">
      <c r="A65" s="215" t="s">
        <v>1314</v>
      </c>
      <c r="B65" s="150">
        <v>582</v>
      </c>
      <c r="C65" s="226">
        <v>1759.90734</v>
      </c>
      <c r="D65" s="148">
        <v>17</v>
      </c>
      <c r="E65" s="151">
        <v>32.094999999999999</v>
      </c>
      <c r="F65" s="150">
        <v>4</v>
      </c>
      <c r="G65" s="149">
        <v>513.67999999999995</v>
      </c>
      <c r="H65" s="148">
        <v>8</v>
      </c>
      <c r="I65" s="147">
        <v>30.07</v>
      </c>
      <c r="J65" s="150">
        <v>7</v>
      </c>
      <c r="K65" s="149">
        <v>53.584299999999999</v>
      </c>
      <c r="L65" s="148">
        <f t="shared" si="0"/>
        <v>618</v>
      </c>
      <c r="M65" s="147">
        <f t="shared" si="1"/>
        <v>2389.33664</v>
      </c>
      <c r="N65" s="156">
        <v>2782</v>
      </c>
      <c r="O65" s="225">
        <v>6207.2673389999991</v>
      </c>
      <c r="P65" s="224">
        <v>472</v>
      </c>
      <c r="Q65" s="153">
        <v>555.76679999999999</v>
      </c>
      <c r="R65" s="150">
        <v>109</v>
      </c>
      <c r="S65" s="149">
        <v>892.84016999999994</v>
      </c>
      <c r="T65" s="148">
        <v>135</v>
      </c>
      <c r="U65" s="147">
        <v>667.88192500000002</v>
      </c>
      <c r="V65" s="150">
        <v>200</v>
      </c>
      <c r="W65" s="149">
        <v>351.90830599999998</v>
      </c>
      <c r="X65" s="148">
        <f t="shared" si="2"/>
        <v>3698</v>
      </c>
      <c r="Y65" s="147">
        <f t="shared" si="3"/>
        <v>8675.6645399999979</v>
      </c>
      <c r="Z65" s="148">
        <f t="shared" si="4"/>
        <v>4316</v>
      </c>
      <c r="AA65" s="147">
        <f t="shared" si="5"/>
        <v>11065.001179999997</v>
      </c>
    </row>
    <row r="66" spans="1:28">
      <c r="A66" s="215" t="s">
        <v>1313</v>
      </c>
      <c r="B66" s="150">
        <v>2400</v>
      </c>
      <c r="C66" s="226">
        <v>6068.6386970000003</v>
      </c>
      <c r="D66" s="148">
        <v>937</v>
      </c>
      <c r="E66" s="151">
        <v>1404.3422</v>
      </c>
      <c r="F66" s="150">
        <v>6</v>
      </c>
      <c r="G66" s="149">
        <v>59.165933000000003</v>
      </c>
      <c r="H66" s="148">
        <v>19</v>
      </c>
      <c r="I66" s="147">
        <v>51.343400000000003</v>
      </c>
      <c r="J66" s="150">
        <v>7</v>
      </c>
      <c r="K66" s="149">
        <v>175.6302</v>
      </c>
      <c r="L66" s="148">
        <f t="shared" si="0"/>
        <v>3369</v>
      </c>
      <c r="M66" s="147">
        <f t="shared" si="1"/>
        <v>7759.1204299999999</v>
      </c>
      <c r="N66" s="156">
        <v>2929</v>
      </c>
      <c r="O66" s="225">
        <v>6466.0053939999998</v>
      </c>
      <c r="P66" s="224">
        <v>508</v>
      </c>
      <c r="Q66" s="153">
        <v>568.31750800000009</v>
      </c>
      <c r="R66" s="150">
        <v>102</v>
      </c>
      <c r="S66" s="149">
        <v>1081.7203950000001</v>
      </c>
      <c r="T66" s="148">
        <v>125</v>
      </c>
      <c r="U66" s="147">
        <v>785.51760100000001</v>
      </c>
      <c r="V66" s="150">
        <v>196</v>
      </c>
      <c r="W66" s="149">
        <v>276.17548799999997</v>
      </c>
      <c r="X66" s="148">
        <f t="shared" si="2"/>
        <v>3860</v>
      </c>
      <c r="Y66" s="147">
        <f t="shared" si="3"/>
        <v>9177.7363860000005</v>
      </c>
      <c r="Z66" s="148">
        <f t="shared" si="4"/>
        <v>7229</v>
      </c>
      <c r="AA66" s="147">
        <f t="shared" si="5"/>
        <v>16936.856816</v>
      </c>
    </row>
    <row r="67" spans="1:28">
      <c r="A67" s="215" t="s">
        <v>1312</v>
      </c>
      <c r="B67" s="150">
        <v>2808</v>
      </c>
      <c r="C67" s="226">
        <v>8536.6495200000008</v>
      </c>
      <c r="D67" s="148">
        <v>2323</v>
      </c>
      <c r="E67" s="151">
        <v>3420.4373999999998</v>
      </c>
      <c r="F67" s="150">
        <v>1</v>
      </c>
      <c r="G67" s="149">
        <v>0.63500000000000001</v>
      </c>
      <c r="H67" s="148">
        <v>15</v>
      </c>
      <c r="I67" s="147">
        <v>139.89597000000001</v>
      </c>
      <c r="J67" s="150">
        <v>2</v>
      </c>
      <c r="K67" s="149">
        <v>1040</v>
      </c>
      <c r="L67" s="148">
        <f t="shared" si="0"/>
        <v>5149</v>
      </c>
      <c r="M67" s="147">
        <f t="shared" si="1"/>
        <v>13137.617890000001</v>
      </c>
      <c r="N67" s="156">
        <v>3346</v>
      </c>
      <c r="O67" s="225">
        <v>7812.6753360000002</v>
      </c>
      <c r="P67" s="224">
        <v>566</v>
      </c>
      <c r="Q67" s="153">
        <v>643.19078300000012</v>
      </c>
      <c r="R67" s="150">
        <v>103</v>
      </c>
      <c r="S67" s="149">
        <v>410.04332799999997</v>
      </c>
      <c r="T67" s="148">
        <v>126</v>
      </c>
      <c r="U67" s="147">
        <v>476.99279999999999</v>
      </c>
      <c r="V67" s="150">
        <v>207</v>
      </c>
      <c r="W67" s="149">
        <v>257.238474</v>
      </c>
      <c r="X67" s="148">
        <f t="shared" si="2"/>
        <v>4348</v>
      </c>
      <c r="Y67" s="147">
        <f t="shared" si="3"/>
        <v>9600.1407209999998</v>
      </c>
      <c r="Z67" s="148">
        <f t="shared" si="4"/>
        <v>9497</v>
      </c>
      <c r="AA67" s="147">
        <f t="shared" si="5"/>
        <v>22737.758611000001</v>
      </c>
      <c r="AB67" s="78" t="s">
        <v>1311</v>
      </c>
    </row>
    <row r="68" spans="1:28">
      <c r="A68" s="215" t="s">
        <v>1310</v>
      </c>
      <c r="B68" s="156">
        <v>1780</v>
      </c>
      <c r="C68" s="155">
        <v>6154.1326470000004</v>
      </c>
      <c r="D68" s="154">
        <v>331</v>
      </c>
      <c r="E68" s="153">
        <v>456.7996</v>
      </c>
      <c r="F68" s="150">
        <v>4</v>
      </c>
      <c r="G68" s="149">
        <v>1103.9141629999999</v>
      </c>
      <c r="H68" s="148">
        <v>9</v>
      </c>
      <c r="I68" s="147">
        <v>30.774999999999999</v>
      </c>
      <c r="J68" s="150">
        <v>3</v>
      </c>
      <c r="K68" s="149">
        <v>6.8566399999999996</v>
      </c>
      <c r="L68" s="148">
        <f t="shared" si="0"/>
        <v>2127</v>
      </c>
      <c r="M68" s="147">
        <f t="shared" si="1"/>
        <v>7752.4780499999997</v>
      </c>
      <c r="N68" s="150">
        <v>3580</v>
      </c>
      <c r="O68" s="152">
        <v>7957.1632450000006</v>
      </c>
      <c r="P68" s="212">
        <v>661</v>
      </c>
      <c r="Q68" s="151">
        <v>736.19439899999986</v>
      </c>
      <c r="R68" s="150">
        <v>105</v>
      </c>
      <c r="S68" s="149">
        <v>2600.9786119999999</v>
      </c>
      <c r="T68" s="148">
        <v>114</v>
      </c>
      <c r="U68" s="147">
        <v>1278.072932</v>
      </c>
      <c r="V68" s="150">
        <v>197</v>
      </c>
      <c r="W68" s="149">
        <v>262.76063399999998</v>
      </c>
      <c r="X68" s="148">
        <f t="shared" si="2"/>
        <v>4657</v>
      </c>
      <c r="Y68" s="147">
        <f t="shared" si="3"/>
        <v>12835.169821999998</v>
      </c>
      <c r="Z68" s="148">
        <f t="shared" si="4"/>
        <v>6784</v>
      </c>
      <c r="AA68" s="147">
        <f t="shared" si="5"/>
        <v>20587.647871999998</v>
      </c>
      <c r="AB68" s="78" t="s">
        <v>1309</v>
      </c>
    </row>
    <row r="69" spans="1:28">
      <c r="A69" s="215" t="s">
        <v>1308</v>
      </c>
      <c r="B69" s="156">
        <v>1851</v>
      </c>
      <c r="C69" s="155">
        <v>8150.7209169999996</v>
      </c>
      <c r="D69" s="154">
        <v>8</v>
      </c>
      <c r="E69" s="153">
        <v>11.923400000000001</v>
      </c>
      <c r="F69" s="150">
        <v>3</v>
      </c>
      <c r="G69" s="149">
        <v>90.222564000000006</v>
      </c>
      <c r="H69" s="148">
        <v>10</v>
      </c>
      <c r="I69" s="147">
        <v>35.159999999999997</v>
      </c>
      <c r="J69" s="150">
        <v>6</v>
      </c>
      <c r="K69" s="149">
        <v>35.440600000000003</v>
      </c>
      <c r="L69" s="148">
        <f t="shared" si="0"/>
        <v>1878</v>
      </c>
      <c r="M69" s="147">
        <f t="shared" si="1"/>
        <v>8323.4674809999997</v>
      </c>
      <c r="N69" s="150">
        <v>3785</v>
      </c>
      <c r="O69" s="152">
        <v>8691.9285899999995</v>
      </c>
      <c r="P69" s="212">
        <v>742</v>
      </c>
      <c r="Q69" s="151">
        <v>850.10507599999994</v>
      </c>
      <c r="R69" s="150">
        <v>109</v>
      </c>
      <c r="S69" s="149">
        <v>567.64874999999995</v>
      </c>
      <c r="T69" s="148">
        <v>141</v>
      </c>
      <c r="U69" s="147">
        <v>803.17160799999999</v>
      </c>
      <c r="V69" s="150">
        <v>167</v>
      </c>
      <c r="W69" s="149">
        <v>269.36915800000003</v>
      </c>
      <c r="X69" s="148">
        <f t="shared" si="2"/>
        <v>4944</v>
      </c>
      <c r="Y69" s="147">
        <f t="shared" si="3"/>
        <v>11182.223182</v>
      </c>
      <c r="Z69" s="148">
        <f t="shared" si="4"/>
        <v>6822</v>
      </c>
      <c r="AA69" s="147">
        <f t="shared" si="5"/>
        <v>19505.690663000001</v>
      </c>
    </row>
    <row r="70" spans="1:28">
      <c r="A70" s="215" t="s">
        <v>1307</v>
      </c>
      <c r="B70" s="156">
        <v>1296</v>
      </c>
      <c r="C70" s="155">
        <v>3708.6054450000001</v>
      </c>
      <c r="D70" s="154">
        <v>6</v>
      </c>
      <c r="E70" s="153">
        <v>9.3687000000000005</v>
      </c>
      <c r="F70" s="150">
        <v>7</v>
      </c>
      <c r="G70" s="149">
        <v>452.40221500000001</v>
      </c>
      <c r="H70" s="148">
        <v>17</v>
      </c>
      <c r="I70" s="147">
        <v>317.93624999999997</v>
      </c>
      <c r="J70" s="150">
        <v>1</v>
      </c>
      <c r="K70" s="149">
        <v>1.0719000000000001</v>
      </c>
      <c r="L70" s="148">
        <f t="shared" ref="L70:L133" si="6">B70+D70+F70+H70+J70</f>
        <v>1327</v>
      </c>
      <c r="M70" s="147">
        <f t="shared" ref="M70:M133" si="7">C70+E70+G70+I70+K70</f>
        <v>4489.3845099999999</v>
      </c>
      <c r="N70" s="150">
        <v>3213</v>
      </c>
      <c r="O70" s="152">
        <v>6972.4647890000006</v>
      </c>
      <c r="P70" s="212">
        <v>736</v>
      </c>
      <c r="Q70" s="151">
        <v>841.45356100000004</v>
      </c>
      <c r="R70" s="150">
        <v>96</v>
      </c>
      <c r="S70" s="149">
        <v>590.38829999999996</v>
      </c>
      <c r="T70" s="148">
        <v>112</v>
      </c>
      <c r="U70" s="147">
        <v>719.69190000000003</v>
      </c>
      <c r="V70" s="150">
        <v>208</v>
      </c>
      <c r="W70" s="149">
        <v>291.67813999999998</v>
      </c>
      <c r="X70" s="148">
        <f t="shared" ref="X70:X133" si="8">N70+P70+R70+T70+V70</f>
        <v>4365</v>
      </c>
      <c r="Y70" s="147">
        <f t="shared" ref="Y70:Y133" si="9">O70+Q70+S70+U70+W70</f>
        <v>9415.6766900000002</v>
      </c>
      <c r="Z70" s="148">
        <f t="shared" ref="Z70:Z133" si="10">L70+X70</f>
        <v>5692</v>
      </c>
      <c r="AA70" s="147">
        <f t="shared" ref="AA70:AA133" si="11">M70+Y70</f>
        <v>13905.0612</v>
      </c>
    </row>
    <row r="71" spans="1:28">
      <c r="A71" s="223" t="s">
        <v>1306</v>
      </c>
      <c r="B71" s="202">
        <v>1058</v>
      </c>
      <c r="C71" s="221">
        <v>9726.9735629999996</v>
      </c>
      <c r="D71" s="200">
        <v>24</v>
      </c>
      <c r="E71" s="67">
        <v>29.3124</v>
      </c>
      <c r="F71" s="202">
        <v>9</v>
      </c>
      <c r="G71" s="201">
        <v>42.38</v>
      </c>
      <c r="H71" s="200">
        <v>20</v>
      </c>
      <c r="I71" s="199">
        <v>165.0701</v>
      </c>
      <c r="J71" s="202">
        <v>4</v>
      </c>
      <c r="K71" s="201">
        <v>24.21</v>
      </c>
      <c r="L71" s="200">
        <f t="shared" si="6"/>
        <v>1115</v>
      </c>
      <c r="M71" s="199">
        <f t="shared" si="7"/>
        <v>9987.9460629999994</v>
      </c>
      <c r="N71" s="202">
        <v>2418</v>
      </c>
      <c r="O71" s="219">
        <v>4980.0865560000002</v>
      </c>
      <c r="P71" s="218">
        <v>393</v>
      </c>
      <c r="Q71" s="217">
        <v>445.66181499999999</v>
      </c>
      <c r="R71" s="202">
        <v>107</v>
      </c>
      <c r="S71" s="201">
        <v>635.60525600000005</v>
      </c>
      <c r="T71" s="200">
        <v>111</v>
      </c>
      <c r="U71" s="199">
        <v>810.72199999999998</v>
      </c>
      <c r="V71" s="202">
        <v>192</v>
      </c>
      <c r="W71" s="201">
        <v>396.85727000000003</v>
      </c>
      <c r="X71" s="200">
        <f t="shared" si="8"/>
        <v>3221</v>
      </c>
      <c r="Y71" s="199">
        <f t="shared" si="9"/>
        <v>7268.9328970000006</v>
      </c>
      <c r="Z71" s="200">
        <f t="shared" si="10"/>
        <v>4336</v>
      </c>
      <c r="AA71" s="199">
        <f t="shared" si="11"/>
        <v>17256.878960000002</v>
      </c>
    </row>
    <row r="72" spans="1:28">
      <c r="A72" s="223" t="s">
        <v>1305</v>
      </c>
      <c r="B72" s="222">
        <v>857</v>
      </c>
      <c r="C72" s="221">
        <v>3119.4508500000002</v>
      </c>
      <c r="D72" s="220">
        <v>60</v>
      </c>
      <c r="E72" s="67">
        <v>86.047399999999996</v>
      </c>
      <c r="F72" s="202">
        <v>3</v>
      </c>
      <c r="G72" s="201">
        <v>163.22</v>
      </c>
      <c r="H72" s="200">
        <v>16</v>
      </c>
      <c r="I72" s="199">
        <v>149.65280000000001</v>
      </c>
      <c r="J72" s="202">
        <v>2</v>
      </c>
      <c r="K72" s="201">
        <v>0.92449999999999999</v>
      </c>
      <c r="L72" s="200">
        <f t="shared" si="6"/>
        <v>938</v>
      </c>
      <c r="M72" s="199">
        <f t="shared" si="7"/>
        <v>3519.2955499999998</v>
      </c>
      <c r="N72" s="202">
        <v>2364</v>
      </c>
      <c r="O72" s="219">
        <v>4661.4210659999999</v>
      </c>
      <c r="P72" s="218">
        <v>333</v>
      </c>
      <c r="Q72" s="217">
        <v>364.37640799999997</v>
      </c>
      <c r="R72" s="202">
        <v>93</v>
      </c>
      <c r="S72" s="201">
        <v>973.73564999999996</v>
      </c>
      <c r="T72" s="200">
        <v>105</v>
      </c>
      <c r="U72" s="199">
        <v>819.41480000000001</v>
      </c>
      <c r="V72" s="202">
        <v>158</v>
      </c>
      <c r="W72" s="201">
        <v>327.49628799999999</v>
      </c>
      <c r="X72" s="200">
        <f t="shared" si="8"/>
        <v>3053</v>
      </c>
      <c r="Y72" s="199">
        <f t="shared" si="9"/>
        <v>7146.4442120000003</v>
      </c>
      <c r="Z72" s="200">
        <f t="shared" si="10"/>
        <v>3991</v>
      </c>
      <c r="AA72" s="199">
        <f t="shared" si="11"/>
        <v>10665.739762000001</v>
      </c>
    </row>
    <row r="73" spans="1:28">
      <c r="A73" s="215" t="s">
        <v>1304</v>
      </c>
      <c r="B73" s="156">
        <v>948</v>
      </c>
      <c r="C73" s="155">
        <v>2952.7590270000001</v>
      </c>
      <c r="D73" s="154">
        <v>382</v>
      </c>
      <c r="E73" s="153">
        <v>715.63459999999998</v>
      </c>
      <c r="F73" s="150">
        <v>3</v>
      </c>
      <c r="G73" s="149">
        <v>41.245899999999999</v>
      </c>
      <c r="H73" s="148">
        <v>11</v>
      </c>
      <c r="I73" s="147">
        <v>593.82123999999999</v>
      </c>
      <c r="J73" s="150">
        <v>2</v>
      </c>
      <c r="K73" s="149">
        <v>10.0708</v>
      </c>
      <c r="L73" s="148">
        <f t="shared" si="6"/>
        <v>1346</v>
      </c>
      <c r="M73" s="147">
        <f t="shared" si="7"/>
        <v>4313.531567</v>
      </c>
      <c r="N73" s="150">
        <v>2211</v>
      </c>
      <c r="O73" s="152">
        <v>4669.8068490000005</v>
      </c>
      <c r="P73" s="212">
        <v>318</v>
      </c>
      <c r="Q73" s="151">
        <v>347.00560000000002</v>
      </c>
      <c r="R73" s="150">
        <v>68</v>
      </c>
      <c r="S73" s="149">
        <v>332.00709999999998</v>
      </c>
      <c r="T73" s="148">
        <v>154</v>
      </c>
      <c r="U73" s="147">
        <v>705.15350000000001</v>
      </c>
      <c r="V73" s="150">
        <v>140</v>
      </c>
      <c r="W73" s="149">
        <v>293.99599999999998</v>
      </c>
      <c r="X73" s="148">
        <f t="shared" si="8"/>
        <v>2891</v>
      </c>
      <c r="Y73" s="147">
        <f t="shared" si="9"/>
        <v>6347.9690490000012</v>
      </c>
      <c r="Z73" s="148">
        <f t="shared" si="10"/>
        <v>4237</v>
      </c>
      <c r="AA73" s="147">
        <f t="shared" si="11"/>
        <v>10661.500616000001</v>
      </c>
    </row>
    <row r="74" spans="1:28">
      <c r="A74" s="215" t="s">
        <v>1303</v>
      </c>
      <c r="B74" s="156">
        <v>2676</v>
      </c>
      <c r="C74" s="155">
        <v>7276.2669349999996</v>
      </c>
      <c r="D74" s="154">
        <v>2891</v>
      </c>
      <c r="E74" s="153">
        <v>3239.8856000000001</v>
      </c>
      <c r="F74" s="150">
        <v>6</v>
      </c>
      <c r="G74" s="149">
        <v>211.33949999999999</v>
      </c>
      <c r="H74" s="148">
        <v>12</v>
      </c>
      <c r="I74" s="147">
        <v>84.808999999999997</v>
      </c>
      <c r="J74" s="150">
        <v>4</v>
      </c>
      <c r="K74" s="149">
        <v>11.780900000000001</v>
      </c>
      <c r="L74" s="148">
        <f t="shared" si="6"/>
        <v>5589</v>
      </c>
      <c r="M74" s="147">
        <f t="shared" si="7"/>
        <v>10824.081934999998</v>
      </c>
      <c r="N74" s="150">
        <v>3759</v>
      </c>
      <c r="O74" s="152">
        <v>7513.4392600000001</v>
      </c>
      <c r="P74" s="212">
        <v>490</v>
      </c>
      <c r="Q74" s="151">
        <v>529.55794200000003</v>
      </c>
      <c r="R74" s="150">
        <v>145</v>
      </c>
      <c r="S74" s="149">
        <v>659.70166700000004</v>
      </c>
      <c r="T74" s="148">
        <v>193</v>
      </c>
      <c r="U74" s="147">
        <v>719.73649999999998</v>
      </c>
      <c r="V74" s="150">
        <v>235</v>
      </c>
      <c r="W74" s="149">
        <v>269.201188</v>
      </c>
      <c r="X74" s="148">
        <f t="shared" si="8"/>
        <v>4822</v>
      </c>
      <c r="Y74" s="147">
        <f t="shared" si="9"/>
        <v>9691.636556999998</v>
      </c>
      <c r="Z74" s="148">
        <f t="shared" si="10"/>
        <v>10411</v>
      </c>
      <c r="AA74" s="147">
        <f t="shared" si="11"/>
        <v>20515.718491999996</v>
      </c>
    </row>
    <row r="75" spans="1:28">
      <c r="A75" s="215" t="s">
        <v>1302</v>
      </c>
      <c r="B75" s="156">
        <v>1313</v>
      </c>
      <c r="C75" s="155">
        <v>3683.773236</v>
      </c>
      <c r="D75" s="154">
        <v>1958</v>
      </c>
      <c r="E75" s="153">
        <v>2147.1302000000001</v>
      </c>
      <c r="F75" s="150">
        <v>3</v>
      </c>
      <c r="G75" s="149">
        <v>39.516241999999998</v>
      </c>
      <c r="H75" s="148">
        <v>7</v>
      </c>
      <c r="I75" s="147">
        <v>47.631</v>
      </c>
      <c r="J75" s="150">
        <v>8</v>
      </c>
      <c r="K75" s="149">
        <v>80.517930000000007</v>
      </c>
      <c r="L75" s="148">
        <f t="shared" si="6"/>
        <v>3289</v>
      </c>
      <c r="M75" s="147">
        <f t="shared" si="7"/>
        <v>5998.5686080000005</v>
      </c>
      <c r="N75" s="150">
        <v>3031</v>
      </c>
      <c r="O75" s="152">
        <v>6433.5858870000002</v>
      </c>
      <c r="P75" s="212">
        <v>417</v>
      </c>
      <c r="Q75" s="151">
        <v>455.53601000000003</v>
      </c>
      <c r="R75" s="150">
        <v>96</v>
      </c>
      <c r="S75" s="149">
        <v>597.97552299999995</v>
      </c>
      <c r="T75" s="148">
        <v>150</v>
      </c>
      <c r="U75" s="147">
        <v>729.66781500000002</v>
      </c>
      <c r="V75" s="150">
        <v>206</v>
      </c>
      <c r="W75" s="149">
        <v>441.17757599999999</v>
      </c>
      <c r="X75" s="148">
        <f t="shared" si="8"/>
        <v>3900</v>
      </c>
      <c r="Y75" s="147">
        <f t="shared" si="9"/>
        <v>8657.9428110000008</v>
      </c>
      <c r="Z75" s="148">
        <f t="shared" si="10"/>
        <v>7189</v>
      </c>
      <c r="AA75" s="147">
        <f t="shared" si="11"/>
        <v>14656.511419000002</v>
      </c>
    </row>
    <row r="76" spans="1:28">
      <c r="A76" s="215" t="s">
        <v>1301</v>
      </c>
      <c r="B76" s="156">
        <v>1411</v>
      </c>
      <c r="C76" s="155">
        <v>4066.7694569999999</v>
      </c>
      <c r="D76" s="154">
        <v>49</v>
      </c>
      <c r="E76" s="153">
        <v>64.287300000000002</v>
      </c>
      <c r="F76" s="150">
        <v>5</v>
      </c>
      <c r="G76" s="149">
        <v>6.31</v>
      </c>
      <c r="H76" s="148">
        <v>4</v>
      </c>
      <c r="I76" s="147">
        <v>44.908999999999999</v>
      </c>
      <c r="J76" s="150">
        <v>13</v>
      </c>
      <c r="K76" s="149">
        <v>140.547</v>
      </c>
      <c r="L76" s="148">
        <f t="shared" si="6"/>
        <v>1482</v>
      </c>
      <c r="M76" s="147">
        <f t="shared" si="7"/>
        <v>4322.8227569999999</v>
      </c>
      <c r="N76" s="150">
        <v>3993</v>
      </c>
      <c r="O76" s="152">
        <v>7243.724741</v>
      </c>
      <c r="P76" s="212">
        <v>576</v>
      </c>
      <c r="Q76" s="151">
        <v>599.82116499999995</v>
      </c>
      <c r="R76" s="150">
        <v>103</v>
      </c>
      <c r="S76" s="149">
        <v>815.42464800000005</v>
      </c>
      <c r="T76" s="148">
        <v>142</v>
      </c>
      <c r="U76" s="147">
        <v>673.40395999999998</v>
      </c>
      <c r="V76" s="150">
        <v>217</v>
      </c>
      <c r="W76" s="149">
        <v>287.82097700000003</v>
      </c>
      <c r="X76" s="148">
        <f t="shared" si="8"/>
        <v>5031</v>
      </c>
      <c r="Y76" s="147">
        <f t="shared" si="9"/>
        <v>9620.1954909999986</v>
      </c>
      <c r="Z76" s="148">
        <f t="shared" si="10"/>
        <v>6513</v>
      </c>
      <c r="AA76" s="147">
        <f t="shared" si="11"/>
        <v>13943.018247999998</v>
      </c>
    </row>
    <row r="77" spans="1:28">
      <c r="A77" s="215" t="s">
        <v>1300</v>
      </c>
      <c r="B77" s="156">
        <v>1611</v>
      </c>
      <c r="C77" s="155">
        <v>5015.2054699999999</v>
      </c>
      <c r="D77" s="154">
        <v>18</v>
      </c>
      <c r="E77" s="153">
        <v>31.300999999999998</v>
      </c>
      <c r="F77" s="150">
        <v>2</v>
      </c>
      <c r="G77" s="149">
        <v>94.906499999999994</v>
      </c>
      <c r="H77" s="148">
        <v>33</v>
      </c>
      <c r="I77" s="147">
        <v>130.30690000000001</v>
      </c>
      <c r="J77" s="150">
        <v>9</v>
      </c>
      <c r="K77" s="149">
        <v>22.416840000000001</v>
      </c>
      <c r="L77" s="148">
        <f t="shared" si="6"/>
        <v>1673</v>
      </c>
      <c r="M77" s="147">
        <f t="shared" si="7"/>
        <v>5294.1367099999998</v>
      </c>
      <c r="N77" s="150">
        <v>3771</v>
      </c>
      <c r="O77" s="152">
        <v>7626.036114999999</v>
      </c>
      <c r="P77" s="212">
        <v>701</v>
      </c>
      <c r="Q77" s="151">
        <v>736.00180000000012</v>
      </c>
      <c r="R77" s="150">
        <v>102</v>
      </c>
      <c r="S77" s="149">
        <v>412.24705</v>
      </c>
      <c r="T77" s="148">
        <v>154</v>
      </c>
      <c r="U77" s="147">
        <v>760.818669</v>
      </c>
      <c r="V77" s="150">
        <v>188</v>
      </c>
      <c r="W77" s="149">
        <v>204.18240299999999</v>
      </c>
      <c r="X77" s="148">
        <f t="shared" si="8"/>
        <v>4916</v>
      </c>
      <c r="Y77" s="147">
        <f t="shared" si="9"/>
        <v>9739.2860369999999</v>
      </c>
      <c r="Z77" s="148">
        <f t="shared" si="10"/>
        <v>6589</v>
      </c>
      <c r="AA77" s="147">
        <f t="shared" si="11"/>
        <v>15033.422747000001</v>
      </c>
    </row>
    <row r="78" spans="1:28">
      <c r="A78" s="215" t="s">
        <v>1299</v>
      </c>
      <c r="B78" s="156">
        <v>1985</v>
      </c>
      <c r="C78" s="155">
        <v>9241.1142259999997</v>
      </c>
      <c r="D78" s="154">
        <v>21</v>
      </c>
      <c r="E78" s="153">
        <v>29.102499999999999</v>
      </c>
      <c r="F78" s="150">
        <v>8</v>
      </c>
      <c r="G78" s="149">
        <v>1297.9459999999999</v>
      </c>
      <c r="H78" s="148">
        <v>22</v>
      </c>
      <c r="I78" s="147">
        <v>303.32479999999998</v>
      </c>
      <c r="J78" s="150">
        <v>13</v>
      </c>
      <c r="K78" s="149">
        <v>58.375860000000003</v>
      </c>
      <c r="L78" s="148">
        <f t="shared" si="6"/>
        <v>2049</v>
      </c>
      <c r="M78" s="147">
        <f t="shared" si="7"/>
        <v>10929.863386000001</v>
      </c>
      <c r="N78" s="150">
        <v>3503</v>
      </c>
      <c r="O78" s="152">
        <v>7175.5514780000003</v>
      </c>
      <c r="P78" s="212">
        <v>751</v>
      </c>
      <c r="Q78" s="151">
        <v>804.01666</v>
      </c>
      <c r="R78" s="150">
        <v>85</v>
      </c>
      <c r="S78" s="149">
        <v>307.60129999999998</v>
      </c>
      <c r="T78" s="148">
        <v>143</v>
      </c>
      <c r="U78" s="147">
        <v>787.43822</v>
      </c>
      <c r="V78" s="150">
        <v>162</v>
      </c>
      <c r="W78" s="149">
        <v>223.938624</v>
      </c>
      <c r="X78" s="148">
        <f t="shared" si="8"/>
        <v>4644</v>
      </c>
      <c r="Y78" s="147">
        <f t="shared" si="9"/>
        <v>9298.5462820000012</v>
      </c>
      <c r="Z78" s="148">
        <f t="shared" si="10"/>
        <v>6693</v>
      </c>
      <c r="AA78" s="147">
        <f t="shared" si="11"/>
        <v>20228.409668</v>
      </c>
      <c r="AB78" s="78" t="s">
        <v>1298</v>
      </c>
    </row>
    <row r="79" spans="1:28">
      <c r="A79" s="215" t="s">
        <v>1297</v>
      </c>
      <c r="B79" s="156">
        <v>1764</v>
      </c>
      <c r="C79" s="155">
        <v>5767.6493229999996</v>
      </c>
      <c r="D79" s="154">
        <v>60</v>
      </c>
      <c r="E79" s="153">
        <v>109.2556</v>
      </c>
      <c r="F79" s="150">
        <v>68</v>
      </c>
      <c r="G79" s="149">
        <v>374.93799999999999</v>
      </c>
      <c r="H79" s="148">
        <v>19</v>
      </c>
      <c r="I79" s="147">
        <v>53.7258</v>
      </c>
      <c r="J79" s="150">
        <v>7</v>
      </c>
      <c r="K79" s="149">
        <v>21.9175</v>
      </c>
      <c r="L79" s="148">
        <f t="shared" si="6"/>
        <v>1918</v>
      </c>
      <c r="M79" s="147">
        <f t="shared" si="7"/>
        <v>6327.4862229999999</v>
      </c>
      <c r="N79" s="150">
        <v>3984</v>
      </c>
      <c r="O79" s="152">
        <v>7875.401938</v>
      </c>
      <c r="P79" s="212">
        <v>733</v>
      </c>
      <c r="Q79" s="151">
        <v>771.85445000000004</v>
      </c>
      <c r="R79" s="150">
        <v>118</v>
      </c>
      <c r="S79" s="149">
        <v>709.72594000000004</v>
      </c>
      <c r="T79" s="148">
        <v>174</v>
      </c>
      <c r="U79" s="147">
        <v>924.81510000000003</v>
      </c>
      <c r="V79" s="150">
        <v>217</v>
      </c>
      <c r="W79" s="149">
        <v>251.66277099999999</v>
      </c>
      <c r="X79" s="148">
        <f t="shared" si="8"/>
        <v>5226</v>
      </c>
      <c r="Y79" s="147">
        <f t="shared" si="9"/>
        <v>10533.460198999999</v>
      </c>
      <c r="Z79" s="148">
        <f t="shared" si="10"/>
        <v>7144</v>
      </c>
      <c r="AA79" s="147">
        <f t="shared" si="11"/>
        <v>16860.946422000001</v>
      </c>
    </row>
    <row r="80" spans="1:28">
      <c r="A80" s="215" t="s">
        <v>1296</v>
      </c>
      <c r="B80" s="156">
        <v>1538</v>
      </c>
      <c r="C80" s="155">
        <v>4199.6125330000004</v>
      </c>
      <c r="D80" s="154">
        <v>61</v>
      </c>
      <c r="E80" s="153">
        <v>125.1253</v>
      </c>
      <c r="F80" s="150">
        <v>12</v>
      </c>
      <c r="G80" s="149">
        <v>426.17700000000002</v>
      </c>
      <c r="H80" s="148">
        <v>9</v>
      </c>
      <c r="I80" s="147">
        <v>71.773200000000003</v>
      </c>
      <c r="J80" s="150">
        <v>10</v>
      </c>
      <c r="K80" s="149">
        <v>113.52776</v>
      </c>
      <c r="L80" s="148">
        <f t="shared" si="6"/>
        <v>1630</v>
      </c>
      <c r="M80" s="147">
        <f t="shared" si="7"/>
        <v>4936.2157929999994</v>
      </c>
      <c r="N80" s="150">
        <v>3205</v>
      </c>
      <c r="O80" s="152">
        <v>6150.635491</v>
      </c>
      <c r="P80" s="212">
        <v>635</v>
      </c>
      <c r="Q80" s="151">
        <v>643.32764999999995</v>
      </c>
      <c r="R80" s="150">
        <v>83</v>
      </c>
      <c r="S80" s="149">
        <v>455.36750000000001</v>
      </c>
      <c r="T80" s="148">
        <v>135</v>
      </c>
      <c r="U80" s="147">
        <v>711.92600000000004</v>
      </c>
      <c r="V80" s="150">
        <v>192</v>
      </c>
      <c r="W80" s="149">
        <v>250.10521800000001</v>
      </c>
      <c r="X80" s="148">
        <f t="shared" si="8"/>
        <v>4250</v>
      </c>
      <c r="Y80" s="147">
        <f t="shared" si="9"/>
        <v>8211.3618590000005</v>
      </c>
      <c r="Z80" s="148">
        <f t="shared" si="10"/>
        <v>5880</v>
      </c>
      <c r="AA80" s="147">
        <f t="shared" si="11"/>
        <v>13147.577652</v>
      </c>
    </row>
    <row r="81" spans="1:28">
      <c r="A81" s="215" t="s">
        <v>1295</v>
      </c>
      <c r="B81" s="156">
        <v>886</v>
      </c>
      <c r="C81" s="155">
        <v>2466.972859</v>
      </c>
      <c r="D81" s="154">
        <v>36</v>
      </c>
      <c r="E81" s="153">
        <v>70.371899999999997</v>
      </c>
      <c r="F81" s="150">
        <v>11</v>
      </c>
      <c r="G81" s="149">
        <v>3979.542265</v>
      </c>
      <c r="H81" s="148">
        <v>4</v>
      </c>
      <c r="I81" s="147">
        <v>7.56</v>
      </c>
      <c r="J81" s="150">
        <v>7</v>
      </c>
      <c r="K81" s="149">
        <v>85.514690000000002</v>
      </c>
      <c r="L81" s="148">
        <f t="shared" si="6"/>
        <v>944</v>
      </c>
      <c r="M81" s="147">
        <f t="shared" si="7"/>
        <v>6609.961714</v>
      </c>
      <c r="N81" s="150">
        <v>2811</v>
      </c>
      <c r="O81" s="152">
        <v>4933.1853430000001</v>
      </c>
      <c r="P81" s="212">
        <v>579</v>
      </c>
      <c r="Q81" s="151">
        <v>590.5163</v>
      </c>
      <c r="R81" s="150">
        <v>71</v>
      </c>
      <c r="S81" s="149">
        <v>231.53426999999999</v>
      </c>
      <c r="T81" s="148">
        <v>109</v>
      </c>
      <c r="U81" s="147">
        <v>835.49117200000001</v>
      </c>
      <c r="V81" s="150">
        <v>143</v>
      </c>
      <c r="W81" s="149">
        <v>183.05328</v>
      </c>
      <c r="X81" s="148">
        <f t="shared" si="8"/>
        <v>3713</v>
      </c>
      <c r="Y81" s="147">
        <f t="shared" si="9"/>
        <v>6773.7803650000005</v>
      </c>
      <c r="Z81" s="148">
        <f t="shared" si="10"/>
        <v>4657</v>
      </c>
      <c r="AA81" s="147">
        <f t="shared" si="11"/>
        <v>13383.742079</v>
      </c>
      <c r="AB81" s="78" t="s">
        <v>1294</v>
      </c>
    </row>
    <row r="82" spans="1:28">
      <c r="A82" s="215" t="s">
        <v>1293</v>
      </c>
      <c r="B82" s="156">
        <v>3599</v>
      </c>
      <c r="C82" s="155">
        <v>7916.0509469999997</v>
      </c>
      <c r="D82" s="154">
        <v>13</v>
      </c>
      <c r="E82" s="153">
        <v>23.632999999999999</v>
      </c>
      <c r="F82" s="150">
        <v>2</v>
      </c>
      <c r="G82" s="149">
        <v>99.9</v>
      </c>
      <c r="H82" s="148">
        <v>4</v>
      </c>
      <c r="I82" s="147">
        <v>7.6840000000000002</v>
      </c>
      <c r="J82" s="150">
        <v>8</v>
      </c>
      <c r="K82" s="149">
        <v>23.086649999999999</v>
      </c>
      <c r="L82" s="148">
        <f t="shared" si="6"/>
        <v>3626</v>
      </c>
      <c r="M82" s="147">
        <f t="shared" si="7"/>
        <v>8070.3545969999996</v>
      </c>
      <c r="N82" s="150">
        <v>3608</v>
      </c>
      <c r="O82" s="152">
        <v>6040.7002769999999</v>
      </c>
      <c r="P82" s="212">
        <v>593</v>
      </c>
      <c r="Q82" s="151">
        <v>579.55590600000005</v>
      </c>
      <c r="R82" s="150">
        <v>87</v>
      </c>
      <c r="S82" s="149">
        <v>296.87846000000002</v>
      </c>
      <c r="T82" s="148">
        <v>152</v>
      </c>
      <c r="U82" s="147">
        <v>649.89577999999995</v>
      </c>
      <c r="V82" s="150">
        <v>181</v>
      </c>
      <c r="W82" s="149">
        <v>272.18979000000002</v>
      </c>
      <c r="X82" s="148">
        <f t="shared" si="8"/>
        <v>4621</v>
      </c>
      <c r="Y82" s="147">
        <f t="shared" si="9"/>
        <v>7839.2202129999996</v>
      </c>
      <c r="Z82" s="148">
        <f t="shared" si="10"/>
        <v>8247</v>
      </c>
      <c r="AA82" s="147">
        <f t="shared" si="11"/>
        <v>15909.574809999998</v>
      </c>
    </row>
    <row r="83" spans="1:28" ht="17" thickBot="1">
      <c r="A83" s="223" t="s">
        <v>1292</v>
      </c>
      <c r="B83" s="222">
        <v>2726</v>
      </c>
      <c r="C83" s="221">
        <v>8946.3041929999999</v>
      </c>
      <c r="D83" s="220">
        <v>6</v>
      </c>
      <c r="E83" s="67">
        <v>7.5435999999999996</v>
      </c>
      <c r="F83" s="202">
        <v>1</v>
      </c>
      <c r="G83" s="201">
        <v>2.65</v>
      </c>
      <c r="H83" s="200">
        <v>4</v>
      </c>
      <c r="I83" s="199">
        <v>200.442238</v>
      </c>
      <c r="J83" s="202">
        <v>11</v>
      </c>
      <c r="K83" s="201">
        <v>48.970574999999997</v>
      </c>
      <c r="L83" s="200">
        <f t="shared" si="6"/>
        <v>2748</v>
      </c>
      <c r="M83" s="199">
        <f t="shared" si="7"/>
        <v>9205.9106059999995</v>
      </c>
      <c r="N83" s="202">
        <v>3341</v>
      </c>
      <c r="O83" s="219">
        <v>6634.4667360000003</v>
      </c>
      <c r="P83" s="218">
        <v>481</v>
      </c>
      <c r="Q83" s="217">
        <v>470.33717999999999</v>
      </c>
      <c r="R83" s="202">
        <v>93</v>
      </c>
      <c r="S83" s="201">
        <v>445.59955000000002</v>
      </c>
      <c r="T83" s="200">
        <v>131</v>
      </c>
      <c r="U83" s="199">
        <v>638.19980199999998</v>
      </c>
      <c r="V83" s="202">
        <v>219</v>
      </c>
      <c r="W83" s="201">
        <v>212.01842500000001</v>
      </c>
      <c r="X83" s="200">
        <f t="shared" si="8"/>
        <v>4265</v>
      </c>
      <c r="Y83" s="199">
        <f t="shared" si="9"/>
        <v>8400.621693000001</v>
      </c>
      <c r="Z83" s="200">
        <f t="shared" si="10"/>
        <v>7013</v>
      </c>
      <c r="AA83" s="199">
        <f t="shared" si="11"/>
        <v>17606.532298999999</v>
      </c>
      <c r="AB83" s="78" t="s">
        <v>1291</v>
      </c>
    </row>
    <row r="84" spans="1:28">
      <c r="A84" s="216" t="s">
        <v>1290</v>
      </c>
      <c r="B84" s="197">
        <v>3026</v>
      </c>
      <c r="C84" s="196">
        <v>9826.0743430000002</v>
      </c>
      <c r="D84" s="195">
        <v>1</v>
      </c>
      <c r="E84" s="194">
        <v>1.4051</v>
      </c>
      <c r="F84" s="202">
        <v>6</v>
      </c>
      <c r="G84" s="201">
        <v>318.85000000000002</v>
      </c>
      <c r="H84" s="200">
        <v>7</v>
      </c>
      <c r="I84" s="199">
        <v>53.52</v>
      </c>
      <c r="J84" s="202">
        <v>17</v>
      </c>
      <c r="K84" s="201">
        <v>58.303060000000002</v>
      </c>
      <c r="L84" s="200">
        <f t="shared" si="6"/>
        <v>3057</v>
      </c>
      <c r="M84" s="199">
        <f t="shared" si="7"/>
        <v>10258.152503000001</v>
      </c>
      <c r="N84" s="191">
        <v>4090</v>
      </c>
      <c r="O84" s="193">
        <v>7215.3182260000003</v>
      </c>
      <c r="P84" s="189">
        <v>605</v>
      </c>
      <c r="Q84" s="192">
        <v>598.48592499999995</v>
      </c>
      <c r="R84" s="202">
        <v>111</v>
      </c>
      <c r="S84" s="201">
        <v>447.65204999999997</v>
      </c>
      <c r="T84" s="200">
        <v>192</v>
      </c>
      <c r="U84" s="199">
        <v>860.56877699999995</v>
      </c>
      <c r="V84" s="202">
        <v>238</v>
      </c>
      <c r="W84" s="201">
        <v>640.72429999999997</v>
      </c>
      <c r="X84" s="200">
        <f t="shared" si="8"/>
        <v>5236</v>
      </c>
      <c r="Y84" s="199">
        <f t="shared" si="9"/>
        <v>9762.7492780000011</v>
      </c>
      <c r="Z84" s="200">
        <f t="shared" si="10"/>
        <v>8293</v>
      </c>
      <c r="AA84" s="199">
        <f t="shared" si="11"/>
        <v>20020.901781</v>
      </c>
    </row>
    <row r="85" spans="1:28">
      <c r="A85" s="103" t="s">
        <v>1289</v>
      </c>
      <c r="B85" s="156">
        <v>1646</v>
      </c>
      <c r="C85" s="155">
        <v>5110.7811149999998</v>
      </c>
      <c r="D85" s="154">
        <v>0</v>
      </c>
      <c r="E85" s="153">
        <v>0</v>
      </c>
      <c r="F85" s="150">
        <v>2</v>
      </c>
      <c r="G85" s="149">
        <v>91.63</v>
      </c>
      <c r="H85" s="148">
        <v>5</v>
      </c>
      <c r="I85" s="147">
        <v>8.2050000000000001</v>
      </c>
      <c r="J85" s="150">
        <v>10</v>
      </c>
      <c r="K85" s="149">
        <v>36.632930000000002</v>
      </c>
      <c r="L85" s="148">
        <f t="shared" si="6"/>
        <v>1663</v>
      </c>
      <c r="M85" s="147">
        <f t="shared" si="7"/>
        <v>5247.2490449999996</v>
      </c>
      <c r="N85" s="150">
        <v>3413</v>
      </c>
      <c r="O85" s="152">
        <v>6125.486132</v>
      </c>
      <c r="P85" s="148">
        <v>442</v>
      </c>
      <c r="Q85" s="151">
        <v>435.25106099999999</v>
      </c>
      <c r="R85" s="150">
        <v>66</v>
      </c>
      <c r="S85" s="149">
        <v>316.85826600000001</v>
      </c>
      <c r="T85" s="148">
        <v>126</v>
      </c>
      <c r="U85" s="147">
        <v>572.84299999999996</v>
      </c>
      <c r="V85" s="150">
        <v>196</v>
      </c>
      <c r="W85" s="149">
        <v>837.44142999999997</v>
      </c>
      <c r="X85" s="148">
        <f t="shared" si="8"/>
        <v>4243</v>
      </c>
      <c r="Y85" s="147">
        <f t="shared" si="9"/>
        <v>8287.8798889999998</v>
      </c>
      <c r="Z85" s="148">
        <f t="shared" si="10"/>
        <v>5906</v>
      </c>
      <c r="AA85" s="147">
        <f t="shared" si="11"/>
        <v>13535.128934</v>
      </c>
    </row>
    <row r="86" spans="1:28">
      <c r="A86" s="215" t="s">
        <v>1288</v>
      </c>
      <c r="B86" s="156">
        <v>1541</v>
      </c>
      <c r="C86" s="155">
        <v>5060.7556269999995</v>
      </c>
      <c r="D86" s="154">
        <v>1</v>
      </c>
      <c r="E86" s="153">
        <v>0.14330000000000001</v>
      </c>
      <c r="F86" s="150">
        <v>2</v>
      </c>
      <c r="G86" s="149">
        <v>4.68</v>
      </c>
      <c r="H86" s="148">
        <v>6</v>
      </c>
      <c r="I86" s="147">
        <v>23.829000000000001</v>
      </c>
      <c r="J86" s="150">
        <v>5</v>
      </c>
      <c r="K86" s="149">
        <v>20.76352</v>
      </c>
      <c r="L86" s="148">
        <f t="shared" si="6"/>
        <v>1555</v>
      </c>
      <c r="M86" s="147">
        <f t="shared" si="7"/>
        <v>5110.1714469999997</v>
      </c>
      <c r="N86" s="150">
        <v>2845</v>
      </c>
      <c r="O86" s="152">
        <v>5317.7841699999999</v>
      </c>
      <c r="P86" s="148">
        <v>497</v>
      </c>
      <c r="Q86" s="151">
        <v>487.89690000000002</v>
      </c>
      <c r="R86" s="150">
        <v>86</v>
      </c>
      <c r="S86" s="149">
        <v>507.17375800000002</v>
      </c>
      <c r="T86" s="148">
        <v>103</v>
      </c>
      <c r="U86" s="147">
        <v>801.80780000000004</v>
      </c>
      <c r="V86" s="150">
        <v>168</v>
      </c>
      <c r="W86" s="149">
        <v>241.64998600000001</v>
      </c>
      <c r="X86" s="148">
        <f t="shared" si="8"/>
        <v>3699</v>
      </c>
      <c r="Y86" s="147">
        <f t="shared" si="9"/>
        <v>7356.3126140000004</v>
      </c>
      <c r="Z86" s="148">
        <f t="shared" si="10"/>
        <v>5254</v>
      </c>
      <c r="AA86" s="147">
        <f t="shared" si="11"/>
        <v>12466.484060999999</v>
      </c>
    </row>
    <row r="87" spans="1:28">
      <c r="A87" s="103" t="s">
        <v>1287</v>
      </c>
      <c r="B87" s="156">
        <v>2920</v>
      </c>
      <c r="C87" s="155">
        <v>8018.8282239999999</v>
      </c>
      <c r="D87" s="154">
        <v>0</v>
      </c>
      <c r="E87" s="153">
        <v>0</v>
      </c>
      <c r="F87" s="150">
        <v>5</v>
      </c>
      <c r="G87" s="149">
        <v>70.582400000000007</v>
      </c>
      <c r="H87" s="148">
        <v>4</v>
      </c>
      <c r="I87" s="147">
        <v>24.51</v>
      </c>
      <c r="J87" s="150">
        <v>5</v>
      </c>
      <c r="K87" s="149">
        <v>8.0343599999999995</v>
      </c>
      <c r="L87" s="148">
        <f t="shared" si="6"/>
        <v>2934</v>
      </c>
      <c r="M87" s="147">
        <f t="shared" si="7"/>
        <v>8121.954984</v>
      </c>
      <c r="N87" s="150">
        <v>3728</v>
      </c>
      <c r="O87" s="152">
        <v>6369.9720450000004</v>
      </c>
      <c r="P87" s="148">
        <v>590</v>
      </c>
      <c r="Q87" s="151">
        <v>584.580376</v>
      </c>
      <c r="R87" s="150">
        <v>99</v>
      </c>
      <c r="S87" s="149">
        <v>457.90717100000001</v>
      </c>
      <c r="T87" s="148">
        <v>132</v>
      </c>
      <c r="U87" s="147">
        <v>650.85979999999995</v>
      </c>
      <c r="V87" s="150">
        <v>258</v>
      </c>
      <c r="W87" s="149">
        <v>274.51156500000002</v>
      </c>
      <c r="X87" s="148">
        <f t="shared" si="8"/>
        <v>4807</v>
      </c>
      <c r="Y87" s="147">
        <f t="shared" si="9"/>
        <v>8337.8309570000001</v>
      </c>
      <c r="Z87" s="148">
        <f t="shared" si="10"/>
        <v>7741</v>
      </c>
      <c r="AA87" s="147">
        <f t="shared" si="11"/>
        <v>16459.785941000002</v>
      </c>
    </row>
    <row r="88" spans="1:28">
      <c r="A88" s="215" t="s">
        <v>1286</v>
      </c>
      <c r="B88" s="156">
        <v>2795</v>
      </c>
      <c r="C88" s="155">
        <v>8895.8445030000003</v>
      </c>
      <c r="D88" s="154">
        <v>1</v>
      </c>
      <c r="E88" s="153">
        <v>0.23100000000000001</v>
      </c>
      <c r="F88" s="150">
        <v>10</v>
      </c>
      <c r="G88" s="149">
        <v>74.929214000000002</v>
      </c>
      <c r="H88" s="148">
        <v>9</v>
      </c>
      <c r="I88" s="147">
        <v>244.435</v>
      </c>
      <c r="J88" s="150">
        <v>15</v>
      </c>
      <c r="K88" s="149">
        <v>26.77638</v>
      </c>
      <c r="L88" s="148">
        <f t="shared" si="6"/>
        <v>2830</v>
      </c>
      <c r="M88" s="147">
        <f t="shared" si="7"/>
        <v>9242.2160969999986</v>
      </c>
      <c r="N88" s="150">
        <v>3814</v>
      </c>
      <c r="O88" s="152">
        <v>7122.4378839999999</v>
      </c>
      <c r="P88" s="148">
        <v>559</v>
      </c>
      <c r="Q88" s="151">
        <v>545.99300000000005</v>
      </c>
      <c r="R88" s="150">
        <v>113</v>
      </c>
      <c r="S88" s="149">
        <v>776.91863999999998</v>
      </c>
      <c r="T88" s="148">
        <v>175</v>
      </c>
      <c r="U88" s="147">
        <v>1064.6003000000001</v>
      </c>
      <c r="V88" s="150">
        <v>277</v>
      </c>
      <c r="W88" s="149">
        <v>305.07756000000001</v>
      </c>
      <c r="X88" s="148">
        <f t="shared" si="8"/>
        <v>4938</v>
      </c>
      <c r="Y88" s="147">
        <f t="shared" si="9"/>
        <v>9815.0273840000009</v>
      </c>
      <c r="Z88" s="148">
        <f t="shared" si="10"/>
        <v>7768</v>
      </c>
      <c r="AA88" s="147">
        <f t="shared" si="11"/>
        <v>19057.243480999998</v>
      </c>
    </row>
    <row r="89" spans="1:28">
      <c r="A89" s="103" t="s">
        <v>1285</v>
      </c>
      <c r="B89" s="156">
        <v>3001</v>
      </c>
      <c r="C89" s="155">
        <v>8382.4174559999992</v>
      </c>
      <c r="D89" s="154">
        <v>4</v>
      </c>
      <c r="E89" s="153">
        <v>0.76719999999999999</v>
      </c>
      <c r="F89" s="150">
        <v>7</v>
      </c>
      <c r="G89" s="149">
        <v>431.06599999999997</v>
      </c>
      <c r="H89" s="148">
        <v>8</v>
      </c>
      <c r="I89" s="147">
        <v>27.67</v>
      </c>
      <c r="J89" s="150">
        <v>8</v>
      </c>
      <c r="K89" s="149">
        <v>29.237100000000002</v>
      </c>
      <c r="L89" s="148">
        <f t="shared" si="6"/>
        <v>3028</v>
      </c>
      <c r="M89" s="147">
        <f t="shared" si="7"/>
        <v>8871.1577560000005</v>
      </c>
      <c r="N89" s="150">
        <v>3469</v>
      </c>
      <c r="O89" s="152">
        <v>6875.65283</v>
      </c>
      <c r="P89" s="148">
        <v>531</v>
      </c>
      <c r="Q89" s="151">
        <v>501.24553800000001</v>
      </c>
      <c r="R89" s="150">
        <v>97</v>
      </c>
      <c r="S89" s="149">
        <v>466.89966800000002</v>
      </c>
      <c r="T89" s="148">
        <v>193</v>
      </c>
      <c r="U89" s="147">
        <v>1066.108201</v>
      </c>
      <c r="V89" s="150">
        <v>215</v>
      </c>
      <c r="W89" s="149">
        <v>357.57877999999999</v>
      </c>
      <c r="X89" s="148">
        <f t="shared" si="8"/>
        <v>4505</v>
      </c>
      <c r="Y89" s="147">
        <f t="shared" si="9"/>
        <v>9267.4850169999991</v>
      </c>
      <c r="Z89" s="148">
        <f t="shared" si="10"/>
        <v>7533</v>
      </c>
      <c r="AA89" s="147">
        <f t="shared" si="11"/>
        <v>18138.642773</v>
      </c>
    </row>
    <row r="90" spans="1:28">
      <c r="A90" s="103" t="s">
        <v>1284</v>
      </c>
      <c r="B90" s="156">
        <v>1054</v>
      </c>
      <c r="C90" s="155">
        <v>3167.4446499999999</v>
      </c>
      <c r="D90" s="214">
        <v>0</v>
      </c>
      <c r="E90" s="213">
        <v>0</v>
      </c>
      <c r="F90" s="150">
        <v>6</v>
      </c>
      <c r="G90" s="149">
        <v>57.077120000000001</v>
      </c>
      <c r="H90" s="148">
        <v>7</v>
      </c>
      <c r="I90" s="147">
        <v>14.907999999999999</v>
      </c>
      <c r="J90" s="150">
        <v>11</v>
      </c>
      <c r="K90" s="149">
        <v>12.57292</v>
      </c>
      <c r="L90" s="148">
        <f t="shared" si="6"/>
        <v>1078</v>
      </c>
      <c r="M90" s="147">
        <f t="shared" si="7"/>
        <v>3252.0026899999998</v>
      </c>
      <c r="N90" s="150">
        <v>3221</v>
      </c>
      <c r="O90" s="152">
        <v>6221.1683199999998</v>
      </c>
      <c r="P90" s="212">
        <v>554</v>
      </c>
      <c r="Q90" s="208">
        <v>548.86429899999996</v>
      </c>
      <c r="R90" s="150">
        <v>109</v>
      </c>
      <c r="S90" s="149">
        <v>478.35883200000001</v>
      </c>
      <c r="T90" s="148">
        <v>167</v>
      </c>
      <c r="U90" s="147">
        <v>862.28430000000003</v>
      </c>
      <c r="V90" s="150">
        <v>223</v>
      </c>
      <c r="W90" s="149">
        <v>341.33860800000002</v>
      </c>
      <c r="X90" s="148">
        <f t="shared" si="8"/>
        <v>4274</v>
      </c>
      <c r="Y90" s="147">
        <f t="shared" si="9"/>
        <v>8452.0143590000007</v>
      </c>
      <c r="Z90" s="148">
        <f t="shared" si="10"/>
        <v>5352</v>
      </c>
      <c r="AA90" s="147">
        <f t="shared" si="11"/>
        <v>11704.017049</v>
      </c>
    </row>
    <row r="91" spans="1:28">
      <c r="A91" s="103" t="s">
        <v>1283</v>
      </c>
      <c r="B91" s="156">
        <v>1066</v>
      </c>
      <c r="C91" s="155">
        <v>3411.2524580000008</v>
      </c>
      <c r="D91" s="214">
        <v>0</v>
      </c>
      <c r="E91" s="213">
        <v>0</v>
      </c>
      <c r="F91" s="150">
        <v>4</v>
      </c>
      <c r="G91" s="149">
        <v>1455.7547999999999</v>
      </c>
      <c r="H91" s="148">
        <v>9</v>
      </c>
      <c r="I91" s="147">
        <v>95.369010000000003</v>
      </c>
      <c r="J91" s="150">
        <v>11</v>
      </c>
      <c r="K91" s="149">
        <v>103.90268</v>
      </c>
      <c r="L91" s="148">
        <f t="shared" si="6"/>
        <v>1090</v>
      </c>
      <c r="M91" s="147">
        <f t="shared" si="7"/>
        <v>5066.278948000001</v>
      </c>
      <c r="N91" s="150">
        <v>3142</v>
      </c>
      <c r="O91" s="152">
        <v>5786.607591</v>
      </c>
      <c r="P91" s="212">
        <v>561</v>
      </c>
      <c r="Q91" s="208">
        <v>535.50667899999996</v>
      </c>
      <c r="R91" s="150">
        <v>108</v>
      </c>
      <c r="S91" s="149">
        <v>537.79684999999995</v>
      </c>
      <c r="T91" s="148">
        <v>144</v>
      </c>
      <c r="U91" s="147">
        <v>734.11383899999998</v>
      </c>
      <c r="V91" s="150">
        <v>226</v>
      </c>
      <c r="W91" s="149">
        <v>244.52396400000001</v>
      </c>
      <c r="X91" s="148">
        <f t="shared" si="8"/>
        <v>4181</v>
      </c>
      <c r="Y91" s="147">
        <f t="shared" si="9"/>
        <v>7838.5489229999994</v>
      </c>
      <c r="Z91" s="148">
        <f t="shared" si="10"/>
        <v>5271</v>
      </c>
      <c r="AA91" s="147">
        <f t="shared" si="11"/>
        <v>12904.827871000001</v>
      </c>
      <c r="AB91" s="78" t="s">
        <v>1282</v>
      </c>
    </row>
    <row r="92" spans="1:28">
      <c r="A92" s="103" t="s">
        <v>1281</v>
      </c>
      <c r="B92" s="156">
        <v>3425</v>
      </c>
      <c r="C92" s="155">
        <v>7684.0872140000001</v>
      </c>
      <c r="D92" s="148">
        <v>1</v>
      </c>
      <c r="E92" s="208">
        <v>0.19900000000000001</v>
      </c>
      <c r="F92" s="150">
        <v>7</v>
      </c>
      <c r="G92" s="149">
        <v>160.28094999999999</v>
      </c>
      <c r="H92" s="148">
        <v>16</v>
      </c>
      <c r="I92" s="147">
        <v>297.59899999999999</v>
      </c>
      <c r="J92" s="150">
        <v>14</v>
      </c>
      <c r="K92" s="149">
        <v>51.571100000000001</v>
      </c>
      <c r="L92" s="148">
        <f t="shared" si="6"/>
        <v>3463</v>
      </c>
      <c r="M92" s="147">
        <f t="shared" si="7"/>
        <v>8193.7372639999994</v>
      </c>
      <c r="N92" s="150">
        <v>2220</v>
      </c>
      <c r="O92" s="152">
        <v>3711.714199</v>
      </c>
      <c r="P92" s="212">
        <v>438</v>
      </c>
      <c r="Q92" s="208">
        <v>401.44461999999999</v>
      </c>
      <c r="R92" s="150">
        <v>67</v>
      </c>
      <c r="S92" s="149">
        <v>181.43022999999999</v>
      </c>
      <c r="T92" s="148">
        <v>156</v>
      </c>
      <c r="U92" s="147">
        <v>773.31719999999996</v>
      </c>
      <c r="V92" s="150">
        <v>161</v>
      </c>
      <c r="W92" s="149">
        <v>311.34683799999999</v>
      </c>
      <c r="X92" s="148">
        <f t="shared" si="8"/>
        <v>3042</v>
      </c>
      <c r="Y92" s="147">
        <f t="shared" si="9"/>
        <v>5379.2530870000001</v>
      </c>
      <c r="Z92" s="148">
        <f t="shared" si="10"/>
        <v>6505</v>
      </c>
      <c r="AA92" s="147">
        <f t="shared" si="11"/>
        <v>13572.990351</v>
      </c>
    </row>
    <row r="93" spans="1:28">
      <c r="A93" s="103" t="s">
        <v>1280</v>
      </c>
      <c r="B93" s="210">
        <v>2801</v>
      </c>
      <c r="C93" s="211">
        <v>6521.469196</v>
      </c>
      <c r="D93" s="148">
        <v>0</v>
      </c>
      <c r="E93" s="208">
        <v>0</v>
      </c>
      <c r="F93" s="150">
        <v>6</v>
      </c>
      <c r="G93" s="149">
        <v>337.68</v>
      </c>
      <c r="H93" s="148">
        <v>4</v>
      </c>
      <c r="I93" s="147">
        <v>8.1859999999999999</v>
      </c>
      <c r="J93" s="150">
        <v>6</v>
      </c>
      <c r="K93" s="149">
        <v>15.79748</v>
      </c>
      <c r="L93" s="148">
        <f t="shared" si="6"/>
        <v>2817</v>
      </c>
      <c r="M93" s="147">
        <f t="shared" si="7"/>
        <v>6883.1326760000002</v>
      </c>
      <c r="N93" s="210">
        <v>2495</v>
      </c>
      <c r="O93" s="209">
        <v>4330.0432329999994</v>
      </c>
      <c r="P93" s="148">
        <v>414</v>
      </c>
      <c r="Q93" s="208">
        <v>377.97460000000001</v>
      </c>
      <c r="R93" s="150">
        <v>82</v>
      </c>
      <c r="S93" s="149">
        <v>182.61256499999999</v>
      </c>
      <c r="T93" s="148">
        <v>148</v>
      </c>
      <c r="U93" s="147">
        <v>984.27068799999995</v>
      </c>
      <c r="V93" s="150">
        <v>153</v>
      </c>
      <c r="W93" s="149">
        <v>119.85222</v>
      </c>
      <c r="X93" s="148">
        <f t="shared" si="8"/>
        <v>3292</v>
      </c>
      <c r="Y93" s="147">
        <f t="shared" si="9"/>
        <v>5994.7533059999996</v>
      </c>
      <c r="Z93" s="148">
        <f t="shared" si="10"/>
        <v>6109</v>
      </c>
      <c r="AA93" s="147">
        <f t="shared" si="11"/>
        <v>12877.885982</v>
      </c>
    </row>
    <row r="94" spans="1:28">
      <c r="A94" s="103" t="s">
        <v>1279</v>
      </c>
      <c r="B94" s="210">
        <v>1512</v>
      </c>
      <c r="C94" s="211">
        <v>3911.4629519999999</v>
      </c>
      <c r="D94" s="148">
        <v>0</v>
      </c>
      <c r="E94" s="208">
        <v>0</v>
      </c>
      <c r="F94" s="150">
        <v>1</v>
      </c>
      <c r="G94" s="149">
        <v>68</v>
      </c>
      <c r="H94" s="148">
        <v>6</v>
      </c>
      <c r="I94" s="147">
        <v>24.18</v>
      </c>
      <c r="J94" s="150">
        <v>15</v>
      </c>
      <c r="K94" s="149">
        <v>39.558149999999998</v>
      </c>
      <c r="L94" s="148">
        <f t="shared" si="6"/>
        <v>1534</v>
      </c>
      <c r="M94" s="147">
        <f t="shared" si="7"/>
        <v>4043.2011019999995</v>
      </c>
      <c r="N94" s="210">
        <v>2727</v>
      </c>
      <c r="O94" s="209">
        <v>4468.260276</v>
      </c>
      <c r="P94" s="148">
        <v>495</v>
      </c>
      <c r="Q94" s="208">
        <v>443.64381800000001</v>
      </c>
      <c r="R94" s="150">
        <v>71</v>
      </c>
      <c r="S94" s="149">
        <v>189.61318800000001</v>
      </c>
      <c r="T94" s="148">
        <v>148</v>
      </c>
      <c r="U94" s="147">
        <v>624.60048800000004</v>
      </c>
      <c r="V94" s="150">
        <v>185</v>
      </c>
      <c r="W94" s="149">
        <v>191.17119299999999</v>
      </c>
      <c r="X94" s="148">
        <f t="shared" si="8"/>
        <v>3626</v>
      </c>
      <c r="Y94" s="147">
        <f t="shared" si="9"/>
        <v>5917.288963</v>
      </c>
      <c r="Z94" s="148">
        <f t="shared" si="10"/>
        <v>5160</v>
      </c>
      <c r="AA94" s="147">
        <f t="shared" si="11"/>
        <v>9960.490065</v>
      </c>
    </row>
    <row r="95" spans="1:28" ht="17" thickBot="1">
      <c r="A95" s="135" t="s">
        <v>1278</v>
      </c>
      <c r="B95" s="206">
        <v>1959</v>
      </c>
      <c r="C95" s="207">
        <v>6470.5400749999999</v>
      </c>
      <c r="D95" s="204">
        <v>0</v>
      </c>
      <c r="E95" s="203">
        <v>0</v>
      </c>
      <c r="F95" s="202">
        <v>4</v>
      </c>
      <c r="G95" s="201">
        <v>717.66</v>
      </c>
      <c r="H95" s="200">
        <v>11</v>
      </c>
      <c r="I95" s="199">
        <v>228.47</v>
      </c>
      <c r="J95" s="202">
        <v>8</v>
      </c>
      <c r="K95" s="201">
        <v>30.762840000000001</v>
      </c>
      <c r="L95" s="200">
        <f t="shared" si="6"/>
        <v>1982</v>
      </c>
      <c r="M95" s="199">
        <f t="shared" si="7"/>
        <v>7447.4329150000003</v>
      </c>
      <c r="N95" s="206">
        <v>2542</v>
      </c>
      <c r="O95" s="205">
        <v>4275.9353860000001</v>
      </c>
      <c r="P95" s="204">
        <v>463</v>
      </c>
      <c r="Q95" s="203">
        <v>400.06668400000001</v>
      </c>
      <c r="R95" s="202">
        <v>95</v>
      </c>
      <c r="S95" s="201">
        <v>322.19540000000001</v>
      </c>
      <c r="T95" s="200">
        <v>151</v>
      </c>
      <c r="U95" s="199">
        <v>581.94799999999998</v>
      </c>
      <c r="V95" s="202">
        <v>196</v>
      </c>
      <c r="W95" s="201">
        <v>218.21752599999999</v>
      </c>
      <c r="X95" s="200">
        <f t="shared" si="8"/>
        <v>3447</v>
      </c>
      <c r="Y95" s="199">
        <f t="shared" si="9"/>
        <v>5798.3629960000007</v>
      </c>
      <c r="Z95" s="200">
        <f t="shared" si="10"/>
        <v>5429</v>
      </c>
      <c r="AA95" s="199">
        <f t="shared" si="11"/>
        <v>13245.795911000001</v>
      </c>
    </row>
    <row r="96" spans="1:28">
      <c r="A96" s="198" t="s">
        <v>1277</v>
      </c>
      <c r="B96" s="197">
        <v>2438</v>
      </c>
      <c r="C96" s="196">
        <v>6090.1704680000003</v>
      </c>
      <c r="D96" s="195">
        <v>0</v>
      </c>
      <c r="E96" s="194">
        <v>0</v>
      </c>
      <c r="F96" s="191">
        <v>5</v>
      </c>
      <c r="G96" s="190">
        <v>203.67</v>
      </c>
      <c r="H96" s="189">
        <v>8</v>
      </c>
      <c r="I96" s="188">
        <v>444.46600000000001</v>
      </c>
      <c r="J96" s="191">
        <v>7</v>
      </c>
      <c r="K96" s="190">
        <v>29.4209</v>
      </c>
      <c r="L96" s="189">
        <f t="shared" si="6"/>
        <v>2458</v>
      </c>
      <c r="M96" s="188">
        <f t="shared" si="7"/>
        <v>6767.7273680000008</v>
      </c>
      <c r="N96" s="191">
        <v>3064</v>
      </c>
      <c r="O96" s="193">
        <v>5369.771315</v>
      </c>
      <c r="P96" s="189">
        <v>536</v>
      </c>
      <c r="Q96" s="192">
        <v>477.01844999999997</v>
      </c>
      <c r="R96" s="191">
        <v>88</v>
      </c>
      <c r="S96" s="190">
        <v>184.17505</v>
      </c>
      <c r="T96" s="189">
        <v>171</v>
      </c>
      <c r="U96" s="188">
        <v>921.52929500000005</v>
      </c>
      <c r="V96" s="191">
        <v>201</v>
      </c>
      <c r="W96" s="190">
        <v>504.54125499999998</v>
      </c>
      <c r="X96" s="189">
        <f t="shared" si="8"/>
        <v>4060</v>
      </c>
      <c r="Y96" s="188">
        <f t="shared" si="9"/>
        <v>7457.0353649999997</v>
      </c>
      <c r="Z96" s="189">
        <f t="shared" si="10"/>
        <v>6518</v>
      </c>
      <c r="AA96" s="188">
        <f t="shared" si="11"/>
        <v>14224.762733</v>
      </c>
    </row>
    <row r="97" spans="1:28">
      <c r="A97" s="187" t="s">
        <v>1276</v>
      </c>
      <c r="B97" s="186">
        <v>1028</v>
      </c>
      <c r="C97" s="185">
        <v>2702.3853119999999</v>
      </c>
      <c r="D97" s="184">
        <v>0</v>
      </c>
      <c r="E97" s="183">
        <v>0</v>
      </c>
      <c r="F97" s="180">
        <v>4</v>
      </c>
      <c r="G97" s="179">
        <v>15.121</v>
      </c>
      <c r="H97" s="178">
        <v>14</v>
      </c>
      <c r="I97" s="177">
        <v>44.021729999999998</v>
      </c>
      <c r="J97" s="180">
        <v>11</v>
      </c>
      <c r="K97" s="179">
        <v>17.024719999999999</v>
      </c>
      <c r="L97" s="178">
        <f t="shared" si="6"/>
        <v>1057</v>
      </c>
      <c r="M97" s="177">
        <f t="shared" si="7"/>
        <v>2778.5527619999998</v>
      </c>
      <c r="N97" s="180">
        <v>2097</v>
      </c>
      <c r="O97" s="182">
        <v>3679.4273679999997</v>
      </c>
      <c r="P97" s="178">
        <v>423</v>
      </c>
      <c r="Q97" s="181">
        <v>372.561554</v>
      </c>
      <c r="R97" s="180">
        <v>88</v>
      </c>
      <c r="S97" s="179">
        <v>157.36994999999999</v>
      </c>
      <c r="T97" s="178">
        <v>108</v>
      </c>
      <c r="U97" s="177">
        <v>410.04100099999999</v>
      </c>
      <c r="V97" s="180">
        <v>145</v>
      </c>
      <c r="W97" s="179">
        <v>170.90751700000001</v>
      </c>
      <c r="X97" s="178">
        <f t="shared" si="8"/>
        <v>2861</v>
      </c>
      <c r="Y97" s="177">
        <f t="shared" si="9"/>
        <v>4790.307389999999</v>
      </c>
      <c r="Z97" s="178">
        <f t="shared" si="10"/>
        <v>3918</v>
      </c>
      <c r="AA97" s="177">
        <f t="shared" si="11"/>
        <v>7568.8601519999993</v>
      </c>
    </row>
    <row r="98" spans="1:28">
      <c r="A98" s="187" t="s">
        <v>1275</v>
      </c>
      <c r="B98" s="186">
        <v>1928</v>
      </c>
      <c r="C98" s="185">
        <v>7552.733988</v>
      </c>
      <c r="D98" s="184">
        <v>0</v>
      </c>
      <c r="E98" s="183">
        <v>0</v>
      </c>
      <c r="F98" s="180">
        <v>2</v>
      </c>
      <c r="G98" s="179">
        <v>11.3873</v>
      </c>
      <c r="H98" s="178">
        <v>13</v>
      </c>
      <c r="I98" s="177">
        <v>46.008000000000003</v>
      </c>
      <c r="J98" s="180">
        <v>7</v>
      </c>
      <c r="K98" s="179">
        <v>9.8193000000000001</v>
      </c>
      <c r="L98" s="178">
        <f t="shared" si="6"/>
        <v>1950</v>
      </c>
      <c r="M98" s="177">
        <f t="shared" si="7"/>
        <v>7619.9485880000002</v>
      </c>
      <c r="N98" s="180">
        <v>2135</v>
      </c>
      <c r="O98" s="182">
        <v>3445.8700610000005</v>
      </c>
      <c r="P98" s="178">
        <v>391</v>
      </c>
      <c r="Q98" s="181">
        <v>330.38301999999999</v>
      </c>
      <c r="R98" s="180">
        <v>100</v>
      </c>
      <c r="S98" s="179">
        <v>387.607463</v>
      </c>
      <c r="T98" s="178">
        <v>146</v>
      </c>
      <c r="U98" s="177">
        <v>909.13009899999997</v>
      </c>
      <c r="V98" s="180">
        <v>160</v>
      </c>
      <c r="W98" s="179">
        <v>124.927448</v>
      </c>
      <c r="X98" s="178">
        <f t="shared" si="8"/>
        <v>2932</v>
      </c>
      <c r="Y98" s="177">
        <f t="shared" si="9"/>
        <v>5197.9180910000014</v>
      </c>
      <c r="Z98" s="178">
        <f t="shared" si="10"/>
        <v>4882</v>
      </c>
      <c r="AA98" s="177">
        <f t="shared" si="11"/>
        <v>12817.866679000002</v>
      </c>
    </row>
    <row r="99" spans="1:28">
      <c r="A99" s="187" t="s">
        <v>1274</v>
      </c>
      <c r="B99" s="186">
        <v>2640</v>
      </c>
      <c r="C99" s="185">
        <v>6596.3355199999996</v>
      </c>
      <c r="D99" s="184">
        <v>0</v>
      </c>
      <c r="E99" s="183">
        <v>0</v>
      </c>
      <c r="F99" s="180">
        <v>4</v>
      </c>
      <c r="G99" s="179">
        <v>222.518</v>
      </c>
      <c r="H99" s="178">
        <v>4</v>
      </c>
      <c r="I99" s="177">
        <v>22.812999999999999</v>
      </c>
      <c r="J99" s="180">
        <v>6</v>
      </c>
      <c r="K99" s="179">
        <v>18.109287999999999</v>
      </c>
      <c r="L99" s="178">
        <f t="shared" si="6"/>
        <v>2654</v>
      </c>
      <c r="M99" s="177">
        <f t="shared" si="7"/>
        <v>6859.7758079999994</v>
      </c>
      <c r="N99" s="180">
        <v>2219</v>
      </c>
      <c r="O99" s="182">
        <v>3435.9517210000004</v>
      </c>
      <c r="P99" s="178">
        <v>446</v>
      </c>
      <c r="Q99" s="181">
        <v>373.75994200000002</v>
      </c>
      <c r="R99" s="180">
        <v>91</v>
      </c>
      <c r="S99" s="179">
        <v>288.46898800000002</v>
      </c>
      <c r="T99" s="178">
        <v>152</v>
      </c>
      <c r="U99" s="177">
        <v>747.13224400000001</v>
      </c>
      <c r="V99" s="180">
        <v>186</v>
      </c>
      <c r="W99" s="179">
        <v>259.550117</v>
      </c>
      <c r="X99" s="178">
        <f t="shared" si="8"/>
        <v>3094</v>
      </c>
      <c r="Y99" s="177">
        <f t="shared" si="9"/>
        <v>5104.8630120000007</v>
      </c>
      <c r="Z99" s="178">
        <f t="shared" si="10"/>
        <v>5748</v>
      </c>
      <c r="AA99" s="177">
        <f t="shared" si="11"/>
        <v>11964.63882</v>
      </c>
    </row>
    <row r="100" spans="1:28">
      <c r="A100" s="187" t="s">
        <v>1273</v>
      </c>
      <c r="B100" s="186">
        <v>1374</v>
      </c>
      <c r="C100" s="185">
        <v>3606.8208810000001</v>
      </c>
      <c r="D100" s="184">
        <v>0</v>
      </c>
      <c r="E100" s="183">
        <v>0</v>
      </c>
      <c r="F100" s="180">
        <v>2</v>
      </c>
      <c r="G100" s="179">
        <v>15.130240000000001</v>
      </c>
      <c r="H100" s="178">
        <v>2</v>
      </c>
      <c r="I100" s="177">
        <v>6.28</v>
      </c>
      <c r="J100" s="180">
        <v>9</v>
      </c>
      <c r="K100" s="179">
        <v>215.80691999999999</v>
      </c>
      <c r="L100" s="178">
        <f t="shared" si="6"/>
        <v>1387</v>
      </c>
      <c r="M100" s="177">
        <f t="shared" si="7"/>
        <v>3844.0380410000002</v>
      </c>
      <c r="N100" s="180">
        <v>2219</v>
      </c>
      <c r="O100" s="182">
        <v>3389.852253</v>
      </c>
      <c r="P100" s="178">
        <v>435</v>
      </c>
      <c r="Q100" s="181">
        <v>352.831188</v>
      </c>
      <c r="R100" s="180">
        <v>61</v>
      </c>
      <c r="S100" s="179">
        <v>336.81772599999999</v>
      </c>
      <c r="T100" s="178">
        <v>171</v>
      </c>
      <c r="U100" s="177">
        <v>826.89196700000002</v>
      </c>
      <c r="V100" s="180">
        <v>169</v>
      </c>
      <c r="W100" s="179">
        <v>197.819221</v>
      </c>
      <c r="X100" s="178">
        <f t="shared" si="8"/>
        <v>3055</v>
      </c>
      <c r="Y100" s="177">
        <f t="shared" si="9"/>
        <v>5104.2123549999997</v>
      </c>
      <c r="Z100" s="178">
        <f t="shared" si="10"/>
        <v>4442</v>
      </c>
      <c r="AA100" s="177">
        <f t="shared" si="11"/>
        <v>8948.2503959999995</v>
      </c>
    </row>
    <row r="101" spans="1:28">
      <c r="A101" s="187" t="s">
        <v>1272</v>
      </c>
      <c r="B101" s="186">
        <v>1742</v>
      </c>
      <c r="C101" s="185">
        <v>4493.3325839999998</v>
      </c>
      <c r="D101" s="184">
        <v>0</v>
      </c>
      <c r="E101" s="183">
        <v>0</v>
      </c>
      <c r="F101" s="180">
        <v>6</v>
      </c>
      <c r="G101" s="179">
        <v>31.367999999999999</v>
      </c>
      <c r="H101" s="178">
        <v>12</v>
      </c>
      <c r="I101" s="177">
        <v>31.954999999999998</v>
      </c>
      <c r="J101" s="180">
        <v>2</v>
      </c>
      <c r="K101" s="179">
        <v>9.9449199999999998</v>
      </c>
      <c r="L101" s="178">
        <f t="shared" si="6"/>
        <v>1762</v>
      </c>
      <c r="M101" s="177">
        <f t="shared" si="7"/>
        <v>4566.600504</v>
      </c>
      <c r="N101" s="180">
        <v>2536</v>
      </c>
      <c r="O101" s="182">
        <v>3961.8771740000002</v>
      </c>
      <c r="P101" s="178">
        <v>414</v>
      </c>
      <c r="Q101" s="181">
        <v>318.87916799999999</v>
      </c>
      <c r="R101" s="180">
        <v>81</v>
      </c>
      <c r="S101" s="179">
        <v>414.22908999999999</v>
      </c>
      <c r="T101" s="178">
        <v>168</v>
      </c>
      <c r="U101" s="177">
        <v>800.55880100000002</v>
      </c>
      <c r="V101" s="180">
        <v>173</v>
      </c>
      <c r="W101" s="179">
        <v>154.05263299999999</v>
      </c>
      <c r="X101" s="178">
        <f t="shared" si="8"/>
        <v>3372</v>
      </c>
      <c r="Y101" s="177">
        <f t="shared" si="9"/>
        <v>5649.5968660000008</v>
      </c>
      <c r="Z101" s="178">
        <f t="shared" si="10"/>
        <v>5134</v>
      </c>
      <c r="AA101" s="177">
        <f t="shared" si="11"/>
        <v>10216.197370000002</v>
      </c>
    </row>
    <row r="102" spans="1:28">
      <c r="A102" s="187" t="s">
        <v>1271</v>
      </c>
      <c r="B102" s="186">
        <v>2906</v>
      </c>
      <c r="C102" s="185">
        <v>7105.542117</v>
      </c>
      <c r="D102" s="184">
        <v>0</v>
      </c>
      <c r="E102" s="183">
        <v>0</v>
      </c>
      <c r="F102" s="180">
        <v>1</v>
      </c>
      <c r="G102" s="179">
        <v>26</v>
      </c>
      <c r="H102" s="178">
        <v>8</v>
      </c>
      <c r="I102" s="177">
        <v>2281.6268</v>
      </c>
      <c r="J102" s="180">
        <v>13</v>
      </c>
      <c r="K102" s="179">
        <v>16.135629999999999</v>
      </c>
      <c r="L102" s="178">
        <f t="shared" si="6"/>
        <v>2928</v>
      </c>
      <c r="M102" s="177">
        <f t="shared" si="7"/>
        <v>9429.3045469999997</v>
      </c>
      <c r="N102" s="180">
        <v>2972</v>
      </c>
      <c r="O102" s="182">
        <v>4645.2445459999999</v>
      </c>
      <c r="P102" s="178">
        <v>514</v>
      </c>
      <c r="Q102" s="181">
        <v>414.41996</v>
      </c>
      <c r="R102" s="180">
        <v>97</v>
      </c>
      <c r="S102" s="179">
        <v>465.04294599999997</v>
      </c>
      <c r="T102" s="178">
        <v>185</v>
      </c>
      <c r="U102" s="177">
        <v>854.81048699999997</v>
      </c>
      <c r="V102" s="180">
        <v>190</v>
      </c>
      <c r="W102" s="179">
        <v>252.95430999999999</v>
      </c>
      <c r="X102" s="178">
        <f t="shared" si="8"/>
        <v>3958</v>
      </c>
      <c r="Y102" s="177">
        <f t="shared" si="9"/>
        <v>6632.4722489999995</v>
      </c>
      <c r="Z102" s="178">
        <f t="shared" si="10"/>
        <v>6886</v>
      </c>
      <c r="AA102" s="177">
        <f t="shared" si="11"/>
        <v>16061.776795999998</v>
      </c>
      <c r="AB102" s="78" t="s">
        <v>1270</v>
      </c>
    </row>
    <row r="103" spans="1:28">
      <c r="A103" s="187" t="s">
        <v>1269</v>
      </c>
      <c r="B103" s="186">
        <v>2913</v>
      </c>
      <c r="C103" s="185">
        <v>6737.3938879999996</v>
      </c>
      <c r="D103" s="184">
        <v>0</v>
      </c>
      <c r="E103" s="183">
        <v>0</v>
      </c>
      <c r="F103" s="180">
        <v>3</v>
      </c>
      <c r="G103" s="179">
        <v>156.058188</v>
      </c>
      <c r="H103" s="178">
        <v>9</v>
      </c>
      <c r="I103" s="177">
        <v>43.676000000000002</v>
      </c>
      <c r="J103" s="180">
        <v>8</v>
      </c>
      <c r="K103" s="179">
        <v>13.27271</v>
      </c>
      <c r="L103" s="178">
        <f t="shared" si="6"/>
        <v>2933</v>
      </c>
      <c r="M103" s="177">
        <f t="shared" si="7"/>
        <v>6950.4007860000002</v>
      </c>
      <c r="N103" s="180">
        <v>2988</v>
      </c>
      <c r="O103" s="182">
        <v>5036.1919529999996</v>
      </c>
      <c r="P103" s="178">
        <v>536</v>
      </c>
      <c r="Q103" s="181">
        <v>414.494846</v>
      </c>
      <c r="R103" s="180">
        <v>105</v>
      </c>
      <c r="S103" s="179">
        <v>1084.3914159999999</v>
      </c>
      <c r="T103" s="178">
        <v>228</v>
      </c>
      <c r="U103" s="177">
        <v>1134.674399</v>
      </c>
      <c r="V103" s="180">
        <v>232</v>
      </c>
      <c r="W103" s="179">
        <v>275.86003699999998</v>
      </c>
      <c r="X103" s="178">
        <f t="shared" si="8"/>
        <v>4089</v>
      </c>
      <c r="Y103" s="177">
        <f t="shared" si="9"/>
        <v>7945.6126509999995</v>
      </c>
      <c r="Z103" s="178">
        <f t="shared" si="10"/>
        <v>7022</v>
      </c>
      <c r="AA103" s="177">
        <f t="shared" si="11"/>
        <v>14896.013437</v>
      </c>
    </row>
    <row r="104" spans="1:28">
      <c r="A104" s="187" t="s">
        <v>1265</v>
      </c>
      <c r="B104" s="186">
        <v>1975</v>
      </c>
      <c r="C104" s="185">
        <v>5673.8552529999997</v>
      </c>
      <c r="D104" s="184">
        <v>0</v>
      </c>
      <c r="E104" s="183">
        <v>0</v>
      </c>
      <c r="F104" s="180">
        <v>1</v>
      </c>
      <c r="G104" s="179">
        <v>1.06</v>
      </c>
      <c r="H104" s="178">
        <v>8</v>
      </c>
      <c r="I104" s="177">
        <v>106.72</v>
      </c>
      <c r="J104" s="180">
        <v>27</v>
      </c>
      <c r="K104" s="179">
        <v>47.287640000000003</v>
      </c>
      <c r="L104" s="178">
        <f t="shared" si="6"/>
        <v>2011</v>
      </c>
      <c r="M104" s="177">
        <f t="shared" si="7"/>
        <v>5828.9228929999999</v>
      </c>
      <c r="N104" s="180">
        <v>3031</v>
      </c>
      <c r="O104" s="182">
        <v>4951.1080410000004</v>
      </c>
      <c r="P104" s="178">
        <v>523</v>
      </c>
      <c r="Q104" s="181">
        <v>412.77168899999998</v>
      </c>
      <c r="R104" s="180">
        <v>108</v>
      </c>
      <c r="S104" s="179">
        <v>322.482551</v>
      </c>
      <c r="T104" s="178">
        <v>252</v>
      </c>
      <c r="U104" s="177">
        <v>1381.6038880000001</v>
      </c>
      <c r="V104" s="180">
        <v>223</v>
      </c>
      <c r="W104" s="179">
        <v>356.34987899999999</v>
      </c>
      <c r="X104" s="178">
        <f t="shared" si="8"/>
        <v>4137</v>
      </c>
      <c r="Y104" s="177">
        <f t="shared" si="9"/>
        <v>7424.3160480000015</v>
      </c>
      <c r="Z104" s="178">
        <f t="shared" si="10"/>
        <v>6148</v>
      </c>
      <c r="AA104" s="177">
        <f t="shared" si="11"/>
        <v>13253.238941000001</v>
      </c>
    </row>
    <row r="105" spans="1:28">
      <c r="A105" s="187" t="s">
        <v>1268</v>
      </c>
      <c r="B105" s="186">
        <v>4106</v>
      </c>
      <c r="C105" s="185">
        <v>14760.488160999999</v>
      </c>
      <c r="D105" s="184">
        <v>0</v>
      </c>
      <c r="E105" s="183">
        <v>0</v>
      </c>
      <c r="F105" s="180">
        <v>3</v>
      </c>
      <c r="G105" s="179">
        <v>665.95</v>
      </c>
      <c r="H105" s="178">
        <v>7</v>
      </c>
      <c r="I105" s="177">
        <v>50.408000000000001</v>
      </c>
      <c r="J105" s="180">
        <v>36</v>
      </c>
      <c r="K105" s="179">
        <v>79.790909999999997</v>
      </c>
      <c r="L105" s="178">
        <f t="shared" si="6"/>
        <v>4152</v>
      </c>
      <c r="M105" s="177">
        <f t="shared" si="7"/>
        <v>15556.637070999999</v>
      </c>
      <c r="N105" s="180">
        <v>4401</v>
      </c>
      <c r="O105" s="182">
        <v>8100.4303849999988</v>
      </c>
      <c r="P105" s="178">
        <v>711</v>
      </c>
      <c r="Q105" s="181">
        <v>574.79361800000004</v>
      </c>
      <c r="R105" s="180">
        <v>120</v>
      </c>
      <c r="S105" s="179">
        <v>689.14118599999995</v>
      </c>
      <c r="T105" s="178">
        <v>339</v>
      </c>
      <c r="U105" s="177">
        <v>1917.6438000000001</v>
      </c>
      <c r="V105" s="180">
        <v>234</v>
      </c>
      <c r="W105" s="179">
        <v>276.43976600000002</v>
      </c>
      <c r="X105" s="178">
        <f t="shared" si="8"/>
        <v>5805</v>
      </c>
      <c r="Y105" s="177">
        <f t="shared" si="9"/>
        <v>11558.448754999999</v>
      </c>
      <c r="Z105" s="178">
        <f t="shared" si="10"/>
        <v>9957</v>
      </c>
      <c r="AA105" s="177">
        <f t="shared" si="11"/>
        <v>27115.085825999999</v>
      </c>
      <c r="AB105" s="78" t="s">
        <v>1267</v>
      </c>
    </row>
    <row r="106" spans="1:28">
      <c r="A106" s="187" t="s">
        <v>1266</v>
      </c>
      <c r="B106" s="186">
        <v>2755</v>
      </c>
      <c r="C106" s="185">
        <v>8580.8168870000009</v>
      </c>
      <c r="D106" s="184">
        <v>0</v>
      </c>
      <c r="E106" s="183">
        <v>0</v>
      </c>
      <c r="F106" s="180">
        <v>3</v>
      </c>
      <c r="G106" s="179">
        <v>6.4450000000000003</v>
      </c>
      <c r="H106" s="178">
        <v>12</v>
      </c>
      <c r="I106" s="177">
        <v>77.108999999999995</v>
      </c>
      <c r="J106" s="180">
        <v>45</v>
      </c>
      <c r="K106" s="179">
        <v>41.650109999999998</v>
      </c>
      <c r="L106" s="178">
        <f t="shared" si="6"/>
        <v>2815</v>
      </c>
      <c r="M106" s="177">
        <f t="shared" si="7"/>
        <v>8706.0209970000014</v>
      </c>
      <c r="N106" s="180">
        <v>4246</v>
      </c>
      <c r="O106" s="182">
        <v>8259.8015200000009</v>
      </c>
      <c r="P106" s="178">
        <v>690</v>
      </c>
      <c r="Q106" s="181">
        <v>582.27197999999999</v>
      </c>
      <c r="R106" s="180">
        <v>126</v>
      </c>
      <c r="S106" s="179">
        <v>731.35638100000006</v>
      </c>
      <c r="T106" s="178">
        <v>252</v>
      </c>
      <c r="U106" s="177">
        <v>1735.8449000000001</v>
      </c>
      <c r="V106" s="180">
        <v>257</v>
      </c>
      <c r="W106" s="179">
        <v>333.208372</v>
      </c>
      <c r="X106" s="178">
        <f t="shared" si="8"/>
        <v>5571</v>
      </c>
      <c r="Y106" s="177">
        <f t="shared" si="9"/>
        <v>11642.483152999999</v>
      </c>
      <c r="Z106" s="178">
        <f t="shared" si="10"/>
        <v>8386</v>
      </c>
      <c r="AA106" s="177">
        <f t="shared" si="11"/>
        <v>20348.504150000001</v>
      </c>
    </row>
    <row r="107" spans="1:28" ht="17" thickBot="1">
      <c r="A107" s="146" t="s">
        <v>1265</v>
      </c>
      <c r="B107" s="176">
        <v>2459</v>
      </c>
      <c r="C107" s="175">
        <v>7865.3595409999998</v>
      </c>
      <c r="D107" s="174">
        <v>0</v>
      </c>
      <c r="E107" s="173">
        <v>0</v>
      </c>
      <c r="F107" s="170">
        <v>6</v>
      </c>
      <c r="G107" s="169">
        <v>66.617800000000003</v>
      </c>
      <c r="H107" s="168">
        <v>20</v>
      </c>
      <c r="I107" s="167">
        <v>215.60599999999999</v>
      </c>
      <c r="J107" s="170">
        <v>30</v>
      </c>
      <c r="K107" s="169">
        <v>37.17248</v>
      </c>
      <c r="L107" s="168">
        <f t="shared" si="6"/>
        <v>2515</v>
      </c>
      <c r="M107" s="167">
        <f t="shared" si="7"/>
        <v>8184.7558209999997</v>
      </c>
      <c r="N107" s="170">
        <v>3722</v>
      </c>
      <c r="O107" s="172">
        <v>6795.4063619999997</v>
      </c>
      <c r="P107" s="168">
        <v>695</v>
      </c>
      <c r="Q107" s="171">
        <v>581.6105</v>
      </c>
      <c r="R107" s="170">
        <v>159</v>
      </c>
      <c r="S107" s="169">
        <v>666.87288000000001</v>
      </c>
      <c r="T107" s="168">
        <v>317</v>
      </c>
      <c r="U107" s="167">
        <v>2193.8049000000001</v>
      </c>
      <c r="V107" s="170">
        <v>247</v>
      </c>
      <c r="W107" s="169">
        <v>231.4093</v>
      </c>
      <c r="X107" s="168">
        <f t="shared" si="8"/>
        <v>5140</v>
      </c>
      <c r="Y107" s="167">
        <f t="shared" si="9"/>
        <v>10469.103941999998</v>
      </c>
      <c r="Z107" s="168">
        <f t="shared" si="10"/>
        <v>7655</v>
      </c>
      <c r="AA107" s="167">
        <f t="shared" si="11"/>
        <v>18653.859762999997</v>
      </c>
    </row>
    <row r="108" spans="1:28">
      <c r="A108" s="124" t="s">
        <v>1264</v>
      </c>
      <c r="B108" s="197">
        <v>3042</v>
      </c>
      <c r="C108" s="196">
        <v>9391.0871860000007</v>
      </c>
      <c r="D108" s="195">
        <v>0</v>
      </c>
      <c r="E108" s="194">
        <v>0</v>
      </c>
      <c r="F108" s="191">
        <v>5</v>
      </c>
      <c r="G108" s="190">
        <v>158.2944</v>
      </c>
      <c r="H108" s="189">
        <v>16</v>
      </c>
      <c r="I108" s="188">
        <v>206.5215</v>
      </c>
      <c r="J108" s="191">
        <v>18</v>
      </c>
      <c r="K108" s="190">
        <v>55.205052000000002</v>
      </c>
      <c r="L108" s="189">
        <f t="shared" si="6"/>
        <v>3081</v>
      </c>
      <c r="M108" s="188">
        <f t="shared" si="7"/>
        <v>9811.1081380000014</v>
      </c>
      <c r="N108" s="191">
        <v>3934</v>
      </c>
      <c r="O108" s="193">
        <v>7761.3753569999999</v>
      </c>
      <c r="P108" s="189">
        <v>656</v>
      </c>
      <c r="Q108" s="192">
        <v>563.98068000000001</v>
      </c>
      <c r="R108" s="191">
        <v>135</v>
      </c>
      <c r="S108" s="190">
        <v>715.77530999999999</v>
      </c>
      <c r="T108" s="189">
        <v>414</v>
      </c>
      <c r="U108" s="188">
        <v>2085.3818999999999</v>
      </c>
      <c r="V108" s="191">
        <v>253</v>
      </c>
      <c r="W108" s="190">
        <v>393.72206499999999</v>
      </c>
      <c r="X108" s="189">
        <f t="shared" si="8"/>
        <v>5392</v>
      </c>
      <c r="Y108" s="188">
        <f t="shared" si="9"/>
        <v>11520.235311999999</v>
      </c>
      <c r="Z108" s="189">
        <f t="shared" si="10"/>
        <v>8473</v>
      </c>
      <c r="AA108" s="188">
        <f t="shared" si="11"/>
        <v>21331.34345</v>
      </c>
    </row>
    <row r="109" spans="1:28">
      <c r="A109" s="187" t="s">
        <v>1263</v>
      </c>
      <c r="B109" s="186">
        <v>3897</v>
      </c>
      <c r="C109" s="185">
        <v>13727.578718999999</v>
      </c>
      <c r="D109" s="184">
        <v>0</v>
      </c>
      <c r="E109" s="183">
        <v>0</v>
      </c>
      <c r="F109" s="180">
        <v>3</v>
      </c>
      <c r="G109" s="179">
        <v>14.168699999999999</v>
      </c>
      <c r="H109" s="178">
        <v>8</v>
      </c>
      <c r="I109" s="177">
        <v>63.38364</v>
      </c>
      <c r="J109" s="180">
        <v>9</v>
      </c>
      <c r="K109" s="179">
        <v>29.219745</v>
      </c>
      <c r="L109" s="178">
        <f t="shared" si="6"/>
        <v>3917</v>
      </c>
      <c r="M109" s="177">
        <f t="shared" si="7"/>
        <v>13834.350804</v>
      </c>
      <c r="N109" s="180">
        <v>4818</v>
      </c>
      <c r="O109" s="182">
        <v>11950.186938000001</v>
      </c>
      <c r="P109" s="178">
        <v>644</v>
      </c>
      <c r="Q109" s="181">
        <v>563.66196000000002</v>
      </c>
      <c r="R109" s="180">
        <v>153</v>
      </c>
      <c r="S109" s="179">
        <v>965.02534900000001</v>
      </c>
      <c r="T109" s="178">
        <v>330</v>
      </c>
      <c r="U109" s="177">
        <v>2199.56513</v>
      </c>
      <c r="V109" s="180">
        <v>234</v>
      </c>
      <c r="W109" s="179">
        <v>307.16871800000001</v>
      </c>
      <c r="X109" s="178">
        <f t="shared" si="8"/>
        <v>6179</v>
      </c>
      <c r="Y109" s="177">
        <f t="shared" si="9"/>
        <v>15985.608095</v>
      </c>
      <c r="Z109" s="178">
        <f t="shared" si="10"/>
        <v>10096</v>
      </c>
      <c r="AA109" s="177">
        <f t="shared" si="11"/>
        <v>29819.958898999997</v>
      </c>
    </row>
    <row r="110" spans="1:28">
      <c r="A110" s="187" t="s">
        <v>1262</v>
      </c>
      <c r="B110" s="186">
        <v>3837</v>
      </c>
      <c r="C110" s="185">
        <v>14851.813991000001</v>
      </c>
      <c r="D110" s="184">
        <v>0</v>
      </c>
      <c r="E110" s="183">
        <v>0</v>
      </c>
      <c r="F110" s="180">
        <v>13</v>
      </c>
      <c r="G110" s="179">
        <v>83.298199999999994</v>
      </c>
      <c r="H110" s="178">
        <v>13</v>
      </c>
      <c r="I110" s="177">
        <v>219.17500000000001</v>
      </c>
      <c r="J110" s="180">
        <v>18</v>
      </c>
      <c r="K110" s="179">
        <v>39.079149999999998</v>
      </c>
      <c r="L110" s="178">
        <f t="shared" si="6"/>
        <v>3881</v>
      </c>
      <c r="M110" s="177">
        <f t="shared" si="7"/>
        <v>15193.366340999999</v>
      </c>
      <c r="N110" s="180">
        <v>6708</v>
      </c>
      <c r="O110" s="182">
        <v>16947.943869999999</v>
      </c>
      <c r="P110" s="178">
        <v>809</v>
      </c>
      <c r="Q110" s="181">
        <v>772.92043899999999</v>
      </c>
      <c r="R110" s="180">
        <v>243</v>
      </c>
      <c r="S110" s="179">
        <v>1945.2725399999999</v>
      </c>
      <c r="T110" s="178">
        <v>563</v>
      </c>
      <c r="U110" s="177">
        <v>4692.4212109999999</v>
      </c>
      <c r="V110" s="180">
        <v>396</v>
      </c>
      <c r="W110" s="179">
        <v>472.115543</v>
      </c>
      <c r="X110" s="178">
        <f t="shared" si="8"/>
        <v>8719</v>
      </c>
      <c r="Y110" s="177">
        <f t="shared" si="9"/>
        <v>24830.673603000003</v>
      </c>
      <c r="Z110" s="178">
        <f t="shared" si="10"/>
        <v>12600</v>
      </c>
      <c r="AA110" s="177">
        <f t="shared" si="11"/>
        <v>40024.039944000004</v>
      </c>
    </row>
    <row r="111" spans="1:28">
      <c r="A111" s="187" t="s">
        <v>1261</v>
      </c>
      <c r="B111" s="186">
        <v>1484</v>
      </c>
      <c r="C111" s="185">
        <v>7646.3540869999997</v>
      </c>
      <c r="D111" s="184">
        <v>0</v>
      </c>
      <c r="E111" s="183">
        <v>0</v>
      </c>
      <c r="F111" s="180">
        <v>39</v>
      </c>
      <c r="G111" s="179">
        <v>396.25189999999998</v>
      </c>
      <c r="H111" s="178">
        <v>62</v>
      </c>
      <c r="I111" s="177">
        <v>325.80420800000002</v>
      </c>
      <c r="J111" s="180">
        <v>16</v>
      </c>
      <c r="K111" s="179">
        <v>49.700155000000002</v>
      </c>
      <c r="L111" s="178">
        <f t="shared" si="6"/>
        <v>1601</v>
      </c>
      <c r="M111" s="177">
        <f t="shared" si="7"/>
        <v>8418.1103500000008</v>
      </c>
      <c r="N111" s="180">
        <v>6538</v>
      </c>
      <c r="O111" s="182">
        <v>17843.037893000001</v>
      </c>
      <c r="P111" s="178">
        <v>826</v>
      </c>
      <c r="Q111" s="181">
        <v>825.34589400000004</v>
      </c>
      <c r="R111" s="180">
        <v>223</v>
      </c>
      <c r="S111" s="179">
        <v>1685.434608</v>
      </c>
      <c r="T111" s="178">
        <v>410</v>
      </c>
      <c r="U111" s="177">
        <v>2964.0538219999999</v>
      </c>
      <c r="V111" s="180">
        <v>360</v>
      </c>
      <c r="W111" s="179">
        <v>1012.633767</v>
      </c>
      <c r="X111" s="178">
        <f t="shared" si="8"/>
        <v>8357</v>
      </c>
      <c r="Y111" s="177">
        <f t="shared" si="9"/>
        <v>24330.505983999996</v>
      </c>
      <c r="Z111" s="178">
        <f t="shared" si="10"/>
        <v>9958</v>
      </c>
      <c r="AA111" s="177">
        <f t="shared" si="11"/>
        <v>32748.616333999998</v>
      </c>
    </row>
    <row r="112" spans="1:28">
      <c r="A112" s="187" t="s">
        <v>1260</v>
      </c>
      <c r="B112" s="186">
        <v>1033</v>
      </c>
      <c r="C112" s="185">
        <v>4904.8526869999996</v>
      </c>
      <c r="D112" s="184">
        <v>0</v>
      </c>
      <c r="E112" s="183">
        <v>0</v>
      </c>
      <c r="F112" s="180">
        <v>3</v>
      </c>
      <c r="G112" s="179">
        <v>6.0952999999999999</v>
      </c>
      <c r="H112" s="178">
        <v>68</v>
      </c>
      <c r="I112" s="177">
        <v>137.38816</v>
      </c>
      <c r="J112" s="180">
        <v>17</v>
      </c>
      <c r="K112" s="179">
        <v>37.440480000000001</v>
      </c>
      <c r="L112" s="178">
        <f t="shared" si="6"/>
        <v>1121</v>
      </c>
      <c r="M112" s="177">
        <f t="shared" si="7"/>
        <v>5085.7766270000002</v>
      </c>
      <c r="N112" s="180">
        <v>5471</v>
      </c>
      <c r="O112" s="182">
        <v>14289.235928000002</v>
      </c>
      <c r="P112" s="178">
        <v>773</v>
      </c>
      <c r="Q112" s="181">
        <v>799.57503699999995</v>
      </c>
      <c r="R112" s="180">
        <v>152</v>
      </c>
      <c r="S112" s="179">
        <v>725.83385799999996</v>
      </c>
      <c r="T112" s="178">
        <v>406</v>
      </c>
      <c r="U112" s="177">
        <v>3003.8953150000002</v>
      </c>
      <c r="V112" s="180">
        <v>293</v>
      </c>
      <c r="W112" s="179">
        <v>392.89136000000002</v>
      </c>
      <c r="X112" s="178">
        <f t="shared" si="8"/>
        <v>7095</v>
      </c>
      <c r="Y112" s="177">
        <f t="shared" si="9"/>
        <v>19211.431498000005</v>
      </c>
      <c r="Z112" s="178">
        <f t="shared" si="10"/>
        <v>8216</v>
      </c>
      <c r="AA112" s="177">
        <f t="shared" si="11"/>
        <v>24297.208125000005</v>
      </c>
    </row>
    <row r="113" spans="1:28">
      <c r="A113" s="187" t="s">
        <v>1259</v>
      </c>
      <c r="B113" s="186">
        <v>2174</v>
      </c>
      <c r="C113" s="185">
        <v>6452.3620369999999</v>
      </c>
      <c r="D113" s="184">
        <v>0</v>
      </c>
      <c r="E113" s="183">
        <v>0</v>
      </c>
      <c r="F113" s="180">
        <v>7</v>
      </c>
      <c r="G113" s="179">
        <v>59.018500000000003</v>
      </c>
      <c r="H113" s="178">
        <v>11</v>
      </c>
      <c r="I113" s="177">
        <v>53.922856000000003</v>
      </c>
      <c r="J113" s="180">
        <v>25</v>
      </c>
      <c r="K113" s="179">
        <v>47.918689000000001</v>
      </c>
      <c r="L113" s="178">
        <f t="shared" si="6"/>
        <v>2217</v>
      </c>
      <c r="M113" s="177">
        <f t="shared" si="7"/>
        <v>6613.2220820000002</v>
      </c>
      <c r="N113" s="180">
        <v>4434</v>
      </c>
      <c r="O113" s="182">
        <v>10486.497875000001</v>
      </c>
      <c r="P113" s="178">
        <v>655</v>
      </c>
      <c r="Q113" s="181">
        <v>671.99681200000009</v>
      </c>
      <c r="R113" s="180">
        <v>188</v>
      </c>
      <c r="S113" s="179">
        <v>1638.499579</v>
      </c>
      <c r="T113" s="178">
        <v>300</v>
      </c>
      <c r="U113" s="177">
        <v>2014.4204130000001</v>
      </c>
      <c r="V113" s="180">
        <v>307</v>
      </c>
      <c r="W113" s="179">
        <v>434.21825999999999</v>
      </c>
      <c r="X113" s="178">
        <f t="shared" si="8"/>
        <v>5884</v>
      </c>
      <c r="Y113" s="177">
        <f t="shared" si="9"/>
        <v>15245.632938999999</v>
      </c>
      <c r="Z113" s="178">
        <f t="shared" si="10"/>
        <v>8101</v>
      </c>
      <c r="AA113" s="177">
        <f t="shared" si="11"/>
        <v>21858.855020999999</v>
      </c>
    </row>
    <row r="114" spans="1:28">
      <c r="A114" s="187" t="s">
        <v>1258</v>
      </c>
      <c r="B114" s="186">
        <v>2480</v>
      </c>
      <c r="C114" s="185">
        <v>6840.779896</v>
      </c>
      <c r="D114" s="184">
        <v>0</v>
      </c>
      <c r="E114" s="183">
        <v>0</v>
      </c>
      <c r="F114" s="180">
        <v>12</v>
      </c>
      <c r="G114" s="179">
        <v>81.724149999999995</v>
      </c>
      <c r="H114" s="178">
        <v>12</v>
      </c>
      <c r="I114" s="177">
        <v>91.037829000000002</v>
      </c>
      <c r="J114" s="180">
        <v>19</v>
      </c>
      <c r="K114" s="179">
        <v>67.013999999999996</v>
      </c>
      <c r="L114" s="178">
        <f t="shared" si="6"/>
        <v>2523</v>
      </c>
      <c r="M114" s="177">
        <f t="shared" si="7"/>
        <v>7080.555875</v>
      </c>
      <c r="N114" s="180">
        <v>3670</v>
      </c>
      <c r="O114" s="182">
        <v>8034.1688910000012</v>
      </c>
      <c r="P114" s="178">
        <v>582</v>
      </c>
      <c r="Q114" s="181">
        <v>590.76082299999996</v>
      </c>
      <c r="R114" s="180">
        <v>165</v>
      </c>
      <c r="S114" s="179">
        <v>869.64985000000001</v>
      </c>
      <c r="T114" s="178">
        <v>320</v>
      </c>
      <c r="U114" s="177">
        <v>1672.0614069999999</v>
      </c>
      <c r="V114" s="180">
        <v>349</v>
      </c>
      <c r="W114" s="179">
        <v>424.67516499999999</v>
      </c>
      <c r="X114" s="178">
        <f t="shared" si="8"/>
        <v>5086</v>
      </c>
      <c r="Y114" s="177">
        <f t="shared" si="9"/>
        <v>11591.316136000001</v>
      </c>
      <c r="Z114" s="178">
        <f t="shared" si="10"/>
        <v>7609</v>
      </c>
      <c r="AA114" s="177">
        <f t="shared" si="11"/>
        <v>18671.872010999999</v>
      </c>
    </row>
    <row r="115" spans="1:28">
      <c r="A115" s="187" t="s">
        <v>1257</v>
      </c>
      <c r="B115" s="186">
        <v>1160</v>
      </c>
      <c r="C115" s="185">
        <v>5178.3812790000002</v>
      </c>
      <c r="D115" s="184">
        <v>0</v>
      </c>
      <c r="E115" s="183">
        <v>0</v>
      </c>
      <c r="F115" s="180">
        <v>9</v>
      </c>
      <c r="G115" s="179">
        <v>589.01499999999999</v>
      </c>
      <c r="H115" s="178">
        <v>15</v>
      </c>
      <c r="I115" s="177">
        <v>110.42100000000001</v>
      </c>
      <c r="J115" s="180">
        <v>13</v>
      </c>
      <c r="K115" s="179">
        <v>63.232050000000001</v>
      </c>
      <c r="L115" s="178">
        <f t="shared" si="6"/>
        <v>1197</v>
      </c>
      <c r="M115" s="177">
        <f t="shared" si="7"/>
        <v>5941.0493290000004</v>
      </c>
      <c r="N115" s="180">
        <v>3717</v>
      </c>
      <c r="O115" s="182">
        <v>7868.484633</v>
      </c>
      <c r="P115" s="178">
        <v>634</v>
      </c>
      <c r="Q115" s="181">
        <v>634.52021500000012</v>
      </c>
      <c r="R115" s="180">
        <v>163</v>
      </c>
      <c r="S115" s="179">
        <v>532.38442599999996</v>
      </c>
      <c r="T115" s="178">
        <v>276</v>
      </c>
      <c r="U115" s="177">
        <v>1683.40762</v>
      </c>
      <c r="V115" s="180">
        <v>314</v>
      </c>
      <c r="W115" s="179">
        <v>391.36363799999998</v>
      </c>
      <c r="X115" s="178">
        <f t="shared" si="8"/>
        <v>5104</v>
      </c>
      <c r="Y115" s="177">
        <f t="shared" si="9"/>
        <v>11110.160532000002</v>
      </c>
      <c r="Z115" s="178">
        <f t="shared" si="10"/>
        <v>6301</v>
      </c>
      <c r="AA115" s="177">
        <f t="shared" si="11"/>
        <v>17051.209861000003</v>
      </c>
    </row>
    <row r="116" spans="1:28">
      <c r="A116" s="187" t="s">
        <v>1256</v>
      </c>
      <c r="B116" s="186">
        <v>1658</v>
      </c>
      <c r="C116" s="185">
        <v>7165.3420150000002</v>
      </c>
      <c r="D116" s="184">
        <v>0</v>
      </c>
      <c r="E116" s="183">
        <v>0</v>
      </c>
      <c r="F116" s="180">
        <v>3</v>
      </c>
      <c r="G116" s="179">
        <v>6.3080999999999996</v>
      </c>
      <c r="H116" s="178">
        <v>5</v>
      </c>
      <c r="I116" s="177">
        <v>178</v>
      </c>
      <c r="J116" s="180">
        <v>7</v>
      </c>
      <c r="K116" s="179">
        <v>91.497619999999998</v>
      </c>
      <c r="L116" s="178">
        <f t="shared" si="6"/>
        <v>1673</v>
      </c>
      <c r="M116" s="177">
        <f t="shared" si="7"/>
        <v>7441.1477350000005</v>
      </c>
      <c r="N116" s="180">
        <v>4973</v>
      </c>
      <c r="O116" s="182">
        <v>11641.112425000001</v>
      </c>
      <c r="P116" s="178">
        <v>619</v>
      </c>
      <c r="Q116" s="181">
        <v>615.57044500000006</v>
      </c>
      <c r="R116" s="180">
        <v>184</v>
      </c>
      <c r="S116" s="179">
        <v>785.21801100000005</v>
      </c>
      <c r="T116" s="178">
        <v>317</v>
      </c>
      <c r="U116" s="177">
        <v>2261.2655260000001</v>
      </c>
      <c r="V116" s="180">
        <v>444</v>
      </c>
      <c r="W116" s="179">
        <v>1061.186042</v>
      </c>
      <c r="X116" s="178">
        <f t="shared" si="8"/>
        <v>6537</v>
      </c>
      <c r="Y116" s="177">
        <f t="shared" si="9"/>
        <v>16364.352449</v>
      </c>
      <c r="Z116" s="178">
        <f t="shared" si="10"/>
        <v>8210</v>
      </c>
      <c r="AA116" s="177">
        <f t="shared" si="11"/>
        <v>23805.500184</v>
      </c>
    </row>
    <row r="117" spans="1:28">
      <c r="A117" s="187" t="s">
        <v>1255</v>
      </c>
      <c r="B117" s="186">
        <v>1917</v>
      </c>
      <c r="C117" s="185">
        <v>8550.822827</v>
      </c>
      <c r="D117" s="184">
        <v>0</v>
      </c>
      <c r="E117" s="183">
        <v>0</v>
      </c>
      <c r="F117" s="180">
        <v>13</v>
      </c>
      <c r="G117" s="179">
        <v>159.922481</v>
      </c>
      <c r="H117" s="178">
        <v>18</v>
      </c>
      <c r="I117" s="177">
        <v>734.48410000000001</v>
      </c>
      <c r="J117" s="180">
        <v>16</v>
      </c>
      <c r="K117" s="179">
        <v>35.761629999999997</v>
      </c>
      <c r="L117" s="178">
        <f t="shared" si="6"/>
        <v>1964</v>
      </c>
      <c r="M117" s="177">
        <f t="shared" si="7"/>
        <v>9480.9910380000001</v>
      </c>
      <c r="N117" s="180">
        <v>6104</v>
      </c>
      <c r="O117" s="182">
        <v>16734.943796</v>
      </c>
      <c r="P117" s="178">
        <v>716</v>
      </c>
      <c r="Q117" s="181">
        <v>749.74253699999997</v>
      </c>
      <c r="R117" s="180">
        <v>253</v>
      </c>
      <c r="S117" s="179">
        <v>1800.9281080000001</v>
      </c>
      <c r="T117" s="178">
        <v>538</v>
      </c>
      <c r="U117" s="177">
        <v>3181.7812009999998</v>
      </c>
      <c r="V117" s="180">
        <v>419</v>
      </c>
      <c r="W117" s="179">
        <v>778.65720799999997</v>
      </c>
      <c r="X117" s="178">
        <f t="shared" si="8"/>
        <v>8030</v>
      </c>
      <c r="Y117" s="177">
        <f t="shared" si="9"/>
        <v>23246.052849999996</v>
      </c>
      <c r="Z117" s="178">
        <f t="shared" si="10"/>
        <v>9994</v>
      </c>
      <c r="AA117" s="177">
        <f t="shared" si="11"/>
        <v>32727.043887999997</v>
      </c>
    </row>
    <row r="118" spans="1:28">
      <c r="A118" s="187" t="s">
        <v>1254</v>
      </c>
      <c r="B118" s="186">
        <v>2653</v>
      </c>
      <c r="C118" s="185">
        <v>12089.764358</v>
      </c>
      <c r="D118" s="184">
        <v>0</v>
      </c>
      <c r="E118" s="183">
        <v>0</v>
      </c>
      <c r="F118" s="180">
        <v>8</v>
      </c>
      <c r="G118" s="179">
        <v>63.104599999999998</v>
      </c>
      <c r="H118" s="178">
        <v>7</v>
      </c>
      <c r="I118" s="177">
        <v>23.513000000000002</v>
      </c>
      <c r="J118" s="180">
        <v>16</v>
      </c>
      <c r="K118" s="179">
        <v>27.58616</v>
      </c>
      <c r="L118" s="178">
        <f t="shared" si="6"/>
        <v>2684</v>
      </c>
      <c r="M118" s="177">
        <f t="shared" si="7"/>
        <v>12203.968118000003</v>
      </c>
      <c r="N118" s="180">
        <v>7690</v>
      </c>
      <c r="O118" s="182">
        <v>21449.186728000001</v>
      </c>
      <c r="P118" s="178">
        <v>868</v>
      </c>
      <c r="Q118" s="181">
        <v>912.40344200000004</v>
      </c>
      <c r="R118" s="180">
        <v>326</v>
      </c>
      <c r="S118" s="179">
        <v>3517.0330399999998</v>
      </c>
      <c r="T118" s="178">
        <v>533</v>
      </c>
      <c r="U118" s="177">
        <v>4673.8189599999996</v>
      </c>
      <c r="V118" s="180">
        <v>423</v>
      </c>
      <c r="W118" s="179">
        <v>551.84489900000005</v>
      </c>
      <c r="X118" s="178">
        <f t="shared" si="8"/>
        <v>9840</v>
      </c>
      <c r="Y118" s="177">
        <f t="shared" si="9"/>
        <v>31104.287068999998</v>
      </c>
      <c r="Z118" s="178">
        <f t="shared" si="10"/>
        <v>12524</v>
      </c>
      <c r="AA118" s="177">
        <f t="shared" si="11"/>
        <v>43308.255187000002</v>
      </c>
    </row>
    <row r="119" spans="1:28" ht="17" thickBot="1">
      <c r="A119" s="146" t="s">
        <v>1253</v>
      </c>
      <c r="B119" s="176">
        <v>1550</v>
      </c>
      <c r="C119" s="175">
        <v>7635.683266</v>
      </c>
      <c r="D119" s="174">
        <v>0</v>
      </c>
      <c r="E119" s="173">
        <v>0</v>
      </c>
      <c r="F119" s="170">
        <v>2</v>
      </c>
      <c r="G119" s="169">
        <v>5.2489999999999997</v>
      </c>
      <c r="H119" s="168">
        <v>5</v>
      </c>
      <c r="I119" s="167">
        <v>40.101999999999997</v>
      </c>
      <c r="J119" s="170">
        <v>33</v>
      </c>
      <c r="K119" s="169">
        <v>864.54653499999995</v>
      </c>
      <c r="L119" s="168">
        <f t="shared" si="6"/>
        <v>1590</v>
      </c>
      <c r="M119" s="167">
        <f t="shared" si="7"/>
        <v>8545.5808010000001</v>
      </c>
      <c r="N119" s="170">
        <v>5810</v>
      </c>
      <c r="O119" s="172">
        <v>15513.381479</v>
      </c>
      <c r="P119" s="168">
        <v>644</v>
      </c>
      <c r="Q119" s="171">
        <v>684.05938400000002</v>
      </c>
      <c r="R119" s="170">
        <v>242</v>
      </c>
      <c r="S119" s="169">
        <v>2031.909439</v>
      </c>
      <c r="T119" s="168">
        <v>841</v>
      </c>
      <c r="U119" s="167">
        <v>5221.7065270000003</v>
      </c>
      <c r="V119" s="170">
        <v>467</v>
      </c>
      <c r="W119" s="169">
        <v>775.38429699999995</v>
      </c>
      <c r="X119" s="168">
        <f t="shared" si="8"/>
        <v>8004</v>
      </c>
      <c r="Y119" s="167">
        <f t="shared" si="9"/>
        <v>24226.441126000002</v>
      </c>
      <c r="Z119" s="168">
        <f t="shared" si="10"/>
        <v>9594</v>
      </c>
      <c r="AA119" s="167">
        <f t="shared" si="11"/>
        <v>32772.021927000002</v>
      </c>
      <c r="AB119" s="78" t="s">
        <v>1252</v>
      </c>
    </row>
    <row r="120" spans="1:28">
      <c r="A120" s="198" t="s">
        <v>1251</v>
      </c>
      <c r="B120" s="197">
        <v>1126</v>
      </c>
      <c r="C120" s="196">
        <v>6742.6592920000003</v>
      </c>
      <c r="D120" s="195">
        <v>0</v>
      </c>
      <c r="E120" s="194">
        <v>0</v>
      </c>
      <c r="F120" s="191">
        <v>7</v>
      </c>
      <c r="G120" s="190">
        <v>54.076099999999997</v>
      </c>
      <c r="H120" s="189">
        <v>4</v>
      </c>
      <c r="I120" s="188">
        <v>6.1909999999999998</v>
      </c>
      <c r="J120" s="191">
        <v>17</v>
      </c>
      <c r="K120" s="190">
        <v>78.058885000000004</v>
      </c>
      <c r="L120" s="189">
        <f t="shared" si="6"/>
        <v>1154</v>
      </c>
      <c r="M120" s="188">
        <f t="shared" si="7"/>
        <v>6880.9852770000007</v>
      </c>
      <c r="N120" s="191">
        <v>5668</v>
      </c>
      <c r="O120" s="193">
        <v>14960.230549</v>
      </c>
      <c r="P120" s="189">
        <v>714</v>
      </c>
      <c r="Q120" s="192">
        <v>771.473929</v>
      </c>
      <c r="R120" s="191">
        <v>281</v>
      </c>
      <c r="S120" s="190">
        <v>6140.1027100000001</v>
      </c>
      <c r="T120" s="189">
        <v>776</v>
      </c>
      <c r="U120" s="188">
        <v>4215.7212719999998</v>
      </c>
      <c r="V120" s="191">
        <v>491</v>
      </c>
      <c r="W120" s="190">
        <v>1016.3208530000001</v>
      </c>
      <c r="X120" s="189">
        <f t="shared" si="8"/>
        <v>7930</v>
      </c>
      <c r="Y120" s="188">
        <f t="shared" si="9"/>
        <v>27103.849312999999</v>
      </c>
      <c r="Z120" s="189">
        <f t="shared" si="10"/>
        <v>9084</v>
      </c>
      <c r="AA120" s="188">
        <f t="shared" si="11"/>
        <v>33984.834589999999</v>
      </c>
      <c r="AB120" s="78" t="s">
        <v>1250</v>
      </c>
    </row>
    <row r="121" spans="1:28">
      <c r="A121" s="187" t="s">
        <v>1249</v>
      </c>
      <c r="B121" s="186">
        <v>2125</v>
      </c>
      <c r="C121" s="185">
        <v>8753.8853170000002</v>
      </c>
      <c r="D121" s="184">
        <v>0</v>
      </c>
      <c r="E121" s="183">
        <v>0</v>
      </c>
      <c r="F121" s="180">
        <v>1</v>
      </c>
      <c r="G121" s="179">
        <v>21.878499999999999</v>
      </c>
      <c r="H121" s="178">
        <v>10</v>
      </c>
      <c r="I121" s="177">
        <v>14.67</v>
      </c>
      <c r="J121" s="180">
        <v>3</v>
      </c>
      <c r="K121" s="179">
        <v>15.790609999999999</v>
      </c>
      <c r="L121" s="178">
        <f t="shared" si="6"/>
        <v>2139</v>
      </c>
      <c r="M121" s="177">
        <f t="shared" si="7"/>
        <v>8806.224427000001</v>
      </c>
      <c r="N121" s="180">
        <v>5477</v>
      </c>
      <c r="O121" s="182">
        <v>14234.548199999999</v>
      </c>
      <c r="P121" s="178">
        <v>545</v>
      </c>
      <c r="Q121" s="181">
        <v>602.98210000000006</v>
      </c>
      <c r="R121" s="180">
        <v>192</v>
      </c>
      <c r="S121" s="179">
        <v>1605.3503800000001</v>
      </c>
      <c r="T121" s="178">
        <v>406</v>
      </c>
      <c r="U121" s="177">
        <v>3054.9116399999998</v>
      </c>
      <c r="V121" s="180">
        <v>334</v>
      </c>
      <c r="W121" s="179">
        <v>961.59959000000003</v>
      </c>
      <c r="X121" s="178">
        <f t="shared" si="8"/>
        <v>6954</v>
      </c>
      <c r="Y121" s="177">
        <f t="shared" si="9"/>
        <v>20459.391909999998</v>
      </c>
      <c r="Z121" s="178">
        <f t="shared" si="10"/>
        <v>9093</v>
      </c>
      <c r="AA121" s="177">
        <f t="shared" si="11"/>
        <v>29265.616336999999</v>
      </c>
    </row>
    <row r="122" spans="1:28">
      <c r="A122" s="187" t="s">
        <v>1248</v>
      </c>
      <c r="B122" s="186">
        <v>992</v>
      </c>
      <c r="C122" s="185">
        <v>5508.5517600000003</v>
      </c>
      <c r="D122" s="184">
        <v>0</v>
      </c>
      <c r="E122" s="183">
        <v>0</v>
      </c>
      <c r="F122" s="180">
        <v>2</v>
      </c>
      <c r="G122" s="179">
        <v>2.0750000000000002</v>
      </c>
      <c r="H122" s="178">
        <v>9</v>
      </c>
      <c r="I122" s="177">
        <v>110.63800000000001</v>
      </c>
      <c r="J122" s="180">
        <v>16</v>
      </c>
      <c r="K122" s="179">
        <v>39.072659999999999</v>
      </c>
      <c r="L122" s="178">
        <f t="shared" si="6"/>
        <v>1019</v>
      </c>
      <c r="M122" s="177">
        <f t="shared" si="7"/>
        <v>5660.3374199999998</v>
      </c>
      <c r="N122" s="180">
        <v>6999</v>
      </c>
      <c r="O122" s="182">
        <v>18630.236876999999</v>
      </c>
      <c r="P122" s="178">
        <v>630</v>
      </c>
      <c r="Q122" s="181">
        <v>687.84885800000006</v>
      </c>
      <c r="R122" s="180">
        <v>261</v>
      </c>
      <c r="S122" s="179">
        <v>1621.7989299999999</v>
      </c>
      <c r="T122" s="178">
        <v>328</v>
      </c>
      <c r="U122" s="177">
        <v>3895.270352</v>
      </c>
      <c r="V122" s="180">
        <v>454</v>
      </c>
      <c r="W122" s="179">
        <v>725.16888600000004</v>
      </c>
      <c r="X122" s="178">
        <f t="shared" si="8"/>
        <v>8672</v>
      </c>
      <c r="Y122" s="177">
        <f t="shared" si="9"/>
        <v>25560.323903</v>
      </c>
      <c r="Z122" s="178">
        <f t="shared" si="10"/>
        <v>9691</v>
      </c>
      <c r="AA122" s="177">
        <f t="shared" si="11"/>
        <v>31220.661323</v>
      </c>
    </row>
    <row r="123" spans="1:28">
      <c r="A123" s="187" t="s">
        <v>1247</v>
      </c>
      <c r="B123" s="186">
        <v>862</v>
      </c>
      <c r="C123" s="185">
        <v>5484.607645</v>
      </c>
      <c r="D123" s="184">
        <v>0</v>
      </c>
      <c r="E123" s="183">
        <v>0</v>
      </c>
      <c r="F123" s="180">
        <v>1</v>
      </c>
      <c r="G123" s="179">
        <v>2.1</v>
      </c>
      <c r="H123" s="178">
        <v>1</v>
      </c>
      <c r="I123" s="177">
        <v>50.508899999999997</v>
      </c>
      <c r="J123" s="180">
        <v>22</v>
      </c>
      <c r="K123" s="179">
        <v>53.852837999999998</v>
      </c>
      <c r="L123" s="178">
        <f t="shared" si="6"/>
        <v>886</v>
      </c>
      <c r="M123" s="177">
        <f t="shared" si="7"/>
        <v>5591.069383</v>
      </c>
      <c r="N123" s="180">
        <v>12038</v>
      </c>
      <c r="O123" s="182">
        <v>32127.722647999999</v>
      </c>
      <c r="P123" s="178">
        <v>1136</v>
      </c>
      <c r="Q123" s="181">
        <v>1323.2404730000001</v>
      </c>
      <c r="R123" s="180">
        <v>348</v>
      </c>
      <c r="S123" s="179">
        <v>2470.28199</v>
      </c>
      <c r="T123" s="178">
        <v>601</v>
      </c>
      <c r="U123" s="177">
        <v>4556.3126099999999</v>
      </c>
      <c r="V123" s="180">
        <v>538</v>
      </c>
      <c r="W123" s="179">
        <v>1233.6373040000001</v>
      </c>
      <c r="X123" s="178">
        <f t="shared" si="8"/>
        <v>14661</v>
      </c>
      <c r="Y123" s="177">
        <f t="shared" si="9"/>
        <v>41711.195025000008</v>
      </c>
      <c r="Z123" s="178">
        <f t="shared" si="10"/>
        <v>15547</v>
      </c>
      <c r="AA123" s="177">
        <f t="shared" si="11"/>
        <v>47302.26440800001</v>
      </c>
    </row>
    <row r="124" spans="1:28">
      <c r="A124" s="187" t="s">
        <v>1246</v>
      </c>
      <c r="B124" s="186">
        <v>2385</v>
      </c>
      <c r="C124" s="185">
        <v>19176.376994999999</v>
      </c>
      <c r="D124" s="184">
        <v>0</v>
      </c>
      <c r="E124" s="183">
        <v>0</v>
      </c>
      <c r="F124" s="180">
        <v>2</v>
      </c>
      <c r="G124" s="179">
        <v>207.3826</v>
      </c>
      <c r="H124" s="178">
        <v>1</v>
      </c>
      <c r="I124" s="177">
        <v>203.06</v>
      </c>
      <c r="J124" s="180">
        <v>4</v>
      </c>
      <c r="K124" s="179">
        <v>4.7389640000000002</v>
      </c>
      <c r="L124" s="178">
        <f t="shared" si="6"/>
        <v>2392</v>
      </c>
      <c r="M124" s="177">
        <f t="shared" si="7"/>
        <v>19591.558559000001</v>
      </c>
      <c r="N124" s="180">
        <v>8892</v>
      </c>
      <c r="O124" s="182">
        <v>23528.557152000001</v>
      </c>
      <c r="P124" s="178">
        <v>920</v>
      </c>
      <c r="Q124" s="181">
        <v>1075.0470699999998</v>
      </c>
      <c r="R124" s="180">
        <v>314</v>
      </c>
      <c r="S124" s="179">
        <v>2974.9606600000002</v>
      </c>
      <c r="T124" s="178">
        <v>637</v>
      </c>
      <c r="U124" s="177">
        <v>4224.4554900000003</v>
      </c>
      <c r="V124" s="180">
        <v>506</v>
      </c>
      <c r="W124" s="179">
        <v>1096.5011239999999</v>
      </c>
      <c r="X124" s="178">
        <f t="shared" si="8"/>
        <v>11269</v>
      </c>
      <c r="Y124" s="177">
        <f t="shared" si="9"/>
        <v>32899.521496000001</v>
      </c>
      <c r="Z124" s="178">
        <f t="shared" si="10"/>
        <v>13661</v>
      </c>
      <c r="AA124" s="177">
        <f t="shared" si="11"/>
        <v>52491.080054999999</v>
      </c>
    </row>
    <row r="125" spans="1:28">
      <c r="A125" s="187" t="s">
        <v>1245</v>
      </c>
      <c r="B125" s="186">
        <v>2036</v>
      </c>
      <c r="C125" s="185">
        <v>8603.6863300000005</v>
      </c>
      <c r="D125" s="184">
        <v>0</v>
      </c>
      <c r="E125" s="183">
        <v>0</v>
      </c>
      <c r="F125" s="180">
        <v>3</v>
      </c>
      <c r="G125" s="179">
        <v>9.8898299999999999</v>
      </c>
      <c r="H125" s="178">
        <v>6</v>
      </c>
      <c r="I125" s="177">
        <v>102.2886</v>
      </c>
      <c r="J125" s="180">
        <v>27</v>
      </c>
      <c r="K125" s="179">
        <v>69.541281999999995</v>
      </c>
      <c r="L125" s="178">
        <f t="shared" si="6"/>
        <v>2072</v>
      </c>
      <c r="M125" s="177">
        <f t="shared" si="7"/>
        <v>8785.4060420000005</v>
      </c>
      <c r="N125" s="180">
        <v>7501</v>
      </c>
      <c r="O125" s="182">
        <v>20549.510690999999</v>
      </c>
      <c r="P125" s="178">
        <v>878</v>
      </c>
      <c r="Q125" s="181">
        <v>1054.9904369999999</v>
      </c>
      <c r="R125" s="180">
        <v>319</v>
      </c>
      <c r="S125" s="179">
        <v>2012.649784</v>
      </c>
      <c r="T125" s="178">
        <v>564</v>
      </c>
      <c r="U125" s="177">
        <v>3541.0938999999998</v>
      </c>
      <c r="V125" s="180">
        <v>526</v>
      </c>
      <c r="W125" s="179">
        <v>1866.8538149999999</v>
      </c>
      <c r="X125" s="178">
        <f t="shared" si="8"/>
        <v>9788</v>
      </c>
      <c r="Y125" s="177">
        <f t="shared" si="9"/>
        <v>29025.098626999999</v>
      </c>
      <c r="Z125" s="178">
        <f t="shared" si="10"/>
        <v>11860</v>
      </c>
      <c r="AA125" s="177">
        <f t="shared" si="11"/>
        <v>37810.504669000002</v>
      </c>
    </row>
    <row r="126" spans="1:28">
      <c r="A126" s="187" t="s">
        <v>1244</v>
      </c>
      <c r="B126" s="186">
        <v>1136</v>
      </c>
      <c r="C126" s="185">
        <v>8451.0155180000002</v>
      </c>
      <c r="D126" s="184">
        <v>0</v>
      </c>
      <c r="E126" s="183">
        <v>0</v>
      </c>
      <c r="F126" s="180">
        <v>4</v>
      </c>
      <c r="G126" s="179">
        <v>187.68</v>
      </c>
      <c r="H126" s="178">
        <v>3</v>
      </c>
      <c r="I126" s="177">
        <v>20.11</v>
      </c>
      <c r="J126" s="180">
        <v>28</v>
      </c>
      <c r="K126" s="179">
        <v>152.53675699999999</v>
      </c>
      <c r="L126" s="178">
        <f t="shared" si="6"/>
        <v>1171</v>
      </c>
      <c r="M126" s="177">
        <f t="shared" si="7"/>
        <v>8811.3422750000009</v>
      </c>
      <c r="N126" s="180">
        <v>5333</v>
      </c>
      <c r="O126" s="182">
        <v>14036.722355000002</v>
      </c>
      <c r="P126" s="178">
        <v>726</v>
      </c>
      <c r="Q126" s="181">
        <v>853.75264700000002</v>
      </c>
      <c r="R126" s="180">
        <v>177</v>
      </c>
      <c r="S126" s="179">
        <v>887.44722899999999</v>
      </c>
      <c r="T126" s="178">
        <v>466</v>
      </c>
      <c r="U126" s="177">
        <v>2487.1712539999999</v>
      </c>
      <c r="V126" s="180">
        <v>463</v>
      </c>
      <c r="W126" s="179">
        <v>1563.253528</v>
      </c>
      <c r="X126" s="178">
        <f t="shared" si="8"/>
        <v>7165</v>
      </c>
      <c r="Y126" s="177">
        <f t="shared" si="9"/>
        <v>19828.347013000002</v>
      </c>
      <c r="Z126" s="178">
        <f t="shared" si="10"/>
        <v>8336</v>
      </c>
      <c r="AA126" s="177">
        <f t="shared" si="11"/>
        <v>28639.689288000001</v>
      </c>
    </row>
    <row r="127" spans="1:28">
      <c r="A127" s="187" t="s">
        <v>1243</v>
      </c>
      <c r="B127" s="186">
        <v>562</v>
      </c>
      <c r="C127" s="185">
        <v>6144.1675690000002</v>
      </c>
      <c r="D127" s="184">
        <v>0</v>
      </c>
      <c r="E127" s="183">
        <v>0</v>
      </c>
      <c r="F127" s="180">
        <v>2</v>
      </c>
      <c r="G127" s="179">
        <v>201.2</v>
      </c>
      <c r="H127" s="178">
        <v>2</v>
      </c>
      <c r="I127" s="177">
        <v>12.18</v>
      </c>
      <c r="J127" s="180">
        <v>8</v>
      </c>
      <c r="K127" s="179">
        <v>10.296984</v>
      </c>
      <c r="L127" s="178">
        <f t="shared" si="6"/>
        <v>574</v>
      </c>
      <c r="M127" s="177">
        <f t="shared" si="7"/>
        <v>6367.8445529999999</v>
      </c>
      <c r="N127" s="180">
        <v>5740</v>
      </c>
      <c r="O127" s="182">
        <v>15183.974894000001</v>
      </c>
      <c r="P127" s="178">
        <v>687</v>
      </c>
      <c r="Q127" s="181">
        <v>813.09218499999997</v>
      </c>
      <c r="R127" s="180">
        <v>253</v>
      </c>
      <c r="S127" s="179">
        <v>1859.15436</v>
      </c>
      <c r="T127" s="178">
        <v>496</v>
      </c>
      <c r="U127" s="177">
        <v>4243.8228509999999</v>
      </c>
      <c r="V127" s="180">
        <v>512</v>
      </c>
      <c r="W127" s="179">
        <v>1453.0114209999999</v>
      </c>
      <c r="X127" s="178">
        <f t="shared" si="8"/>
        <v>7688</v>
      </c>
      <c r="Y127" s="177">
        <f t="shared" si="9"/>
        <v>23553.055711000001</v>
      </c>
      <c r="Z127" s="178">
        <f t="shared" si="10"/>
        <v>8262</v>
      </c>
      <c r="AA127" s="177">
        <f t="shared" si="11"/>
        <v>29920.900264</v>
      </c>
    </row>
    <row r="128" spans="1:28">
      <c r="A128" s="187" t="s">
        <v>1242</v>
      </c>
      <c r="B128" s="186">
        <v>512</v>
      </c>
      <c r="C128" s="185">
        <v>2812.5429600000002</v>
      </c>
      <c r="D128" s="184">
        <v>0</v>
      </c>
      <c r="E128" s="183">
        <v>0</v>
      </c>
      <c r="F128" s="180">
        <v>8</v>
      </c>
      <c r="G128" s="179">
        <v>141.9778</v>
      </c>
      <c r="H128" s="178">
        <v>0</v>
      </c>
      <c r="I128" s="177">
        <v>0</v>
      </c>
      <c r="J128" s="180">
        <v>6</v>
      </c>
      <c r="K128" s="179">
        <v>10.125394</v>
      </c>
      <c r="L128" s="178">
        <f t="shared" si="6"/>
        <v>526</v>
      </c>
      <c r="M128" s="177">
        <f t="shared" si="7"/>
        <v>2964.6461540000005</v>
      </c>
      <c r="N128" s="180">
        <v>5585</v>
      </c>
      <c r="O128" s="182">
        <v>14539.91</v>
      </c>
      <c r="P128" s="178">
        <v>735</v>
      </c>
      <c r="Q128" s="181">
        <v>862.16805799999997</v>
      </c>
      <c r="R128" s="180">
        <v>243</v>
      </c>
      <c r="S128" s="179">
        <v>1179.4092900000001</v>
      </c>
      <c r="T128" s="178">
        <v>543</v>
      </c>
      <c r="U128" s="177">
        <v>2700</v>
      </c>
      <c r="V128" s="180">
        <v>451</v>
      </c>
      <c r="W128" s="179">
        <v>1354.0898970000001</v>
      </c>
      <c r="X128" s="178">
        <f t="shared" si="8"/>
        <v>7557</v>
      </c>
      <c r="Y128" s="177">
        <f t="shared" si="9"/>
        <v>20635.577245</v>
      </c>
      <c r="Z128" s="178">
        <f t="shared" si="10"/>
        <v>8083</v>
      </c>
      <c r="AA128" s="177">
        <f t="shared" si="11"/>
        <v>23600.223399000002</v>
      </c>
    </row>
    <row r="129" spans="1:28">
      <c r="A129" s="187" t="s">
        <v>1241</v>
      </c>
      <c r="B129" s="186">
        <v>2749</v>
      </c>
      <c r="C129" s="185">
        <v>16059.98259</v>
      </c>
      <c r="D129" s="184">
        <v>0</v>
      </c>
      <c r="E129" s="183">
        <v>0</v>
      </c>
      <c r="F129" s="180">
        <v>8</v>
      </c>
      <c r="G129" s="179">
        <v>302.05714399999999</v>
      </c>
      <c r="H129" s="178">
        <v>3</v>
      </c>
      <c r="I129" s="177">
        <v>63.62</v>
      </c>
      <c r="J129" s="180">
        <v>5</v>
      </c>
      <c r="K129" s="179">
        <v>10.006550000000001</v>
      </c>
      <c r="L129" s="178">
        <f t="shared" si="6"/>
        <v>2765</v>
      </c>
      <c r="M129" s="177">
        <f t="shared" si="7"/>
        <v>16435.666283999999</v>
      </c>
      <c r="N129" s="180">
        <v>4967</v>
      </c>
      <c r="O129" s="182">
        <v>12995.021024</v>
      </c>
      <c r="P129" s="178">
        <v>631</v>
      </c>
      <c r="Q129" s="181">
        <v>751.72170800000004</v>
      </c>
      <c r="R129" s="180">
        <v>203</v>
      </c>
      <c r="S129" s="179">
        <v>1495.5328400000001</v>
      </c>
      <c r="T129" s="178">
        <v>315</v>
      </c>
      <c r="U129" s="177">
        <v>2130.62941</v>
      </c>
      <c r="V129" s="180">
        <v>402</v>
      </c>
      <c r="W129" s="179">
        <v>1419.2192500000001</v>
      </c>
      <c r="X129" s="178">
        <f t="shared" si="8"/>
        <v>6518</v>
      </c>
      <c r="Y129" s="177">
        <f t="shared" si="9"/>
        <v>18792.124232000002</v>
      </c>
      <c r="Z129" s="178">
        <f t="shared" si="10"/>
        <v>9283</v>
      </c>
      <c r="AA129" s="177">
        <f t="shared" si="11"/>
        <v>35227.790516000001</v>
      </c>
    </row>
    <row r="130" spans="1:28">
      <c r="A130" s="187" t="s">
        <v>1240</v>
      </c>
      <c r="B130" s="186">
        <v>1206</v>
      </c>
      <c r="C130" s="185">
        <v>8333.1390229999997</v>
      </c>
      <c r="D130" s="184">
        <v>0</v>
      </c>
      <c r="E130" s="183">
        <v>0</v>
      </c>
      <c r="F130" s="180">
        <v>5</v>
      </c>
      <c r="G130" s="179">
        <v>118.5598</v>
      </c>
      <c r="H130" s="178">
        <v>11</v>
      </c>
      <c r="I130" s="177">
        <v>89.8613</v>
      </c>
      <c r="J130" s="180">
        <v>8</v>
      </c>
      <c r="K130" s="179">
        <v>14.107581</v>
      </c>
      <c r="L130" s="178">
        <f t="shared" si="6"/>
        <v>1230</v>
      </c>
      <c r="M130" s="177">
        <f t="shared" si="7"/>
        <v>8555.6677039999995</v>
      </c>
      <c r="N130" s="180">
        <v>4211</v>
      </c>
      <c r="O130" s="182">
        <v>10218.389905</v>
      </c>
      <c r="P130" s="178">
        <v>622</v>
      </c>
      <c r="Q130" s="181">
        <v>729.70244600000001</v>
      </c>
      <c r="R130" s="180">
        <v>188</v>
      </c>
      <c r="S130" s="179">
        <v>1307.8763240000001</v>
      </c>
      <c r="T130" s="178">
        <v>263</v>
      </c>
      <c r="U130" s="177">
        <v>1406.0044949999999</v>
      </c>
      <c r="V130" s="180">
        <v>432</v>
      </c>
      <c r="W130" s="179">
        <v>984.76539700000001</v>
      </c>
      <c r="X130" s="178">
        <f t="shared" si="8"/>
        <v>5716</v>
      </c>
      <c r="Y130" s="177">
        <f t="shared" si="9"/>
        <v>14646.738566999999</v>
      </c>
      <c r="Z130" s="178">
        <f t="shared" si="10"/>
        <v>6946</v>
      </c>
      <c r="AA130" s="177">
        <f t="shared" si="11"/>
        <v>23202.406271</v>
      </c>
    </row>
    <row r="131" spans="1:28" ht="17" thickBot="1">
      <c r="A131" s="146" t="s">
        <v>1239</v>
      </c>
      <c r="B131" s="176">
        <v>175</v>
      </c>
      <c r="C131" s="175">
        <v>1038.263762</v>
      </c>
      <c r="D131" s="174">
        <v>0</v>
      </c>
      <c r="E131" s="173">
        <v>0</v>
      </c>
      <c r="F131" s="170">
        <v>4</v>
      </c>
      <c r="G131" s="169">
        <v>36.769255999999999</v>
      </c>
      <c r="H131" s="168">
        <v>1</v>
      </c>
      <c r="I131" s="167">
        <v>2.66</v>
      </c>
      <c r="J131" s="170">
        <v>10</v>
      </c>
      <c r="K131" s="169">
        <v>14.083565999999999</v>
      </c>
      <c r="L131" s="168">
        <f t="shared" si="6"/>
        <v>190</v>
      </c>
      <c r="M131" s="167">
        <f t="shared" si="7"/>
        <v>1091.7765840000002</v>
      </c>
      <c r="N131" s="170">
        <v>3474</v>
      </c>
      <c r="O131" s="172">
        <v>8266.3778660000007</v>
      </c>
      <c r="P131" s="168">
        <v>525</v>
      </c>
      <c r="Q131" s="171">
        <v>593.95527100000004</v>
      </c>
      <c r="R131" s="170">
        <v>131</v>
      </c>
      <c r="S131" s="169">
        <v>443.31268999999998</v>
      </c>
      <c r="T131" s="168">
        <v>204</v>
      </c>
      <c r="U131" s="167">
        <v>1199.961714</v>
      </c>
      <c r="V131" s="170">
        <v>336</v>
      </c>
      <c r="W131" s="169">
        <v>770.71890800000006</v>
      </c>
      <c r="X131" s="168">
        <f t="shared" si="8"/>
        <v>4670</v>
      </c>
      <c r="Y131" s="167">
        <f t="shared" si="9"/>
        <v>11274.326449000002</v>
      </c>
      <c r="Z131" s="168">
        <f t="shared" si="10"/>
        <v>4860</v>
      </c>
      <c r="AA131" s="167">
        <f t="shared" si="11"/>
        <v>12366.103033000003</v>
      </c>
    </row>
    <row r="132" spans="1:28">
      <c r="A132" s="198" t="s">
        <v>1238</v>
      </c>
      <c r="B132" s="197">
        <v>119</v>
      </c>
      <c r="C132" s="196">
        <v>533.15928499999995</v>
      </c>
      <c r="D132" s="195">
        <v>0</v>
      </c>
      <c r="E132" s="194">
        <v>0</v>
      </c>
      <c r="F132" s="191">
        <v>1</v>
      </c>
      <c r="G132" s="190">
        <v>81</v>
      </c>
      <c r="H132" s="189">
        <v>3</v>
      </c>
      <c r="I132" s="188">
        <v>197.68199999999999</v>
      </c>
      <c r="J132" s="191">
        <v>4</v>
      </c>
      <c r="K132" s="190">
        <v>9.23</v>
      </c>
      <c r="L132" s="189">
        <f t="shared" si="6"/>
        <v>127</v>
      </c>
      <c r="M132" s="188">
        <f t="shared" si="7"/>
        <v>821.07128499999999</v>
      </c>
      <c r="N132" s="191">
        <v>4055</v>
      </c>
      <c r="O132" s="193">
        <v>10542.650793999999</v>
      </c>
      <c r="P132" s="189">
        <v>509</v>
      </c>
      <c r="Q132" s="192">
        <v>593.89972</v>
      </c>
      <c r="R132" s="191">
        <v>130</v>
      </c>
      <c r="S132" s="190">
        <v>656.79346999999996</v>
      </c>
      <c r="T132" s="189">
        <v>163</v>
      </c>
      <c r="U132" s="188">
        <v>768.34528</v>
      </c>
      <c r="V132" s="191">
        <v>378</v>
      </c>
      <c r="W132" s="190">
        <v>1292.94175</v>
      </c>
      <c r="X132" s="189">
        <f t="shared" si="8"/>
        <v>5235</v>
      </c>
      <c r="Y132" s="188">
        <f t="shared" si="9"/>
        <v>13854.631013999999</v>
      </c>
      <c r="Z132" s="189">
        <f t="shared" si="10"/>
        <v>5362</v>
      </c>
      <c r="AA132" s="188">
        <f t="shared" si="11"/>
        <v>14675.702298999999</v>
      </c>
    </row>
    <row r="133" spans="1:28">
      <c r="A133" s="187" t="s">
        <v>1237</v>
      </c>
      <c r="B133" s="186">
        <v>227</v>
      </c>
      <c r="C133" s="185">
        <v>772.29847400000006</v>
      </c>
      <c r="D133" s="184">
        <v>0</v>
      </c>
      <c r="E133" s="183">
        <v>0</v>
      </c>
      <c r="F133" s="180">
        <v>0</v>
      </c>
      <c r="G133" s="179">
        <v>0</v>
      </c>
      <c r="H133" s="178">
        <v>3</v>
      </c>
      <c r="I133" s="177">
        <v>39.094999999999999</v>
      </c>
      <c r="J133" s="180">
        <v>6</v>
      </c>
      <c r="K133" s="179">
        <v>11.223000000000001</v>
      </c>
      <c r="L133" s="178">
        <f t="shared" si="6"/>
        <v>236</v>
      </c>
      <c r="M133" s="177">
        <f t="shared" si="7"/>
        <v>822.61647400000004</v>
      </c>
      <c r="N133" s="180">
        <v>4373</v>
      </c>
      <c r="O133" s="182">
        <v>11758.12492</v>
      </c>
      <c r="P133" s="178">
        <v>547</v>
      </c>
      <c r="Q133" s="181">
        <v>616.57655499999998</v>
      </c>
      <c r="R133" s="180">
        <v>153</v>
      </c>
      <c r="S133" s="179">
        <v>1230.467181</v>
      </c>
      <c r="T133" s="178">
        <v>253</v>
      </c>
      <c r="U133" s="177">
        <v>1149.8834979999999</v>
      </c>
      <c r="V133" s="180">
        <v>381</v>
      </c>
      <c r="W133" s="179">
        <v>661.69186100000002</v>
      </c>
      <c r="X133" s="178">
        <f t="shared" si="8"/>
        <v>5707</v>
      </c>
      <c r="Y133" s="177">
        <f t="shared" si="9"/>
        <v>15416.744014999998</v>
      </c>
      <c r="Z133" s="178">
        <f t="shared" si="10"/>
        <v>5943</v>
      </c>
      <c r="AA133" s="177">
        <f t="shared" si="11"/>
        <v>16239.360488999999</v>
      </c>
    </row>
    <row r="134" spans="1:28">
      <c r="A134" s="187" t="s">
        <v>1236</v>
      </c>
      <c r="B134" s="186">
        <v>881</v>
      </c>
      <c r="C134" s="185">
        <v>3624.2234189999999</v>
      </c>
      <c r="D134" s="184">
        <v>0</v>
      </c>
      <c r="E134" s="183">
        <v>0</v>
      </c>
      <c r="F134" s="180">
        <v>2</v>
      </c>
      <c r="G134" s="179">
        <v>19.89</v>
      </c>
      <c r="H134" s="178">
        <v>5</v>
      </c>
      <c r="I134" s="177">
        <v>13.42</v>
      </c>
      <c r="J134" s="180">
        <v>13</v>
      </c>
      <c r="K134" s="179">
        <v>51.350059999999999</v>
      </c>
      <c r="L134" s="178">
        <f t="shared" ref="L134:L197" si="12">B134+D134+F134+H134+J134</f>
        <v>901</v>
      </c>
      <c r="M134" s="177">
        <f t="shared" ref="M134:M197" si="13">C134+E134+G134+I134+K134</f>
        <v>3708.8834790000001</v>
      </c>
      <c r="N134" s="180">
        <v>5589</v>
      </c>
      <c r="O134" s="182">
        <v>14630.979703999999</v>
      </c>
      <c r="P134" s="178">
        <v>714</v>
      </c>
      <c r="Q134" s="181">
        <v>838.60455999999999</v>
      </c>
      <c r="R134" s="180">
        <v>245</v>
      </c>
      <c r="S134" s="179">
        <v>1036.6760859999999</v>
      </c>
      <c r="T134" s="178">
        <v>360</v>
      </c>
      <c r="U134" s="177">
        <v>1998.6938</v>
      </c>
      <c r="V134" s="180">
        <v>603</v>
      </c>
      <c r="W134" s="179">
        <v>1355.1853120000001</v>
      </c>
      <c r="X134" s="178">
        <f t="shared" ref="X134:X197" si="14">N134+P134+R134+T134+V134</f>
        <v>7511</v>
      </c>
      <c r="Y134" s="177">
        <f t="shared" ref="Y134:Y197" si="15">O134+Q134+S134+U134+W134</f>
        <v>19860.139462000003</v>
      </c>
      <c r="Z134" s="178">
        <f t="shared" ref="Z134:Z197" si="16">L134+X134</f>
        <v>8412</v>
      </c>
      <c r="AA134" s="177">
        <f t="shared" ref="AA134:AA197" si="17">M134+Y134</f>
        <v>23569.022941000003</v>
      </c>
    </row>
    <row r="135" spans="1:28">
      <c r="A135" s="187" t="s">
        <v>1235</v>
      </c>
      <c r="B135" s="186">
        <v>760</v>
      </c>
      <c r="C135" s="185">
        <v>4591.4907519999997</v>
      </c>
      <c r="D135" s="184">
        <v>0</v>
      </c>
      <c r="E135" s="183">
        <v>0</v>
      </c>
      <c r="F135" s="180">
        <v>7</v>
      </c>
      <c r="G135" s="179">
        <v>22674.668000000001</v>
      </c>
      <c r="H135" s="178">
        <v>3</v>
      </c>
      <c r="I135" s="177">
        <v>30.054500000000001</v>
      </c>
      <c r="J135" s="180">
        <v>16</v>
      </c>
      <c r="K135" s="179">
        <v>26.807507000000001</v>
      </c>
      <c r="L135" s="178">
        <f t="shared" si="12"/>
        <v>786</v>
      </c>
      <c r="M135" s="177">
        <f t="shared" si="13"/>
        <v>27323.020759000003</v>
      </c>
      <c r="N135" s="180">
        <v>5235</v>
      </c>
      <c r="O135" s="182">
        <v>15486.657571</v>
      </c>
      <c r="P135" s="178">
        <v>635</v>
      </c>
      <c r="Q135" s="181">
        <v>751.50857599999995</v>
      </c>
      <c r="R135" s="180">
        <v>263</v>
      </c>
      <c r="S135" s="179">
        <v>2065.56212</v>
      </c>
      <c r="T135" s="178">
        <v>314</v>
      </c>
      <c r="U135" s="177">
        <v>2273.2078000000001</v>
      </c>
      <c r="V135" s="180">
        <v>606</v>
      </c>
      <c r="W135" s="179">
        <v>1400.350447</v>
      </c>
      <c r="X135" s="178">
        <f t="shared" si="14"/>
        <v>7053</v>
      </c>
      <c r="Y135" s="177">
        <f t="shared" si="15"/>
        <v>21977.286513999999</v>
      </c>
      <c r="Z135" s="178">
        <f t="shared" si="16"/>
        <v>7839</v>
      </c>
      <c r="AA135" s="177">
        <f t="shared" si="17"/>
        <v>49300.307272999999</v>
      </c>
      <c r="AB135" s="78" t="s">
        <v>1234</v>
      </c>
    </row>
    <row r="136" spans="1:28">
      <c r="A136" s="187" t="s">
        <v>1233</v>
      </c>
      <c r="B136" s="186">
        <v>1140</v>
      </c>
      <c r="C136" s="185">
        <v>6154.7561599999999</v>
      </c>
      <c r="D136" s="184">
        <v>0</v>
      </c>
      <c r="E136" s="183">
        <v>0</v>
      </c>
      <c r="F136" s="180">
        <v>3</v>
      </c>
      <c r="G136" s="179">
        <v>215.68</v>
      </c>
      <c r="H136" s="178">
        <v>10</v>
      </c>
      <c r="I136" s="177">
        <v>70.418300000000002</v>
      </c>
      <c r="J136" s="180">
        <v>15</v>
      </c>
      <c r="K136" s="179">
        <v>42.834558000000001</v>
      </c>
      <c r="L136" s="178">
        <f t="shared" si="12"/>
        <v>1168</v>
      </c>
      <c r="M136" s="177">
        <f t="shared" si="13"/>
        <v>6483.689018</v>
      </c>
      <c r="N136" s="180">
        <v>5712</v>
      </c>
      <c r="O136" s="182">
        <v>16200.896564000001</v>
      </c>
      <c r="P136" s="178">
        <v>713</v>
      </c>
      <c r="Q136" s="181">
        <v>834.32916699999998</v>
      </c>
      <c r="R136" s="180">
        <v>238</v>
      </c>
      <c r="S136" s="179">
        <v>1909.09709</v>
      </c>
      <c r="T136" s="178">
        <v>287</v>
      </c>
      <c r="U136" s="177">
        <v>1910.041913</v>
      </c>
      <c r="V136" s="180">
        <v>563</v>
      </c>
      <c r="W136" s="179">
        <v>1304.7063330000001</v>
      </c>
      <c r="X136" s="178">
        <f t="shared" si="14"/>
        <v>7513</v>
      </c>
      <c r="Y136" s="177">
        <f t="shared" si="15"/>
        <v>22159.071067000004</v>
      </c>
      <c r="Z136" s="178">
        <f t="shared" si="16"/>
        <v>8681</v>
      </c>
      <c r="AA136" s="177">
        <f t="shared" si="17"/>
        <v>28642.760085000005</v>
      </c>
    </row>
    <row r="137" spans="1:28">
      <c r="A137" s="187" t="s">
        <v>1232</v>
      </c>
      <c r="B137" s="186">
        <v>1104</v>
      </c>
      <c r="C137" s="185">
        <v>4429.6956129999999</v>
      </c>
      <c r="D137" s="184">
        <v>0</v>
      </c>
      <c r="E137" s="183">
        <v>0</v>
      </c>
      <c r="F137" s="180">
        <v>7</v>
      </c>
      <c r="G137" s="179">
        <v>25.269449999999999</v>
      </c>
      <c r="H137" s="178">
        <v>2</v>
      </c>
      <c r="I137" s="177">
        <v>1.849</v>
      </c>
      <c r="J137" s="180">
        <v>8</v>
      </c>
      <c r="K137" s="179">
        <v>16.546700000000001</v>
      </c>
      <c r="L137" s="178">
        <f t="shared" si="12"/>
        <v>1121</v>
      </c>
      <c r="M137" s="177">
        <f t="shared" si="13"/>
        <v>4473.3607629999997</v>
      </c>
      <c r="N137" s="180">
        <v>5069</v>
      </c>
      <c r="O137" s="182">
        <v>14324.622616000001</v>
      </c>
      <c r="P137" s="178">
        <v>684</v>
      </c>
      <c r="Q137" s="181">
        <v>787.60240399999998</v>
      </c>
      <c r="R137" s="180">
        <v>221</v>
      </c>
      <c r="S137" s="179">
        <v>1954.648238</v>
      </c>
      <c r="T137" s="178">
        <v>274</v>
      </c>
      <c r="U137" s="177">
        <v>1716.3409899999999</v>
      </c>
      <c r="V137" s="180">
        <v>572</v>
      </c>
      <c r="W137" s="179">
        <v>1464.684254</v>
      </c>
      <c r="X137" s="178">
        <f t="shared" si="14"/>
        <v>6820</v>
      </c>
      <c r="Y137" s="177">
        <f t="shared" si="15"/>
        <v>20247.898502</v>
      </c>
      <c r="Z137" s="178">
        <f t="shared" si="16"/>
        <v>7941</v>
      </c>
      <c r="AA137" s="177">
        <f t="shared" si="17"/>
        <v>24721.259265000001</v>
      </c>
    </row>
    <row r="138" spans="1:28">
      <c r="A138" s="187" t="s">
        <v>1231</v>
      </c>
      <c r="B138" s="186">
        <v>547</v>
      </c>
      <c r="C138" s="185">
        <v>2287.8137280000001</v>
      </c>
      <c r="D138" s="184">
        <v>0</v>
      </c>
      <c r="E138" s="183">
        <v>0</v>
      </c>
      <c r="F138" s="180">
        <v>1</v>
      </c>
      <c r="G138" s="179">
        <v>13.581913</v>
      </c>
      <c r="H138" s="178">
        <v>4</v>
      </c>
      <c r="I138" s="177">
        <v>27.693999999999999</v>
      </c>
      <c r="J138" s="180">
        <v>9</v>
      </c>
      <c r="K138" s="179">
        <v>17.323499999999999</v>
      </c>
      <c r="L138" s="178">
        <f t="shared" si="12"/>
        <v>561</v>
      </c>
      <c r="M138" s="177">
        <f t="shared" si="13"/>
        <v>2346.413141</v>
      </c>
      <c r="N138" s="180">
        <v>4036</v>
      </c>
      <c r="O138" s="182">
        <v>11109.534065</v>
      </c>
      <c r="P138" s="178">
        <v>562</v>
      </c>
      <c r="Q138" s="181">
        <v>621.08398399999999</v>
      </c>
      <c r="R138" s="180">
        <v>185</v>
      </c>
      <c r="S138" s="179">
        <v>1183.108381</v>
      </c>
      <c r="T138" s="178">
        <v>212</v>
      </c>
      <c r="U138" s="177">
        <v>1163.50225</v>
      </c>
      <c r="V138" s="180">
        <v>468</v>
      </c>
      <c r="W138" s="179">
        <v>1183.7655199999999</v>
      </c>
      <c r="X138" s="178">
        <f t="shared" si="14"/>
        <v>5463</v>
      </c>
      <c r="Y138" s="177">
        <f t="shared" si="15"/>
        <v>15260.994200000001</v>
      </c>
      <c r="Z138" s="178">
        <f t="shared" si="16"/>
        <v>6024</v>
      </c>
      <c r="AA138" s="177">
        <f t="shared" si="17"/>
        <v>17607.407341000002</v>
      </c>
    </row>
    <row r="139" spans="1:28">
      <c r="A139" s="187" t="s">
        <v>1230</v>
      </c>
      <c r="B139" s="186">
        <v>1384</v>
      </c>
      <c r="C139" s="185">
        <v>6003.1927720000003</v>
      </c>
      <c r="D139" s="184">
        <v>0</v>
      </c>
      <c r="E139" s="183">
        <v>0</v>
      </c>
      <c r="F139" s="180">
        <v>5</v>
      </c>
      <c r="G139" s="179">
        <v>45.191099999999999</v>
      </c>
      <c r="H139" s="178">
        <v>10</v>
      </c>
      <c r="I139" s="177">
        <v>46.713999999999999</v>
      </c>
      <c r="J139" s="180">
        <v>9</v>
      </c>
      <c r="K139" s="179">
        <v>17.767440000000001</v>
      </c>
      <c r="L139" s="178">
        <f t="shared" si="12"/>
        <v>1408</v>
      </c>
      <c r="M139" s="177">
        <f t="shared" si="13"/>
        <v>6112.8653119999999</v>
      </c>
      <c r="N139" s="180">
        <v>4701</v>
      </c>
      <c r="O139" s="182">
        <v>13329.951277</v>
      </c>
      <c r="P139" s="178">
        <v>640</v>
      </c>
      <c r="Q139" s="181">
        <v>705.68356500000004</v>
      </c>
      <c r="R139" s="180">
        <v>186</v>
      </c>
      <c r="S139" s="179">
        <v>1116.2844749999999</v>
      </c>
      <c r="T139" s="178">
        <v>219</v>
      </c>
      <c r="U139" s="177">
        <v>1237.2407000000001</v>
      </c>
      <c r="V139" s="180">
        <v>510</v>
      </c>
      <c r="W139" s="179">
        <v>1195.9615220000001</v>
      </c>
      <c r="X139" s="178">
        <f t="shared" si="14"/>
        <v>6256</v>
      </c>
      <c r="Y139" s="177">
        <f t="shared" si="15"/>
        <v>17585.121539</v>
      </c>
      <c r="Z139" s="178">
        <f t="shared" si="16"/>
        <v>7664</v>
      </c>
      <c r="AA139" s="177">
        <f t="shared" si="17"/>
        <v>23697.986851000001</v>
      </c>
    </row>
    <row r="140" spans="1:28">
      <c r="A140" s="187" t="s">
        <v>1229</v>
      </c>
      <c r="B140" s="186">
        <v>3924</v>
      </c>
      <c r="C140" s="185">
        <v>13885.70023</v>
      </c>
      <c r="D140" s="184">
        <v>0</v>
      </c>
      <c r="E140" s="183">
        <v>0</v>
      </c>
      <c r="F140" s="180">
        <v>8</v>
      </c>
      <c r="G140" s="179">
        <v>111.59524999999999</v>
      </c>
      <c r="H140" s="178">
        <v>4</v>
      </c>
      <c r="I140" s="177">
        <v>193.41</v>
      </c>
      <c r="J140" s="180">
        <v>3</v>
      </c>
      <c r="K140" s="179">
        <v>11.726000000000001</v>
      </c>
      <c r="L140" s="178">
        <f t="shared" si="12"/>
        <v>3939</v>
      </c>
      <c r="M140" s="177">
        <f t="shared" si="13"/>
        <v>14202.431480000001</v>
      </c>
      <c r="N140" s="180">
        <v>4973</v>
      </c>
      <c r="O140" s="182">
        <v>14128.914583</v>
      </c>
      <c r="P140" s="178">
        <v>629</v>
      </c>
      <c r="Q140" s="181">
        <v>745.726675</v>
      </c>
      <c r="R140" s="180">
        <v>213</v>
      </c>
      <c r="S140" s="179">
        <v>1844.38563</v>
      </c>
      <c r="T140" s="178">
        <v>248</v>
      </c>
      <c r="U140" s="177">
        <v>1674.8405680000001</v>
      </c>
      <c r="V140" s="180">
        <v>543</v>
      </c>
      <c r="W140" s="179">
        <v>1340.3926329999999</v>
      </c>
      <c r="X140" s="178">
        <f t="shared" si="14"/>
        <v>6606</v>
      </c>
      <c r="Y140" s="177">
        <f t="shared" si="15"/>
        <v>19734.260088999999</v>
      </c>
      <c r="Z140" s="178">
        <f t="shared" si="16"/>
        <v>10545</v>
      </c>
      <c r="AA140" s="177">
        <f t="shared" si="17"/>
        <v>33936.691569000002</v>
      </c>
    </row>
    <row r="141" spans="1:28">
      <c r="A141" s="187" t="s">
        <v>1228</v>
      </c>
      <c r="B141" s="186">
        <v>1159</v>
      </c>
      <c r="C141" s="185">
        <v>4857.8273950000003</v>
      </c>
      <c r="D141" s="184">
        <v>0</v>
      </c>
      <c r="E141" s="183">
        <v>0</v>
      </c>
      <c r="F141" s="180">
        <v>4</v>
      </c>
      <c r="G141" s="179">
        <v>33.677500000000002</v>
      </c>
      <c r="H141" s="178">
        <v>4</v>
      </c>
      <c r="I141" s="177">
        <v>5.0860000000000003</v>
      </c>
      <c r="J141" s="180">
        <v>8</v>
      </c>
      <c r="K141" s="179">
        <v>18.102779999999999</v>
      </c>
      <c r="L141" s="178">
        <f t="shared" si="12"/>
        <v>1175</v>
      </c>
      <c r="M141" s="177">
        <f t="shared" si="13"/>
        <v>4914.6936750000004</v>
      </c>
      <c r="N141" s="180">
        <v>4421</v>
      </c>
      <c r="O141" s="182">
        <v>12191.403802000001</v>
      </c>
      <c r="P141" s="178">
        <v>524</v>
      </c>
      <c r="Q141" s="181">
        <v>596.38390800000002</v>
      </c>
      <c r="R141" s="180">
        <v>177</v>
      </c>
      <c r="S141" s="179">
        <v>2014.1366519999999</v>
      </c>
      <c r="T141" s="178">
        <v>274</v>
      </c>
      <c r="U141" s="177">
        <v>1323.6859999999999</v>
      </c>
      <c r="V141" s="180">
        <v>474</v>
      </c>
      <c r="W141" s="179">
        <v>1310.7364540000001</v>
      </c>
      <c r="X141" s="178">
        <f t="shared" si="14"/>
        <v>5870</v>
      </c>
      <c r="Y141" s="177">
        <f t="shared" si="15"/>
        <v>17436.346816000001</v>
      </c>
      <c r="Z141" s="178">
        <f t="shared" si="16"/>
        <v>7045</v>
      </c>
      <c r="AA141" s="177">
        <f t="shared" si="17"/>
        <v>22351.040491</v>
      </c>
    </row>
    <row r="142" spans="1:28">
      <c r="A142" s="187" t="s">
        <v>1227</v>
      </c>
      <c r="B142" s="186">
        <v>939</v>
      </c>
      <c r="C142" s="185">
        <v>4354.0610290000004</v>
      </c>
      <c r="D142" s="184">
        <v>0</v>
      </c>
      <c r="E142" s="183">
        <v>0</v>
      </c>
      <c r="F142" s="180">
        <v>5</v>
      </c>
      <c r="G142" s="179">
        <v>1241.187216</v>
      </c>
      <c r="H142" s="178">
        <v>10</v>
      </c>
      <c r="I142" s="177">
        <v>59.482199999999999</v>
      </c>
      <c r="J142" s="180">
        <v>13</v>
      </c>
      <c r="K142" s="179">
        <v>19.049289999999999</v>
      </c>
      <c r="L142" s="178">
        <f t="shared" si="12"/>
        <v>967</v>
      </c>
      <c r="M142" s="177">
        <f t="shared" si="13"/>
        <v>5673.779735000001</v>
      </c>
      <c r="N142" s="180">
        <v>5209</v>
      </c>
      <c r="O142" s="182">
        <v>13901.514659</v>
      </c>
      <c r="P142" s="178">
        <v>674</v>
      </c>
      <c r="Q142" s="181">
        <v>766.762294</v>
      </c>
      <c r="R142" s="180">
        <v>234</v>
      </c>
      <c r="S142" s="179">
        <v>1912.297356</v>
      </c>
      <c r="T142" s="178">
        <v>279</v>
      </c>
      <c r="U142" s="177">
        <v>1608.676465</v>
      </c>
      <c r="V142" s="180">
        <v>591</v>
      </c>
      <c r="W142" s="179">
        <v>1422.5045009999999</v>
      </c>
      <c r="X142" s="178">
        <f t="shared" si="14"/>
        <v>6987</v>
      </c>
      <c r="Y142" s="177">
        <f t="shared" si="15"/>
        <v>19611.755275</v>
      </c>
      <c r="Z142" s="178">
        <f t="shared" si="16"/>
        <v>7954</v>
      </c>
      <c r="AA142" s="177">
        <f t="shared" si="17"/>
        <v>25285.53501</v>
      </c>
      <c r="AB142" s="78" t="s">
        <v>1226</v>
      </c>
    </row>
    <row r="143" spans="1:28" ht="17" thickBot="1">
      <c r="A143" s="146" t="s">
        <v>1225</v>
      </c>
      <c r="B143" s="176">
        <v>1640</v>
      </c>
      <c r="C143" s="175">
        <v>8457.4391269999996</v>
      </c>
      <c r="D143" s="174">
        <v>0</v>
      </c>
      <c r="E143" s="173">
        <v>0</v>
      </c>
      <c r="F143" s="170">
        <v>4</v>
      </c>
      <c r="G143" s="169">
        <v>108.37479999999999</v>
      </c>
      <c r="H143" s="168">
        <v>7</v>
      </c>
      <c r="I143" s="167">
        <v>1042.26</v>
      </c>
      <c r="J143" s="170">
        <v>8</v>
      </c>
      <c r="K143" s="169">
        <v>71.463207999999995</v>
      </c>
      <c r="L143" s="168">
        <f t="shared" si="12"/>
        <v>1659</v>
      </c>
      <c r="M143" s="167">
        <f t="shared" si="13"/>
        <v>9679.5371349999987</v>
      </c>
      <c r="N143" s="170">
        <v>4753</v>
      </c>
      <c r="O143" s="172">
        <v>12914.772623000001</v>
      </c>
      <c r="P143" s="168">
        <v>591</v>
      </c>
      <c r="Q143" s="171">
        <v>697.58284800000001</v>
      </c>
      <c r="R143" s="170">
        <v>238</v>
      </c>
      <c r="S143" s="169">
        <v>2073.6057970000002</v>
      </c>
      <c r="T143" s="168">
        <v>210</v>
      </c>
      <c r="U143" s="167">
        <v>1257.9566279999999</v>
      </c>
      <c r="V143" s="170">
        <v>493</v>
      </c>
      <c r="W143" s="169">
        <v>992.02038300000004</v>
      </c>
      <c r="X143" s="168">
        <f t="shared" si="14"/>
        <v>6285</v>
      </c>
      <c r="Y143" s="167">
        <f t="shared" si="15"/>
        <v>17935.938278999998</v>
      </c>
      <c r="Z143" s="168">
        <f t="shared" si="16"/>
        <v>7944</v>
      </c>
      <c r="AA143" s="167">
        <f t="shared" si="17"/>
        <v>27615.475413999997</v>
      </c>
      <c r="AB143" s="78" t="s">
        <v>1224</v>
      </c>
    </row>
    <row r="144" spans="1:28">
      <c r="A144" s="198" t="s">
        <v>1223</v>
      </c>
      <c r="B144" s="197">
        <v>949</v>
      </c>
      <c r="C144" s="196">
        <v>4954.4490139999998</v>
      </c>
      <c r="D144" s="195">
        <v>0</v>
      </c>
      <c r="E144" s="194">
        <v>0</v>
      </c>
      <c r="F144" s="191">
        <v>4</v>
      </c>
      <c r="G144" s="190">
        <v>12.2948</v>
      </c>
      <c r="H144" s="189">
        <v>7</v>
      </c>
      <c r="I144" s="188">
        <v>25.416</v>
      </c>
      <c r="J144" s="191">
        <v>13</v>
      </c>
      <c r="K144" s="190">
        <v>10.0693</v>
      </c>
      <c r="L144" s="189">
        <f t="shared" si="12"/>
        <v>973</v>
      </c>
      <c r="M144" s="188">
        <f t="shared" si="13"/>
        <v>5002.2291139999998</v>
      </c>
      <c r="N144" s="191">
        <v>5496</v>
      </c>
      <c r="O144" s="193">
        <v>15647.805041</v>
      </c>
      <c r="P144" s="189">
        <v>694</v>
      </c>
      <c r="Q144" s="192">
        <v>805.18932900000004</v>
      </c>
      <c r="R144" s="191">
        <v>199</v>
      </c>
      <c r="S144" s="190">
        <v>1004.203121</v>
      </c>
      <c r="T144" s="189">
        <v>244</v>
      </c>
      <c r="U144" s="188">
        <v>2136.6348870000002</v>
      </c>
      <c r="V144" s="191">
        <v>513</v>
      </c>
      <c r="W144" s="190">
        <v>1466.1202740000001</v>
      </c>
      <c r="X144" s="189">
        <f t="shared" si="14"/>
        <v>7146</v>
      </c>
      <c r="Y144" s="188">
        <f t="shared" si="15"/>
        <v>21059.952652</v>
      </c>
      <c r="Z144" s="189">
        <f t="shared" si="16"/>
        <v>8119</v>
      </c>
      <c r="AA144" s="188">
        <f t="shared" si="17"/>
        <v>26062.181766000002</v>
      </c>
      <c r="AB144" s="78" t="s">
        <v>1222</v>
      </c>
    </row>
    <row r="145" spans="1:28">
      <c r="A145" s="187" t="s">
        <v>1221</v>
      </c>
      <c r="B145" s="186">
        <v>1251</v>
      </c>
      <c r="C145" s="185">
        <v>5024.9550449999997</v>
      </c>
      <c r="D145" s="184">
        <v>0</v>
      </c>
      <c r="E145" s="183">
        <v>0</v>
      </c>
      <c r="F145" s="180">
        <v>6</v>
      </c>
      <c r="G145" s="179">
        <v>13.778218000000001</v>
      </c>
      <c r="H145" s="178">
        <v>2</v>
      </c>
      <c r="I145" s="177">
        <v>3.73</v>
      </c>
      <c r="J145" s="180">
        <v>7</v>
      </c>
      <c r="K145" s="179">
        <v>9.7778799999999997</v>
      </c>
      <c r="L145" s="178">
        <f t="shared" si="12"/>
        <v>1266</v>
      </c>
      <c r="M145" s="177">
        <f t="shared" si="13"/>
        <v>5052.2411429999993</v>
      </c>
      <c r="N145" s="180">
        <v>5639</v>
      </c>
      <c r="O145" s="182">
        <v>17268.646412999999</v>
      </c>
      <c r="P145" s="178">
        <v>680</v>
      </c>
      <c r="Q145" s="181">
        <v>800.08695699999998</v>
      </c>
      <c r="R145" s="180">
        <v>167</v>
      </c>
      <c r="S145" s="179">
        <v>827.08513200000004</v>
      </c>
      <c r="T145" s="178">
        <v>273</v>
      </c>
      <c r="U145" s="177">
        <v>1357.3012000000001</v>
      </c>
      <c r="V145" s="180">
        <v>490</v>
      </c>
      <c r="W145" s="179">
        <v>1038.5755939999999</v>
      </c>
      <c r="X145" s="178">
        <f t="shared" si="14"/>
        <v>7249</v>
      </c>
      <c r="Y145" s="177">
        <f t="shared" si="15"/>
        <v>21291.695295999998</v>
      </c>
      <c r="Z145" s="178">
        <f t="shared" si="16"/>
        <v>8515</v>
      </c>
      <c r="AA145" s="177">
        <f t="shared" si="17"/>
        <v>26343.936438999997</v>
      </c>
    </row>
    <row r="146" spans="1:28">
      <c r="A146" s="103" t="s">
        <v>1220</v>
      </c>
      <c r="B146" s="156">
        <v>832</v>
      </c>
      <c r="C146" s="155">
        <v>4802.296566</v>
      </c>
      <c r="D146" s="154">
        <v>0</v>
      </c>
      <c r="E146" s="153">
        <v>0</v>
      </c>
      <c r="F146" s="150">
        <v>4</v>
      </c>
      <c r="G146" s="149">
        <v>103.52844</v>
      </c>
      <c r="H146" s="148">
        <v>4</v>
      </c>
      <c r="I146" s="147">
        <v>47.585000000000001</v>
      </c>
      <c r="J146" s="150">
        <v>7</v>
      </c>
      <c r="K146" s="149">
        <v>22.076519999999999</v>
      </c>
      <c r="L146" s="148">
        <f t="shared" si="12"/>
        <v>847</v>
      </c>
      <c r="M146" s="147">
        <f t="shared" si="13"/>
        <v>4975.4865259999997</v>
      </c>
      <c r="N146" s="150">
        <v>6148</v>
      </c>
      <c r="O146" s="152">
        <v>19233.881829999998</v>
      </c>
      <c r="P146" s="148">
        <v>786</v>
      </c>
      <c r="Q146" s="151">
        <v>922.353251</v>
      </c>
      <c r="R146" s="150">
        <v>223</v>
      </c>
      <c r="S146" s="149">
        <v>3536.2846949999998</v>
      </c>
      <c r="T146" s="148">
        <v>259</v>
      </c>
      <c r="U146" s="147">
        <v>2626.8213000000001</v>
      </c>
      <c r="V146" s="150">
        <v>470</v>
      </c>
      <c r="W146" s="149">
        <v>1571.3459949999999</v>
      </c>
      <c r="X146" s="148">
        <f t="shared" si="14"/>
        <v>7886</v>
      </c>
      <c r="Y146" s="147">
        <f t="shared" si="15"/>
        <v>27890.687070999997</v>
      </c>
      <c r="Z146" s="148">
        <f t="shared" si="16"/>
        <v>8733</v>
      </c>
      <c r="AA146" s="147">
        <f t="shared" si="17"/>
        <v>32866.173596999994</v>
      </c>
      <c r="AB146" s="78" t="s">
        <v>1219</v>
      </c>
    </row>
    <row r="147" spans="1:28">
      <c r="A147" s="103" t="s">
        <v>1218</v>
      </c>
      <c r="B147" s="156">
        <v>2211</v>
      </c>
      <c r="C147" s="155">
        <v>19194.552761999999</v>
      </c>
      <c r="D147" s="154">
        <v>172</v>
      </c>
      <c r="E147" s="153">
        <v>205.2912</v>
      </c>
      <c r="F147" s="150">
        <v>3</v>
      </c>
      <c r="G147" s="149">
        <v>4.0667999999999997</v>
      </c>
      <c r="H147" s="148">
        <v>3</v>
      </c>
      <c r="I147" s="147">
        <v>24.361699999999999</v>
      </c>
      <c r="J147" s="150">
        <v>9</v>
      </c>
      <c r="K147" s="149">
        <v>6.2949979999999996</v>
      </c>
      <c r="L147" s="148">
        <f t="shared" si="12"/>
        <v>2398</v>
      </c>
      <c r="M147" s="147">
        <f t="shared" si="13"/>
        <v>19434.567460000002</v>
      </c>
      <c r="N147" s="150">
        <v>6095</v>
      </c>
      <c r="O147" s="152">
        <v>17984.667576</v>
      </c>
      <c r="P147" s="148">
        <v>795</v>
      </c>
      <c r="Q147" s="151">
        <v>939.40782200000001</v>
      </c>
      <c r="R147" s="150">
        <v>212</v>
      </c>
      <c r="S147" s="149">
        <v>1227.5379680000001</v>
      </c>
      <c r="T147" s="148">
        <v>247</v>
      </c>
      <c r="U147" s="147">
        <v>1579.8004679999999</v>
      </c>
      <c r="V147" s="150">
        <v>582</v>
      </c>
      <c r="W147" s="149">
        <v>1483.6250560000001</v>
      </c>
      <c r="X147" s="148">
        <f t="shared" si="14"/>
        <v>7931</v>
      </c>
      <c r="Y147" s="147">
        <f t="shared" si="15"/>
        <v>23215.038890000003</v>
      </c>
      <c r="Z147" s="148">
        <f t="shared" si="16"/>
        <v>10329</v>
      </c>
      <c r="AA147" s="147">
        <f t="shared" si="17"/>
        <v>42649.606350000002</v>
      </c>
    </row>
    <row r="148" spans="1:28">
      <c r="A148" s="103" t="s">
        <v>1217</v>
      </c>
      <c r="B148" s="156">
        <v>1893</v>
      </c>
      <c r="C148" s="155">
        <v>13590.228999999999</v>
      </c>
      <c r="D148" s="154">
        <v>391</v>
      </c>
      <c r="E148" s="153">
        <v>382.72030000000001</v>
      </c>
      <c r="F148" s="150">
        <v>8</v>
      </c>
      <c r="G148" s="149">
        <v>375.25775099999998</v>
      </c>
      <c r="H148" s="148">
        <v>1</v>
      </c>
      <c r="I148" s="147">
        <v>12.003830000000001</v>
      </c>
      <c r="J148" s="150">
        <v>36</v>
      </c>
      <c r="K148" s="149">
        <v>785.98324000000002</v>
      </c>
      <c r="L148" s="148">
        <f t="shared" si="12"/>
        <v>2329</v>
      </c>
      <c r="M148" s="147">
        <f t="shared" si="13"/>
        <v>15146.194120999999</v>
      </c>
      <c r="N148" s="150">
        <v>7651</v>
      </c>
      <c r="O148" s="152">
        <v>21762.471472000001</v>
      </c>
      <c r="P148" s="148">
        <v>967</v>
      </c>
      <c r="Q148" s="151">
        <v>1189.9161819999999</v>
      </c>
      <c r="R148" s="150">
        <v>257</v>
      </c>
      <c r="S148" s="149">
        <v>1500.502688</v>
      </c>
      <c r="T148" s="148">
        <v>396</v>
      </c>
      <c r="U148" s="147">
        <v>2231.0230999999999</v>
      </c>
      <c r="V148" s="150">
        <v>705</v>
      </c>
      <c r="W148" s="149">
        <v>1600.7053040000001</v>
      </c>
      <c r="X148" s="148">
        <f t="shared" si="14"/>
        <v>9976</v>
      </c>
      <c r="Y148" s="147">
        <f t="shared" si="15"/>
        <v>28284.618746</v>
      </c>
      <c r="Z148" s="148">
        <f t="shared" si="16"/>
        <v>12305</v>
      </c>
      <c r="AA148" s="147">
        <f t="shared" si="17"/>
        <v>43430.812867000001</v>
      </c>
    </row>
    <row r="149" spans="1:28">
      <c r="A149" s="103" t="s">
        <v>1216</v>
      </c>
      <c r="B149" s="156">
        <v>1129</v>
      </c>
      <c r="C149" s="155">
        <v>6992.1170810000003</v>
      </c>
      <c r="D149" s="154">
        <v>33</v>
      </c>
      <c r="E149" s="153">
        <v>29.6022</v>
      </c>
      <c r="F149" s="150">
        <v>18</v>
      </c>
      <c r="G149" s="149">
        <v>134.49664000000001</v>
      </c>
      <c r="H149" s="148">
        <v>10</v>
      </c>
      <c r="I149" s="147">
        <v>144.69</v>
      </c>
      <c r="J149" s="150">
        <v>41</v>
      </c>
      <c r="K149" s="149">
        <v>72.028319999999994</v>
      </c>
      <c r="L149" s="148">
        <f t="shared" si="12"/>
        <v>1231</v>
      </c>
      <c r="M149" s="147">
        <f t="shared" si="13"/>
        <v>7372.9342410000008</v>
      </c>
      <c r="N149" s="150">
        <v>7432</v>
      </c>
      <c r="O149" s="152">
        <v>23349.189897</v>
      </c>
      <c r="P149" s="148">
        <v>1017</v>
      </c>
      <c r="Q149" s="151">
        <v>1207.0708059999999</v>
      </c>
      <c r="R149" s="150">
        <v>274</v>
      </c>
      <c r="S149" s="149">
        <v>2689.2660139999998</v>
      </c>
      <c r="T149" s="148">
        <v>340</v>
      </c>
      <c r="U149" s="147">
        <v>2410.260252</v>
      </c>
      <c r="V149" s="150">
        <v>693</v>
      </c>
      <c r="W149" s="149">
        <v>1870.5987700000001</v>
      </c>
      <c r="X149" s="148">
        <f t="shared" si="14"/>
        <v>9756</v>
      </c>
      <c r="Y149" s="147">
        <f t="shared" si="15"/>
        <v>31526.385739000001</v>
      </c>
      <c r="Z149" s="148">
        <f t="shared" si="16"/>
        <v>10987</v>
      </c>
      <c r="AA149" s="147">
        <f t="shared" si="17"/>
        <v>38899.31998</v>
      </c>
    </row>
    <row r="150" spans="1:28">
      <c r="A150" s="103" t="s">
        <v>1215</v>
      </c>
      <c r="B150" s="156">
        <v>1400</v>
      </c>
      <c r="C150" s="155">
        <v>7688.6544190000004</v>
      </c>
      <c r="D150" s="154">
        <v>0</v>
      </c>
      <c r="E150" s="153">
        <v>0</v>
      </c>
      <c r="F150" s="150">
        <v>9</v>
      </c>
      <c r="G150" s="149">
        <v>42.230122000000001</v>
      </c>
      <c r="H150" s="148">
        <v>6</v>
      </c>
      <c r="I150" s="147">
        <v>24.9</v>
      </c>
      <c r="J150" s="150">
        <v>21</v>
      </c>
      <c r="K150" s="149">
        <v>25.490749999999998</v>
      </c>
      <c r="L150" s="148">
        <f t="shared" si="12"/>
        <v>1436</v>
      </c>
      <c r="M150" s="147">
        <f t="shared" si="13"/>
        <v>7781.2752909999999</v>
      </c>
      <c r="N150" s="150">
        <v>6829</v>
      </c>
      <c r="O150" s="152">
        <v>20925.391127999999</v>
      </c>
      <c r="P150" s="148">
        <v>908</v>
      </c>
      <c r="Q150" s="151">
        <v>1117.356657</v>
      </c>
      <c r="R150" s="150">
        <v>254</v>
      </c>
      <c r="S150" s="149">
        <v>1904.5679359999999</v>
      </c>
      <c r="T150" s="148">
        <v>343</v>
      </c>
      <c r="U150" s="147">
        <v>2835.3562510000002</v>
      </c>
      <c r="V150" s="150">
        <v>631</v>
      </c>
      <c r="W150" s="149">
        <v>3348.6072049999998</v>
      </c>
      <c r="X150" s="148">
        <f t="shared" si="14"/>
        <v>8965</v>
      </c>
      <c r="Y150" s="147">
        <f t="shared" si="15"/>
        <v>30131.279177</v>
      </c>
      <c r="Z150" s="148">
        <f t="shared" si="16"/>
        <v>10401</v>
      </c>
      <c r="AA150" s="147">
        <f t="shared" si="17"/>
        <v>37912.554468000002</v>
      </c>
      <c r="AB150" s="78" t="s">
        <v>1214</v>
      </c>
    </row>
    <row r="151" spans="1:28">
      <c r="A151" s="103" t="s">
        <v>1213</v>
      </c>
      <c r="B151" s="156">
        <v>1514</v>
      </c>
      <c r="C151" s="155">
        <v>8688.8585910000002</v>
      </c>
      <c r="D151" s="154">
        <v>370</v>
      </c>
      <c r="E151" s="153">
        <v>678.60699999999997</v>
      </c>
      <c r="F151" s="150">
        <v>42</v>
      </c>
      <c r="G151" s="149">
        <v>620.28895</v>
      </c>
      <c r="H151" s="148">
        <v>22</v>
      </c>
      <c r="I151" s="147">
        <v>199.24590000000001</v>
      </c>
      <c r="J151" s="150">
        <v>17</v>
      </c>
      <c r="K151" s="149">
        <v>47.319985000000003</v>
      </c>
      <c r="L151" s="148">
        <f t="shared" si="12"/>
        <v>1965</v>
      </c>
      <c r="M151" s="147">
        <f t="shared" si="13"/>
        <v>10234.320426</v>
      </c>
      <c r="N151" s="150">
        <v>8550</v>
      </c>
      <c r="O151" s="152">
        <v>26598.647725999999</v>
      </c>
      <c r="P151" s="148">
        <v>957</v>
      </c>
      <c r="Q151" s="151">
        <v>1170.2839899999999</v>
      </c>
      <c r="R151" s="150">
        <v>272</v>
      </c>
      <c r="S151" s="149">
        <v>1574.979474</v>
      </c>
      <c r="T151" s="148">
        <v>334</v>
      </c>
      <c r="U151" s="147">
        <v>2240.2910419999998</v>
      </c>
      <c r="V151" s="150">
        <v>765</v>
      </c>
      <c r="W151" s="149">
        <v>2356.1805920000002</v>
      </c>
      <c r="X151" s="148">
        <f t="shared" si="14"/>
        <v>10878</v>
      </c>
      <c r="Y151" s="147">
        <f t="shared" si="15"/>
        <v>33940.382824</v>
      </c>
      <c r="Z151" s="148">
        <f t="shared" si="16"/>
        <v>12843</v>
      </c>
      <c r="AA151" s="147">
        <f t="shared" si="17"/>
        <v>44174.703249999999</v>
      </c>
    </row>
    <row r="152" spans="1:28">
      <c r="A152" s="103" t="s">
        <v>1212</v>
      </c>
      <c r="B152" s="156">
        <v>2325</v>
      </c>
      <c r="C152" s="155">
        <v>7073.5891810000003</v>
      </c>
      <c r="D152" s="154">
        <v>105</v>
      </c>
      <c r="E152" s="153">
        <v>174.96870000000001</v>
      </c>
      <c r="F152" s="150">
        <v>25</v>
      </c>
      <c r="G152" s="149">
        <v>3508.5106780000001</v>
      </c>
      <c r="H152" s="148">
        <v>1</v>
      </c>
      <c r="I152" s="147">
        <v>1.58</v>
      </c>
      <c r="J152" s="150">
        <v>38</v>
      </c>
      <c r="K152" s="149">
        <v>199.28832</v>
      </c>
      <c r="L152" s="148">
        <f t="shared" si="12"/>
        <v>2494</v>
      </c>
      <c r="M152" s="147">
        <f t="shared" si="13"/>
        <v>10957.936879000001</v>
      </c>
      <c r="N152" s="150">
        <v>5524</v>
      </c>
      <c r="O152" s="152">
        <v>15948.703202999999</v>
      </c>
      <c r="P152" s="148">
        <v>752</v>
      </c>
      <c r="Q152" s="151">
        <v>939.92245000000003</v>
      </c>
      <c r="R152" s="150">
        <v>228</v>
      </c>
      <c r="S152" s="149">
        <v>1762.01117</v>
      </c>
      <c r="T152" s="148">
        <v>255</v>
      </c>
      <c r="U152" s="147">
        <v>2217.5046259999999</v>
      </c>
      <c r="V152" s="150">
        <v>491</v>
      </c>
      <c r="W152" s="149">
        <v>1691.2901429999999</v>
      </c>
      <c r="X152" s="148">
        <f t="shared" si="14"/>
        <v>7250</v>
      </c>
      <c r="Y152" s="147">
        <f t="shared" si="15"/>
        <v>22559.431592000001</v>
      </c>
      <c r="Z152" s="148">
        <f t="shared" si="16"/>
        <v>9744</v>
      </c>
      <c r="AA152" s="147">
        <f t="shared" si="17"/>
        <v>33517.368471000002</v>
      </c>
      <c r="AB152" s="78" t="s">
        <v>1211</v>
      </c>
    </row>
    <row r="153" spans="1:28">
      <c r="A153" s="103" t="s">
        <v>1210</v>
      </c>
      <c r="B153" s="156">
        <v>1879</v>
      </c>
      <c r="C153" s="155">
        <v>15241.322913</v>
      </c>
      <c r="D153" s="154">
        <v>10</v>
      </c>
      <c r="E153" s="153">
        <v>12.861499999999999</v>
      </c>
      <c r="F153" s="150">
        <v>8</v>
      </c>
      <c r="G153" s="149">
        <v>130.991343</v>
      </c>
      <c r="H153" s="148">
        <v>6</v>
      </c>
      <c r="I153" s="147">
        <v>29.012</v>
      </c>
      <c r="J153" s="150">
        <v>27</v>
      </c>
      <c r="K153" s="149">
        <v>159.83511999999999</v>
      </c>
      <c r="L153" s="148">
        <f t="shared" si="12"/>
        <v>1930</v>
      </c>
      <c r="M153" s="147">
        <f t="shared" si="13"/>
        <v>15574.022876000001</v>
      </c>
      <c r="N153" s="150">
        <v>8398</v>
      </c>
      <c r="O153" s="152">
        <v>27920.39517</v>
      </c>
      <c r="P153" s="148">
        <v>901</v>
      </c>
      <c r="Q153" s="151">
        <v>1141.656675</v>
      </c>
      <c r="R153" s="150">
        <v>316</v>
      </c>
      <c r="S153" s="149">
        <v>2326.3006300000002</v>
      </c>
      <c r="T153" s="148">
        <v>276</v>
      </c>
      <c r="U153" s="147">
        <v>1855.6196010000001</v>
      </c>
      <c r="V153" s="150">
        <v>523</v>
      </c>
      <c r="W153" s="149">
        <v>1993.2374809999999</v>
      </c>
      <c r="X153" s="148">
        <f t="shared" si="14"/>
        <v>10414</v>
      </c>
      <c r="Y153" s="147">
        <f t="shared" si="15"/>
        <v>35237.209556999995</v>
      </c>
      <c r="Z153" s="148">
        <f t="shared" si="16"/>
        <v>12344</v>
      </c>
      <c r="AA153" s="147">
        <f t="shared" si="17"/>
        <v>50811.232432999997</v>
      </c>
      <c r="AB153" s="78" t="s">
        <v>1209</v>
      </c>
    </row>
    <row r="154" spans="1:28">
      <c r="A154" s="103" t="s">
        <v>1208</v>
      </c>
      <c r="B154" s="156">
        <v>2575</v>
      </c>
      <c r="C154" s="155">
        <v>21585.400581000002</v>
      </c>
      <c r="D154" s="154">
        <v>30</v>
      </c>
      <c r="E154" s="153">
        <v>40.4968</v>
      </c>
      <c r="F154" s="150">
        <v>11</v>
      </c>
      <c r="G154" s="149">
        <v>68.227329999999995</v>
      </c>
      <c r="H154" s="148">
        <v>3</v>
      </c>
      <c r="I154" s="147">
        <v>9.5259999999999998</v>
      </c>
      <c r="J154" s="150">
        <v>41</v>
      </c>
      <c r="K154" s="149">
        <v>287.50639999999999</v>
      </c>
      <c r="L154" s="148">
        <f t="shared" si="12"/>
        <v>2660</v>
      </c>
      <c r="M154" s="147">
        <f t="shared" si="13"/>
        <v>21991.157111000004</v>
      </c>
      <c r="N154" s="150">
        <v>12013</v>
      </c>
      <c r="O154" s="152">
        <v>46774.996322999999</v>
      </c>
      <c r="P154" s="148">
        <v>1039</v>
      </c>
      <c r="Q154" s="151">
        <v>1375.641668</v>
      </c>
      <c r="R154" s="150">
        <v>443</v>
      </c>
      <c r="S154" s="149">
        <v>5750.126319</v>
      </c>
      <c r="T154" s="148">
        <v>371</v>
      </c>
      <c r="U154" s="147">
        <v>2553.4026760000002</v>
      </c>
      <c r="V154" s="150">
        <v>622</v>
      </c>
      <c r="W154" s="149">
        <v>1875.047885</v>
      </c>
      <c r="X154" s="148">
        <f t="shared" si="14"/>
        <v>14488</v>
      </c>
      <c r="Y154" s="147">
        <f t="shared" si="15"/>
        <v>58329.214870999996</v>
      </c>
      <c r="Z154" s="148">
        <f t="shared" si="16"/>
        <v>17148</v>
      </c>
      <c r="AA154" s="147">
        <f t="shared" si="17"/>
        <v>80320.371981999997</v>
      </c>
    </row>
    <row r="155" spans="1:28" ht="17" thickBot="1">
      <c r="A155" s="146" t="s">
        <v>1207</v>
      </c>
      <c r="B155" s="176">
        <v>985</v>
      </c>
      <c r="C155" s="175">
        <v>8655.0785899999992</v>
      </c>
      <c r="D155" s="174">
        <v>6</v>
      </c>
      <c r="E155" s="173">
        <v>9.2850000000000001</v>
      </c>
      <c r="F155" s="170">
        <v>12</v>
      </c>
      <c r="G155" s="169">
        <v>76.847099999999998</v>
      </c>
      <c r="H155" s="168">
        <v>8</v>
      </c>
      <c r="I155" s="167">
        <v>52.975999999999999</v>
      </c>
      <c r="J155" s="170">
        <v>14</v>
      </c>
      <c r="K155" s="169">
        <v>48.054673000000001</v>
      </c>
      <c r="L155" s="168">
        <f t="shared" si="12"/>
        <v>1025</v>
      </c>
      <c r="M155" s="167">
        <f t="shared" si="13"/>
        <v>8842.241363000001</v>
      </c>
      <c r="N155" s="170">
        <v>11533</v>
      </c>
      <c r="O155" s="172">
        <v>42564.804414999999</v>
      </c>
      <c r="P155" s="168">
        <v>931</v>
      </c>
      <c r="Q155" s="171">
        <v>1254.2072900000001</v>
      </c>
      <c r="R155" s="170">
        <v>425</v>
      </c>
      <c r="S155" s="169">
        <v>4951.3219499999996</v>
      </c>
      <c r="T155" s="168">
        <v>370</v>
      </c>
      <c r="U155" s="167">
        <v>3779.5419999999999</v>
      </c>
      <c r="V155" s="170">
        <v>637</v>
      </c>
      <c r="W155" s="169">
        <v>2296.9025510000001</v>
      </c>
      <c r="X155" s="168">
        <f t="shared" si="14"/>
        <v>13896</v>
      </c>
      <c r="Y155" s="167">
        <f t="shared" si="15"/>
        <v>54846.778205999995</v>
      </c>
      <c r="Z155" s="168">
        <f t="shared" si="16"/>
        <v>14921</v>
      </c>
      <c r="AA155" s="167">
        <f t="shared" si="17"/>
        <v>63689.019568999996</v>
      </c>
    </row>
    <row r="156" spans="1:28">
      <c r="A156" s="124" t="s">
        <v>1206</v>
      </c>
      <c r="B156" s="166">
        <v>1690</v>
      </c>
      <c r="C156" s="165">
        <v>9301.4923670000007</v>
      </c>
      <c r="D156" s="164">
        <v>4</v>
      </c>
      <c r="E156" s="163">
        <v>3.5055000000000001</v>
      </c>
      <c r="F156" s="160">
        <v>23</v>
      </c>
      <c r="G156" s="159">
        <v>146.04630599999999</v>
      </c>
      <c r="H156" s="158">
        <v>12</v>
      </c>
      <c r="I156" s="157">
        <v>54.423000000000002</v>
      </c>
      <c r="J156" s="160">
        <v>15</v>
      </c>
      <c r="K156" s="159">
        <v>46.047665000000002</v>
      </c>
      <c r="L156" s="158">
        <f t="shared" si="12"/>
        <v>1744</v>
      </c>
      <c r="M156" s="157">
        <f t="shared" si="13"/>
        <v>9551.514838000001</v>
      </c>
      <c r="N156" s="160">
        <v>11982</v>
      </c>
      <c r="O156" s="162">
        <v>45831.110802000003</v>
      </c>
      <c r="P156" s="158">
        <v>1047</v>
      </c>
      <c r="Q156" s="161">
        <v>1454.577884</v>
      </c>
      <c r="R156" s="160">
        <v>420</v>
      </c>
      <c r="S156" s="159">
        <v>4619.8919660000001</v>
      </c>
      <c r="T156" s="158">
        <v>336</v>
      </c>
      <c r="U156" s="157">
        <v>3165.1808999999998</v>
      </c>
      <c r="V156" s="160">
        <v>666</v>
      </c>
      <c r="W156" s="159">
        <v>2148.3463999999999</v>
      </c>
      <c r="X156" s="158">
        <f t="shared" si="14"/>
        <v>14451</v>
      </c>
      <c r="Y156" s="157">
        <f t="shared" si="15"/>
        <v>57219.107952000006</v>
      </c>
      <c r="Z156" s="158">
        <f t="shared" si="16"/>
        <v>16195</v>
      </c>
      <c r="AA156" s="157">
        <f t="shared" si="17"/>
        <v>66770.622790000009</v>
      </c>
      <c r="AB156" s="78" t="s">
        <v>1205</v>
      </c>
    </row>
    <row r="157" spans="1:28">
      <c r="A157" s="103" t="s">
        <v>1204</v>
      </c>
      <c r="B157" s="156">
        <v>670</v>
      </c>
      <c r="C157" s="155">
        <v>3866.31621</v>
      </c>
      <c r="D157" s="154">
        <v>0</v>
      </c>
      <c r="E157" s="153">
        <v>0</v>
      </c>
      <c r="F157" s="150">
        <v>8</v>
      </c>
      <c r="G157" s="149">
        <v>177.649967</v>
      </c>
      <c r="H157" s="148">
        <v>16</v>
      </c>
      <c r="I157" s="147">
        <v>54.508499999999998</v>
      </c>
      <c r="J157" s="150">
        <v>7</v>
      </c>
      <c r="K157" s="149">
        <v>7.835375</v>
      </c>
      <c r="L157" s="148">
        <f t="shared" si="12"/>
        <v>701</v>
      </c>
      <c r="M157" s="147">
        <f t="shared" si="13"/>
        <v>4106.3100519999998</v>
      </c>
      <c r="N157" s="150">
        <v>10829</v>
      </c>
      <c r="O157" s="152">
        <v>37234.616015</v>
      </c>
      <c r="P157" s="148">
        <v>950</v>
      </c>
      <c r="Q157" s="151">
        <v>1367.450325</v>
      </c>
      <c r="R157" s="150">
        <v>315</v>
      </c>
      <c r="S157" s="149">
        <v>3631.7443470000003</v>
      </c>
      <c r="T157" s="148">
        <v>277</v>
      </c>
      <c r="U157" s="147">
        <v>2283.1158519999999</v>
      </c>
      <c r="V157" s="150">
        <v>561</v>
      </c>
      <c r="W157" s="149">
        <v>2043.23341</v>
      </c>
      <c r="X157" s="148">
        <f t="shared" si="14"/>
        <v>12932</v>
      </c>
      <c r="Y157" s="147">
        <f t="shared" si="15"/>
        <v>46560.159949000001</v>
      </c>
      <c r="Z157" s="148">
        <f t="shared" si="16"/>
        <v>13633</v>
      </c>
      <c r="AA157" s="147">
        <f t="shared" si="17"/>
        <v>50666.470001000002</v>
      </c>
      <c r="AB157" s="78"/>
    </row>
    <row r="158" spans="1:28">
      <c r="A158" s="103" t="s">
        <v>1203</v>
      </c>
      <c r="B158" s="156">
        <v>2365</v>
      </c>
      <c r="C158" s="155">
        <v>11565.250695999999</v>
      </c>
      <c r="D158" s="154">
        <v>0</v>
      </c>
      <c r="E158" s="153">
        <v>0</v>
      </c>
      <c r="F158" s="150">
        <v>5</v>
      </c>
      <c r="G158" s="149">
        <v>18.315480000000001</v>
      </c>
      <c r="H158" s="148">
        <v>9</v>
      </c>
      <c r="I158" s="147">
        <v>72.888999999999996</v>
      </c>
      <c r="J158" s="150">
        <v>5</v>
      </c>
      <c r="K158" s="149">
        <v>37.532299999999999</v>
      </c>
      <c r="L158" s="148">
        <f t="shared" si="12"/>
        <v>2384</v>
      </c>
      <c r="M158" s="147">
        <f t="shared" si="13"/>
        <v>11693.987475999998</v>
      </c>
      <c r="N158" s="150">
        <v>6372</v>
      </c>
      <c r="O158" s="152">
        <v>22280.966823999999</v>
      </c>
      <c r="P158" s="148">
        <v>680</v>
      </c>
      <c r="Q158" s="151">
        <v>961.94423700000004</v>
      </c>
      <c r="R158" s="150">
        <v>274</v>
      </c>
      <c r="S158" s="149">
        <v>3054.61663</v>
      </c>
      <c r="T158" s="148">
        <v>207</v>
      </c>
      <c r="U158" s="147">
        <v>2241.172</v>
      </c>
      <c r="V158" s="150">
        <v>419</v>
      </c>
      <c r="W158" s="149">
        <v>1974.630165</v>
      </c>
      <c r="X158" s="148">
        <f t="shared" si="14"/>
        <v>7952</v>
      </c>
      <c r="Y158" s="147">
        <f t="shared" si="15"/>
        <v>30513.329855999997</v>
      </c>
      <c r="Z158" s="148">
        <f t="shared" si="16"/>
        <v>10336</v>
      </c>
      <c r="AA158" s="147">
        <f t="shared" si="17"/>
        <v>42207.317331999991</v>
      </c>
      <c r="AB158" s="78"/>
    </row>
    <row r="159" spans="1:28">
      <c r="A159" s="103" t="s">
        <v>1202</v>
      </c>
      <c r="B159" s="156">
        <v>492</v>
      </c>
      <c r="C159" s="155">
        <v>2641.247922</v>
      </c>
      <c r="D159" s="154">
        <v>23</v>
      </c>
      <c r="E159" s="153">
        <v>31.850300000000001</v>
      </c>
      <c r="F159" s="150">
        <v>14</v>
      </c>
      <c r="G159" s="149">
        <v>1702.350868</v>
      </c>
      <c r="H159" s="148">
        <v>5</v>
      </c>
      <c r="I159" s="147">
        <v>58.97</v>
      </c>
      <c r="J159" s="150">
        <v>6</v>
      </c>
      <c r="K159" s="149">
        <v>32.402999999999999</v>
      </c>
      <c r="L159" s="148">
        <f t="shared" si="12"/>
        <v>540</v>
      </c>
      <c r="M159" s="147">
        <f t="shared" si="13"/>
        <v>4466.8220900000006</v>
      </c>
      <c r="N159" s="150">
        <v>7437</v>
      </c>
      <c r="O159" s="152">
        <v>23903.740094000001</v>
      </c>
      <c r="P159" s="148">
        <v>927</v>
      </c>
      <c r="Q159" s="151">
        <v>1326.2389020000001</v>
      </c>
      <c r="R159" s="150">
        <v>282</v>
      </c>
      <c r="S159" s="149">
        <v>1500.8525669999999</v>
      </c>
      <c r="T159" s="148">
        <v>299</v>
      </c>
      <c r="U159" s="147">
        <v>2323.5779900000002</v>
      </c>
      <c r="V159" s="150">
        <v>566</v>
      </c>
      <c r="W159" s="149">
        <v>1390.193033</v>
      </c>
      <c r="X159" s="148">
        <f t="shared" si="14"/>
        <v>9511</v>
      </c>
      <c r="Y159" s="147">
        <f t="shared" si="15"/>
        <v>30444.602586000001</v>
      </c>
      <c r="Z159" s="148">
        <f t="shared" si="16"/>
        <v>10051</v>
      </c>
      <c r="AA159" s="147">
        <f t="shared" si="17"/>
        <v>34911.424676000002</v>
      </c>
      <c r="AB159" s="78" t="s">
        <v>1201</v>
      </c>
    </row>
    <row r="160" spans="1:28">
      <c r="A160" s="103" t="s">
        <v>1200</v>
      </c>
      <c r="B160" s="156">
        <v>409</v>
      </c>
      <c r="C160" s="155">
        <v>3670.4579610000001</v>
      </c>
      <c r="D160" s="154">
        <v>232</v>
      </c>
      <c r="E160" s="153">
        <v>308.20510000000002</v>
      </c>
      <c r="F160" s="150">
        <v>13</v>
      </c>
      <c r="G160" s="149">
        <v>50.927849999999999</v>
      </c>
      <c r="H160" s="148">
        <v>5</v>
      </c>
      <c r="I160" s="147">
        <v>76.400000000000006</v>
      </c>
      <c r="J160" s="150">
        <v>11</v>
      </c>
      <c r="K160" s="149">
        <v>253.37191000000001</v>
      </c>
      <c r="L160" s="148">
        <f t="shared" si="12"/>
        <v>670</v>
      </c>
      <c r="M160" s="147">
        <f t="shared" si="13"/>
        <v>4359.3628209999997</v>
      </c>
      <c r="N160" s="150">
        <v>6657</v>
      </c>
      <c r="O160" s="152">
        <v>21142.187615999999</v>
      </c>
      <c r="P160" s="148">
        <v>893</v>
      </c>
      <c r="Q160" s="151">
        <v>1294.4506200000001</v>
      </c>
      <c r="R160" s="150">
        <v>217</v>
      </c>
      <c r="S160" s="149">
        <v>2190.0897199999999</v>
      </c>
      <c r="T160" s="148">
        <v>295</v>
      </c>
      <c r="U160" s="147">
        <v>2866.1484329999998</v>
      </c>
      <c r="V160" s="150">
        <v>487</v>
      </c>
      <c r="W160" s="149">
        <v>1484.9341710000001</v>
      </c>
      <c r="X160" s="148">
        <f t="shared" si="14"/>
        <v>8549</v>
      </c>
      <c r="Y160" s="147">
        <f t="shared" si="15"/>
        <v>28977.810559999998</v>
      </c>
      <c r="Z160" s="148">
        <f t="shared" si="16"/>
        <v>9219</v>
      </c>
      <c r="AA160" s="147">
        <f t="shared" si="17"/>
        <v>33337.173381000001</v>
      </c>
      <c r="AB160" s="78"/>
    </row>
    <row r="161" spans="1:28">
      <c r="A161" s="103" t="s">
        <v>1199</v>
      </c>
      <c r="B161" s="156">
        <v>1712</v>
      </c>
      <c r="C161" s="155">
        <v>23273.593205000001</v>
      </c>
      <c r="D161" s="154">
        <v>336</v>
      </c>
      <c r="E161" s="153">
        <v>377.89159999999998</v>
      </c>
      <c r="F161" s="150">
        <v>9</v>
      </c>
      <c r="G161" s="149">
        <v>22.511150000000001</v>
      </c>
      <c r="H161" s="148">
        <v>9</v>
      </c>
      <c r="I161" s="147">
        <v>122.85</v>
      </c>
      <c r="J161" s="150">
        <v>23</v>
      </c>
      <c r="K161" s="149">
        <v>397.13674500000002</v>
      </c>
      <c r="L161" s="148">
        <f t="shared" si="12"/>
        <v>2089</v>
      </c>
      <c r="M161" s="147">
        <f t="shared" si="13"/>
        <v>24193.982699999997</v>
      </c>
      <c r="N161" s="150">
        <v>7167</v>
      </c>
      <c r="O161" s="152">
        <v>24109.462617000001</v>
      </c>
      <c r="P161" s="148">
        <v>888</v>
      </c>
      <c r="Q161" s="151">
        <v>1298.4382420000002</v>
      </c>
      <c r="R161" s="150">
        <v>229</v>
      </c>
      <c r="S161" s="149">
        <v>1808.008028</v>
      </c>
      <c r="T161" s="148">
        <v>298</v>
      </c>
      <c r="U161" s="147">
        <v>2919.3698159999994</v>
      </c>
      <c r="V161" s="150">
        <v>427</v>
      </c>
      <c r="W161" s="149">
        <v>1366.3269319999999</v>
      </c>
      <c r="X161" s="148">
        <f t="shared" si="14"/>
        <v>9009</v>
      </c>
      <c r="Y161" s="147">
        <f t="shared" si="15"/>
        <v>31501.605635</v>
      </c>
      <c r="Z161" s="148">
        <f t="shared" si="16"/>
        <v>11098</v>
      </c>
      <c r="AA161" s="147">
        <f t="shared" si="17"/>
        <v>55695.588334999993</v>
      </c>
      <c r="AB161" s="78"/>
    </row>
    <row r="162" spans="1:28">
      <c r="A162" s="103" t="s">
        <v>1198</v>
      </c>
      <c r="B162" s="102">
        <v>395</v>
      </c>
      <c r="C162" s="101">
        <v>5648.4731929999998</v>
      </c>
      <c r="D162" s="100">
        <v>34</v>
      </c>
      <c r="E162" s="99">
        <v>33.761200000000002</v>
      </c>
      <c r="F162" s="96">
        <v>9</v>
      </c>
      <c r="G162" s="95">
        <v>235.416</v>
      </c>
      <c r="H162" s="94">
        <v>6</v>
      </c>
      <c r="I162" s="93">
        <v>232.470482</v>
      </c>
      <c r="J162" s="96">
        <v>16</v>
      </c>
      <c r="K162" s="95">
        <v>163.74278000000001</v>
      </c>
      <c r="L162" s="94">
        <f t="shared" si="12"/>
        <v>460</v>
      </c>
      <c r="M162" s="93">
        <f t="shared" si="13"/>
        <v>6313.8636549999992</v>
      </c>
      <c r="N162" s="96">
        <v>6063</v>
      </c>
      <c r="O162" s="98">
        <v>18590.263355999999</v>
      </c>
      <c r="P162" s="94">
        <v>844</v>
      </c>
      <c r="Q162" s="97">
        <v>1263.805791</v>
      </c>
      <c r="R162" s="96">
        <v>200</v>
      </c>
      <c r="S162" s="95">
        <v>3077.6359360000001</v>
      </c>
      <c r="T162" s="94">
        <v>259</v>
      </c>
      <c r="U162" s="93">
        <v>2181.2918</v>
      </c>
      <c r="V162" s="96">
        <v>442</v>
      </c>
      <c r="W162" s="95">
        <v>2036.7920999999999</v>
      </c>
      <c r="X162" s="94">
        <f t="shared" si="14"/>
        <v>7808</v>
      </c>
      <c r="Y162" s="93">
        <f t="shared" si="15"/>
        <v>27149.788982999995</v>
      </c>
      <c r="Z162" s="94">
        <f t="shared" si="16"/>
        <v>8268</v>
      </c>
      <c r="AA162" s="93">
        <f t="shared" si="17"/>
        <v>33463.652637999992</v>
      </c>
      <c r="AB162" s="78"/>
    </row>
    <row r="163" spans="1:28">
      <c r="A163" s="103" t="s">
        <v>1197</v>
      </c>
      <c r="B163" s="102">
        <v>187</v>
      </c>
      <c r="C163" s="101">
        <v>1150.5719879999999</v>
      </c>
      <c r="D163" s="100">
        <v>2</v>
      </c>
      <c r="E163" s="99">
        <v>2.0019999999999998</v>
      </c>
      <c r="F163" s="96">
        <v>4</v>
      </c>
      <c r="G163" s="95">
        <v>24.071999999999999</v>
      </c>
      <c r="H163" s="94">
        <v>1</v>
      </c>
      <c r="I163" s="93">
        <v>2.75</v>
      </c>
      <c r="J163" s="96">
        <v>10</v>
      </c>
      <c r="K163" s="95">
        <v>65.372280000000003</v>
      </c>
      <c r="L163" s="94">
        <f t="shared" si="12"/>
        <v>204</v>
      </c>
      <c r="M163" s="93">
        <f t="shared" si="13"/>
        <v>1244.7682679999998</v>
      </c>
      <c r="N163" s="96">
        <v>4330</v>
      </c>
      <c r="O163" s="98">
        <v>12234.27205</v>
      </c>
      <c r="P163" s="94">
        <v>651</v>
      </c>
      <c r="Q163" s="97">
        <v>935.18625099999997</v>
      </c>
      <c r="R163" s="96">
        <v>128</v>
      </c>
      <c r="S163" s="95">
        <v>671.47799999999995</v>
      </c>
      <c r="T163" s="94">
        <v>181</v>
      </c>
      <c r="U163" s="93">
        <v>1204.7588740000001</v>
      </c>
      <c r="V163" s="96">
        <v>306</v>
      </c>
      <c r="W163" s="95">
        <v>985.59731399999998</v>
      </c>
      <c r="X163" s="94">
        <f t="shared" si="14"/>
        <v>5596</v>
      </c>
      <c r="Y163" s="93">
        <f t="shared" si="15"/>
        <v>16031.292488999998</v>
      </c>
      <c r="Z163" s="94">
        <f t="shared" si="16"/>
        <v>5800</v>
      </c>
      <c r="AA163" s="93">
        <f t="shared" si="17"/>
        <v>17276.060756999999</v>
      </c>
      <c r="AB163" s="78"/>
    </row>
    <row r="164" spans="1:28">
      <c r="A164" s="103" t="s">
        <v>1196</v>
      </c>
      <c r="B164" s="102">
        <v>649</v>
      </c>
      <c r="C164" s="101">
        <v>2963.5898000000002</v>
      </c>
      <c r="D164" s="100">
        <v>239</v>
      </c>
      <c r="E164" s="99">
        <v>551.21579999999994</v>
      </c>
      <c r="F164" s="96">
        <v>1</v>
      </c>
      <c r="G164" s="95">
        <v>1.35917</v>
      </c>
      <c r="H164" s="94">
        <v>2</v>
      </c>
      <c r="I164" s="93">
        <v>207.7</v>
      </c>
      <c r="J164" s="96">
        <v>2</v>
      </c>
      <c r="K164" s="95">
        <v>11.81</v>
      </c>
      <c r="L164" s="94">
        <f t="shared" si="12"/>
        <v>893</v>
      </c>
      <c r="M164" s="93">
        <f t="shared" si="13"/>
        <v>3735.6747700000001</v>
      </c>
      <c r="N164" s="96">
        <v>4466</v>
      </c>
      <c r="O164" s="98">
        <v>14089.272908000001</v>
      </c>
      <c r="P164" s="94">
        <v>606</v>
      </c>
      <c r="Q164" s="97">
        <v>853.15064700000005</v>
      </c>
      <c r="R164" s="96">
        <v>126</v>
      </c>
      <c r="S164" s="95">
        <v>873.32039999999995</v>
      </c>
      <c r="T164" s="94">
        <v>154</v>
      </c>
      <c r="U164" s="93">
        <v>1253.925788</v>
      </c>
      <c r="V164" s="96">
        <v>250</v>
      </c>
      <c r="W164" s="95">
        <v>1008.291079</v>
      </c>
      <c r="X164" s="94">
        <f t="shared" si="14"/>
        <v>5602</v>
      </c>
      <c r="Y164" s="93">
        <f t="shared" si="15"/>
        <v>18077.960822000001</v>
      </c>
      <c r="Z164" s="94">
        <f t="shared" si="16"/>
        <v>6495</v>
      </c>
      <c r="AA164" s="93">
        <f t="shared" si="17"/>
        <v>21813.635592000002</v>
      </c>
      <c r="AB164" s="78" t="s">
        <v>1195</v>
      </c>
    </row>
    <row r="165" spans="1:28">
      <c r="A165" s="103" t="s">
        <v>1194</v>
      </c>
      <c r="B165" s="102">
        <v>379</v>
      </c>
      <c r="C165" s="101">
        <v>5066.8856169999999</v>
      </c>
      <c r="D165" s="100">
        <v>9</v>
      </c>
      <c r="E165" s="99">
        <v>20.780999999999999</v>
      </c>
      <c r="F165" s="96">
        <v>1</v>
      </c>
      <c r="G165" s="95">
        <v>7.6105</v>
      </c>
      <c r="H165" s="94">
        <v>2</v>
      </c>
      <c r="I165" s="93">
        <v>103.73</v>
      </c>
      <c r="J165" s="96">
        <v>2</v>
      </c>
      <c r="K165" s="95">
        <v>2.1960000000000002</v>
      </c>
      <c r="L165" s="94">
        <f t="shared" si="12"/>
        <v>393</v>
      </c>
      <c r="M165" s="93">
        <f t="shared" si="13"/>
        <v>5201.2031169999991</v>
      </c>
      <c r="N165" s="96">
        <v>3697</v>
      </c>
      <c r="O165" s="98">
        <v>10322.908971999999</v>
      </c>
      <c r="P165" s="94">
        <v>525</v>
      </c>
      <c r="Q165" s="97">
        <v>738.598705</v>
      </c>
      <c r="R165" s="96">
        <v>100</v>
      </c>
      <c r="S165" s="95">
        <v>1150.2801480000001</v>
      </c>
      <c r="T165" s="94">
        <v>115</v>
      </c>
      <c r="U165" s="93">
        <v>799.29579999999999</v>
      </c>
      <c r="V165" s="96">
        <v>180</v>
      </c>
      <c r="W165" s="95">
        <v>437.10266999999999</v>
      </c>
      <c r="X165" s="94">
        <f t="shared" si="14"/>
        <v>4617</v>
      </c>
      <c r="Y165" s="93">
        <f t="shared" si="15"/>
        <v>13448.186295</v>
      </c>
      <c r="Z165" s="94">
        <f t="shared" si="16"/>
        <v>5010</v>
      </c>
      <c r="AA165" s="93">
        <f t="shared" si="17"/>
        <v>18649.389411999997</v>
      </c>
      <c r="AB165" s="78"/>
    </row>
    <row r="166" spans="1:28">
      <c r="A166" s="103" t="s">
        <v>1193</v>
      </c>
      <c r="B166" s="102">
        <v>122</v>
      </c>
      <c r="C166" s="101">
        <v>800.09580000000005</v>
      </c>
      <c r="D166" s="100">
        <v>7</v>
      </c>
      <c r="E166" s="99">
        <v>15.187900000000001</v>
      </c>
      <c r="F166" s="96">
        <v>1</v>
      </c>
      <c r="G166" s="95">
        <v>43.172199999999997</v>
      </c>
      <c r="H166" s="94">
        <v>0</v>
      </c>
      <c r="I166" s="93">
        <v>0</v>
      </c>
      <c r="J166" s="96">
        <v>0</v>
      </c>
      <c r="K166" s="95">
        <v>0</v>
      </c>
      <c r="L166" s="94">
        <f t="shared" si="12"/>
        <v>130</v>
      </c>
      <c r="M166" s="93">
        <f t="shared" si="13"/>
        <v>858.45590000000004</v>
      </c>
      <c r="N166" s="96">
        <v>2656</v>
      </c>
      <c r="O166" s="98">
        <v>7598.4065710000004</v>
      </c>
      <c r="P166" s="94">
        <v>341</v>
      </c>
      <c r="Q166" s="97">
        <v>426.17033400000003</v>
      </c>
      <c r="R166" s="96">
        <v>54</v>
      </c>
      <c r="S166" s="95">
        <v>337.92694999999998</v>
      </c>
      <c r="T166" s="94">
        <v>65</v>
      </c>
      <c r="U166" s="93">
        <v>733.09799999999996</v>
      </c>
      <c r="V166" s="96">
        <v>114</v>
      </c>
      <c r="W166" s="95">
        <v>231.87572</v>
      </c>
      <c r="X166" s="94">
        <f t="shared" si="14"/>
        <v>3230</v>
      </c>
      <c r="Y166" s="93">
        <f t="shared" si="15"/>
        <v>9327.4775750000008</v>
      </c>
      <c r="Z166" s="94">
        <f t="shared" si="16"/>
        <v>3360</v>
      </c>
      <c r="AA166" s="93">
        <f t="shared" si="17"/>
        <v>10185.933475000002</v>
      </c>
      <c r="AB166" s="78"/>
    </row>
    <row r="167" spans="1:28" ht="17" thickBot="1">
      <c r="A167" s="146" t="s">
        <v>1192</v>
      </c>
      <c r="B167" s="145">
        <v>885</v>
      </c>
      <c r="C167" s="144">
        <v>7016.1733000000004</v>
      </c>
      <c r="D167" s="143">
        <v>25</v>
      </c>
      <c r="E167" s="142">
        <v>47.456400000000002</v>
      </c>
      <c r="F167" s="139">
        <v>3</v>
      </c>
      <c r="G167" s="138">
        <v>290.57524000000001</v>
      </c>
      <c r="H167" s="137">
        <v>3</v>
      </c>
      <c r="I167" s="136">
        <v>56.621960000000001</v>
      </c>
      <c r="J167" s="139">
        <v>1</v>
      </c>
      <c r="K167" s="138">
        <v>0.95</v>
      </c>
      <c r="L167" s="137">
        <f t="shared" si="12"/>
        <v>917</v>
      </c>
      <c r="M167" s="136">
        <f t="shared" si="13"/>
        <v>7411.7769000000008</v>
      </c>
      <c r="N167" s="139">
        <v>3276</v>
      </c>
      <c r="O167" s="141">
        <v>9582.719411</v>
      </c>
      <c r="P167" s="137">
        <v>363</v>
      </c>
      <c r="Q167" s="140">
        <v>459.4599</v>
      </c>
      <c r="R167" s="139">
        <v>70</v>
      </c>
      <c r="S167" s="138">
        <v>603.76930000000004</v>
      </c>
      <c r="T167" s="137">
        <v>99</v>
      </c>
      <c r="U167" s="136">
        <v>862.91788799999995</v>
      </c>
      <c r="V167" s="139">
        <v>115</v>
      </c>
      <c r="W167" s="138">
        <v>814.73600099999999</v>
      </c>
      <c r="X167" s="137">
        <f t="shared" si="14"/>
        <v>3923</v>
      </c>
      <c r="Y167" s="136">
        <f t="shared" si="15"/>
        <v>12323.602499999999</v>
      </c>
      <c r="Z167" s="137">
        <f t="shared" si="16"/>
        <v>4840</v>
      </c>
      <c r="AA167" s="136">
        <f t="shared" si="17"/>
        <v>19735.379399999998</v>
      </c>
      <c r="AB167" s="78"/>
    </row>
    <row r="168" spans="1:28">
      <c r="A168" s="124" t="s">
        <v>1191</v>
      </c>
      <c r="B168" s="123">
        <v>489</v>
      </c>
      <c r="C168" s="122">
        <v>4250.2948900000001</v>
      </c>
      <c r="D168" s="121">
        <v>5</v>
      </c>
      <c r="E168" s="120">
        <v>9.7207000000000008</v>
      </c>
      <c r="F168" s="117">
        <v>2</v>
      </c>
      <c r="G168" s="116">
        <v>101.75064999999999</v>
      </c>
      <c r="H168" s="115">
        <v>0</v>
      </c>
      <c r="I168" s="114">
        <v>0</v>
      </c>
      <c r="J168" s="117">
        <v>2</v>
      </c>
      <c r="K168" s="116">
        <v>15.35</v>
      </c>
      <c r="L168" s="115">
        <f t="shared" si="12"/>
        <v>498</v>
      </c>
      <c r="M168" s="114">
        <f t="shared" si="13"/>
        <v>4377.1162400000003</v>
      </c>
      <c r="N168" s="117">
        <v>3868</v>
      </c>
      <c r="O168" s="119">
        <v>11315.076509</v>
      </c>
      <c r="P168" s="115">
        <v>417</v>
      </c>
      <c r="Q168" s="118">
        <v>524.51491499999997</v>
      </c>
      <c r="R168" s="117">
        <v>66</v>
      </c>
      <c r="S168" s="116">
        <v>961.62135000000001</v>
      </c>
      <c r="T168" s="115">
        <v>82</v>
      </c>
      <c r="U168" s="114">
        <v>657.61199999999997</v>
      </c>
      <c r="V168" s="117">
        <v>145</v>
      </c>
      <c r="W168" s="116">
        <v>355.06205999999997</v>
      </c>
      <c r="X168" s="115">
        <f t="shared" si="14"/>
        <v>4578</v>
      </c>
      <c r="Y168" s="114">
        <f t="shared" si="15"/>
        <v>13813.886833999999</v>
      </c>
      <c r="Z168" s="115">
        <f t="shared" si="16"/>
        <v>5076</v>
      </c>
      <c r="AA168" s="114">
        <f t="shared" si="17"/>
        <v>18191.003074</v>
      </c>
      <c r="AB168" s="78"/>
    </row>
    <row r="169" spans="1:28">
      <c r="A169" s="103" t="s">
        <v>1190</v>
      </c>
      <c r="B169" s="102">
        <v>214</v>
      </c>
      <c r="C169" s="101">
        <v>1714.7060080000001</v>
      </c>
      <c r="D169" s="100">
        <v>0</v>
      </c>
      <c r="E169" s="99">
        <v>0</v>
      </c>
      <c r="F169" s="96">
        <v>0</v>
      </c>
      <c r="G169" s="95">
        <v>0</v>
      </c>
      <c r="H169" s="94">
        <v>0</v>
      </c>
      <c r="I169" s="93">
        <v>0</v>
      </c>
      <c r="J169" s="96">
        <v>1</v>
      </c>
      <c r="K169" s="95">
        <v>6.2441000000000004</v>
      </c>
      <c r="L169" s="94">
        <f t="shared" si="12"/>
        <v>215</v>
      </c>
      <c r="M169" s="93">
        <f t="shared" si="13"/>
        <v>1720.950108</v>
      </c>
      <c r="N169" s="96">
        <v>3793</v>
      </c>
      <c r="O169" s="98">
        <v>11713.334863</v>
      </c>
      <c r="P169" s="94">
        <v>398</v>
      </c>
      <c r="Q169" s="97">
        <v>526.61368000000004</v>
      </c>
      <c r="R169" s="96">
        <v>66</v>
      </c>
      <c r="S169" s="95">
        <v>585.74559999999997</v>
      </c>
      <c r="T169" s="94">
        <v>105</v>
      </c>
      <c r="U169" s="93">
        <v>865.89800000000002</v>
      </c>
      <c r="V169" s="96">
        <v>104</v>
      </c>
      <c r="W169" s="95">
        <v>190.27889999999999</v>
      </c>
      <c r="X169" s="94">
        <f t="shared" si="14"/>
        <v>4466</v>
      </c>
      <c r="Y169" s="93">
        <f t="shared" si="15"/>
        <v>13881.871042999999</v>
      </c>
      <c r="Z169" s="94">
        <f t="shared" si="16"/>
        <v>4681</v>
      </c>
      <c r="AA169" s="93">
        <f t="shared" si="17"/>
        <v>15602.821151</v>
      </c>
      <c r="AB169" s="78"/>
    </row>
    <row r="170" spans="1:28">
      <c r="A170" s="103" t="s">
        <v>1189</v>
      </c>
      <c r="B170" s="102">
        <v>839</v>
      </c>
      <c r="C170" s="101">
        <v>8742.7563329999994</v>
      </c>
      <c r="D170" s="100">
        <v>0</v>
      </c>
      <c r="E170" s="99">
        <v>0</v>
      </c>
      <c r="F170" s="96">
        <v>2</v>
      </c>
      <c r="G170" s="95">
        <v>77.450792000000007</v>
      </c>
      <c r="H170" s="94">
        <v>0</v>
      </c>
      <c r="I170" s="93">
        <v>0</v>
      </c>
      <c r="J170" s="96">
        <v>11</v>
      </c>
      <c r="K170" s="95">
        <v>164.40449799999999</v>
      </c>
      <c r="L170" s="94">
        <f t="shared" si="12"/>
        <v>852</v>
      </c>
      <c r="M170" s="93">
        <f t="shared" si="13"/>
        <v>8984.6116229999989</v>
      </c>
      <c r="N170" s="96">
        <v>5499</v>
      </c>
      <c r="O170" s="98">
        <v>15301.355223</v>
      </c>
      <c r="P170" s="94">
        <v>602</v>
      </c>
      <c r="Q170" s="97">
        <v>813.85549199999991</v>
      </c>
      <c r="R170" s="96">
        <v>112</v>
      </c>
      <c r="S170" s="95">
        <v>624.31813999999997</v>
      </c>
      <c r="T170" s="94">
        <v>150</v>
      </c>
      <c r="U170" s="93">
        <v>1249.0415</v>
      </c>
      <c r="V170" s="96">
        <v>207</v>
      </c>
      <c r="W170" s="95">
        <v>699.64205000000004</v>
      </c>
      <c r="X170" s="94">
        <f t="shared" si="14"/>
        <v>6570</v>
      </c>
      <c r="Y170" s="93">
        <f t="shared" si="15"/>
        <v>18688.212404999998</v>
      </c>
      <c r="Z170" s="94">
        <f t="shared" si="16"/>
        <v>7422</v>
      </c>
      <c r="AA170" s="93">
        <f t="shared" si="17"/>
        <v>27672.824027999995</v>
      </c>
      <c r="AB170" s="78"/>
    </row>
    <row r="171" spans="1:28">
      <c r="A171" s="103" t="s">
        <v>1188</v>
      </c>
      <c r="B171" s="102">
        <v>1567</v>
      </c>
      <c r="C171" s="101">
        <v>7837.0472410000002</v>
      </c>
      <c r="D171" s="100">
        <v>0</v>
      </c>
      <c r="E171" s="99">
        <v>0</v>
      </c>
      <c r="F171" s="96">
        <v>5</v>
      </c>
      <c r="G171" s="95">
        <v>100.0946</v>
      </c>
      <c r="H171" s="94">
        <v>8</v>
      </c>
      <c r="I171" s="93">
        <v>71.745999999999995</v>
      </c>
      <c r="J171" s="96">
        <v>6</v>
      </c>
      <c r="K171" s="95">
        <v>72.403540000000007</v>
      </c>
      <c r="L171" s="94">
        <f t="shared" si="12"/>
        <v>1586</v>
      </c>
      <c r="M171" s="93">
        <f t="shared" si="13"/>
        <v>8081.2913810000009</v>
      </c>
      <c r="N171" s="96">
        <v>7434</v>
      </c>
      <c r="O171" s="98">
        <v>22164.161323</v>
      </c>
      <c r="P171" s="94">
        <v>739</v>
      </c>
      <c r="Q171" s="97">
        <v>1034.1932979999999</v>
      </c>
      <c r="R171" s="96">
        <v>145</v>
      </c>
      <c r="S171" s="95">
        <v>552.12777000000006</v>
      </c>
      <c r="T171" s="94">
        <v>185</v>
      </c>
      <c r="U171" s="93">
        <v>1403.2190000000001</v>
      </c>
      <c r="V171" s="96">
        <v>265</v>
      </c>
      <c r="W171" s="95">
        <v>522.49946</v>
      </c>
      <c r="X171" s="94">
        <f t="shared" si="14"/>
        <v>8768</v>
      </c>
      <c r="Y171" s="93">
        <f t="shared" si="15"/>
        <v>25676.200850999998</v>
      </c>
      <c r="Z171" s="94">
        <f t="shared" si="16"/>
        <v>10354</v>
      </c>
      <c r="AA171" s="93">
        <f t="shared" si="17"/>
        <v>33757.492231999997</v>
      </c>
      <c r="AB171" s="78"/>
    </row>
    <row r="172" spans="1:28">
      <c r="A172" s="103" t="s">
        <v>1187</v>
      </c>
      <c r="B172" s="102">
        <v>2504</v>
      </c>
      <c r="C172" s="101">
        <v>11364.750563</v>
      </c>
      <c r="D172" s="100">
        <v>0</v>
      </c>
      <c r="E172" s="99">
        <v>0</v>
      </c>
      <c r="F172" s="96">
        <v>3</v>
      </c>
      <c r="G172" s="95">
        <v>195.13983999999999</v>
      </c>
      <c r="H172" s="94">
        <v>6</v>
      </c>
      <c r="I172" s="93">
        <v>28.4633</v>
      </c>
      <c r="J172" s="96">
        <v>3</v>
      </c>
      <c r="K172" s="95">
        <v>11.661519999999999</v>
      </c>
      <c r="L172" s="94">
        <f t="shared" si="12"/>
        <v>2516</v>
      </c>
      <c r="M172" s="93">
        <f t="shared" si="13"/>
        <v>11600.015222999999</v>
      </c>
      <c r="N172" s="96">
        <v>8316</v>
      </c>
      <c r="O172" s="98">
        <v>25955.226315</v>
      </c>
      <c r="P172" s="94">
        <v>903</v>
      </c>
      <c r="Q172" s="97">
        <v>1278.2670459999999</v>
      </c>
      <c r="R172" s="96">
        <v>165</v>
      </c>
      <c r="S172" s="95">
        <v>850.64901999999995</v>
      </c>
      <c r="T172" s="94">
        <v>250</v>
      </c>
      <c r="U172" s="93">
        <v>2315.241102</v>
      </c>
      <c r="V172" s="96">
        <v>301</v>
      </c>
      <c r="W172" s="95">
        <v>962.53249700000003</v>
      </c>
      <c r="X172" s="94">
        <f t="shared" si="14"/>
        <v>9935</v>
      </c>
      <c r="Y172" s="93">
        <f t="shared" si="15"/>
        <v>31361.915980000002</v>
      </c>
      <c r="Z172" s="94">
        <f t="shared" si="16"/>
        <v>12451</v>
      </c>
      <c r="AA172" s="93">
        <f t="shared" si="17"/>
        <v>42961.931203</v>
      </c>
      <c r="AB172" s="78"/>
    </row>
    <row r="173" spans="1:28">
      <c r="A173" s="103" t="s">
        <v>1186</v>
      </c>
      <c r="B173" s="102">
        <v>2696</v>
      </c>
      <c r="C173" s="101">
        <v>14957.331819999999</v>
      </c>
      <c r="D173" s="100">
        <v>0</v>
      </c>
      <c r="E173" s="99">
        <v>0</v>
      </c>
      <c r="F173" s="96">
        <v>39</v>
      </c>
      <c r="G173" s="95">
        <v>946.79068199999995</v>
      </c>
      <c r="H173" s="94">
        <v>5</v>
      </c>
      <c r="I173" s="93">
        <v>13.311</v>
      </c>
      <c r="J173" s="96">
        <v>4</v>
      </c>
      <c r="K173" s="95">
        <v>14.891999999999999</v>
      </c>
      <c r="L173" s="94">
        <f t="shared" si="12"/>
        <v>2744</v>
      </c>
      <c r="M173" s="93">
        <f t="shared" si="13"/>
        <v>15932.325502</v>
      </c>
      <c r="N173" s="96">
        <v>9976</v>
      </c>
      <c r="O173" s="98">
        <v>32910.104743000004</v>
      </c>
      <c r="P173" s="94">
        <v>1051</v>
      </c>
      <c r="Q173" s="97">
        <v>1527.225768</v>
      </c>
      <c r="R173" s="96">
        <v>248</v>
      </c>
      <c r="S173" s="95">
        <v>2674.4692879999998</v>
      </c>
      <c r="T173" s="94">
        <v>412</v>
      </c>
      <c r="U173" s="93">
        <v>4082.897426</v>
      </c>
      <c r="V173" s="96">
        <v>416</v>
      </c>
      <c r="W173" s="95">
        <v>1095.8206740000001</v>
      </c>
      <c r="X173" s="94">
        <f t="shared" si="14"/>
        <v>12103</v>
      </c>
      <c r="Y173" s="93">
        <f t="shared" si="15"/>
        <v>42290.517899000006</v>
      </c>
      <c r="Z173" s="94">
        <f t="shared" si="16"/>
        <v>14847</v>
      </c>
      <c r="AA173" s="93">
        <f t="shared" si="17"/>
        <v>58222.843401000006</v>
      </c>
      <c r="AB173" s="78"/>
    </row>
    <row r="174" spans="1:28">
      <c r="A174" s="103" t="s">
        <v>1185</v>
      </c>
      <c r="B174" s="102">
        <v>1300</v>
      </c>
      <c r="C174" s="101">
        <v>9003.0720280000005</v>
      </c>
      <c r="D174" s="100">
        <v>0</v>
      </c>
      <c r="E174" s="99">
        <v>0</v>
      </c>
      <c r="F174" s="96">
        <v>10</v>
      </c>
      <c r="G174" s="95">
        <v>232.15617</v>
      </c>
      <c r="H174" s="94">
        <v>4</v>
      </c>
      <c r="I174" s="93">
        <v>31.046849999999999</v>
      </c>
      <c r="J174" s="96">
        <v>10</v>
      </c>
      <c r="K174" s="95">
        <v>54.170544999999997</v>
      </c>
      <c r="L174" s="94">
        <f t="shared" si="12"/>
        <v>1324</v>
      </c>
      <c r="M174" s="93">
        <f t="shared" si="13"/>
        <v>9320.4455930000022</v>
      </c>
      <c r="N174" s="96">
        <v>9631</v>
      </c>
      <c r="O174" s="98">
        <v>33028.005632</v>
      </c>
      <c r="P174" s="94">
        <v>1056</v>
      </c>
      <c r="Q174" s="97">
        <v>1595.7733929999999</v>
      </c>
      <c r="R174" s="96">
        <v>240</v>
      </c>
      <c r="S174" s="95">
        <v>3507.80008</v>
      </c>
      <c r="T174" s="94">
        <v>448</v>
      </c>
      <c r="U174" s="93">
        <v>4889.0993959999996</v>
      </c>
      <c r="V174" s="96">
        <v>497</v>
      </c>
      <c r="W174" s="95">
        <v>1397.771268</v>
      </c>
      <c r="X174" s="94">
        <f t="shared" si="14"/>
        <v>11872</v>
      </c>
      <c r="Y174" s="93">
        <f t="shared" si="15"/>
        <v>44418.449768999999</v>
      </c>
      <c r="Z174" s="94">
        <f t="shared" si="16"/>
        <v>13196</v>
      </c>
      <c r="AA174" s="93">
        <f t="shared" si="17"/>
        <v>53738.895362000003</v>
      </c>
      <c r="AB174" s="78"/>
    </row>
    <row r="175" spans="1:28">
      <c r="A175" s="103" t="s">
        <v>1184</v>
      </c>
      <c r="B175" s="102">
        <v>2263</v>
      </c>
      <c r="C175" s="101">
        <v>12480.587938999999</v>
      </c>
      <c r="D175" s="100">
        <v>0</v>
      </c>
      <c r="E175" s="99">
        <v>0</v>
      </c>
      <c r="F175" s="96">
        <v>68</v>
      </c>
      <c r="G175" s="95">
        <v>1302.436831</v>
      </c>
      <c r="H175" s="94">
        <v>16</v>
      </c>
      <c r="I175" s="93">
        <v>1342.6794</v>
      </c>
      <c r="J175" s="96">
        <v>1</v>
      </c>
      <c r="K175" s="95">
        <v>7.98</v>
      </c>
      <c r="L175" s="94">
        <f t="shared" si="12"/>
        <v>2348</v>
      </c>
      <c r="M175" s="93">
        <f t="shared" si="13"/>
        <v>15133.68417</v>
      </c>
      <c r="N175" s="96">
        <v>8100</v>
      </c>
      <c r="O175" s="98">
        <v>27282.359722000001</v>
      </c>
      <c r="P175" s="94">
        <v>904</v>
      </c>
      <c r="Q175" s="97">
        <v>1363.4637929999999</v>
      </c>
      <c r="R175" s="96">
        <v>226</v>
      </c>
      <c r="S175" s="95">
        <v>2751.5631699999999</v>
      </c>
      <c r="T175" s="94">
        <v>437</v>
      </c>
      <c r="U175" s="93">
        <v>4670.5087130000002</v>
      </c>
      <c r="V175" s="96">
        <v>473</v>
      </c>
      <c r="W175" s="95">
        <v>1691.9007489999999</v>
      </c>
      <c r="X175" s="94">
        <f t="shared" si="14"/>
        <v>10140</v>
      </c>
      <c r="Y175" s="93">
        <f t="shared" si="15"/>
        <v>37759.796147000001</v>
      </c>
      <c r="Z175" s="94">
        <f t="shared" si="16"/>
        <v>12488</v>
      </c>
      <c r="AA175" s="93">
        <f t="shared" si="17"/>
        <v>52893.480317000001</v>
      </c>
      <c r="AB175" s="78" t="s">
        <v>1183</v>
      </c>
    </row>
    <row r="176" spans="1:28">
      <c r="A176" s="103" t="s">
        <v>1182</v>
      </c>
      <c r="B176" s="102">
        <v>1492</v>
      </c>
      <c r="C176" s="101">
        <v>20301.19672</v>
      </c>
      <c r="D176" s="100">
        <v>0</v>
      </c>
      <c r="E176" s="99">
        <v>0</v>
      </c>
      <c r="F176" s="96">
        <v>9</v>
      </c>
      <c r="G176" s="95">
        <v>134.60750999999999</v>
      </c>
      <c r="H176" s="94">
        <v>15</v>
      </c>
      <c r="I176" s="93">
        <v>70.941000000000003</v>
      </c>
      <c r="J176" s="96">
        <v>4</v>
      </c>
      <c r="K176" s="95">
        <v>26.518000000000001</v>
      </c>
      <c r="L176" s="94">
        <f t="shared" si="12"/>
        <v>1520</v>
      </c>
      <c r="M176" s="93">
        <f t="shared" si="13"/>
        <v>20533.26323</v>
      </c>
      <c r="N176" s="96">
        <v>9680</v>
      </c>
      <c r="O176" s="98">
        <v>34131.728081000001</v>
      </c>
      <c r="P176" s="94">
        <v>1082</v>
      </c>
      <c r="Q176" s="97">
        <v>1652.89552</v>
      </c>
      <c r="R176" s="96">
        <v>230</v>
      </c>
      <c r="S176" s="95">
        <v>1376.6616899999999</v>
      </c>
      <c r="T176" s="94">
        <v>423</v>
      </c>
      <c r="U176" s="93">
        <v>6629.7960309999999</v>
      </c>
      <c r="V176" s="96">
        <v>544</v>
      </c>
      <c r="W176" s="95">
        <v>1969.4267070000001</v>
      </c>
      <c r="X176" s="94">
        <f t="shared" si="14"/>
        <v>11959</v>
      </c>
      <c r="Y176" s="93">
        <f t="shared" si="15"/>
        <v>45760.508028999997</v>
      </c>
      <c r="Z176" s="94">
        <f t="shared" si="16"/>
        <v>13479</v>
      </c>
      <c r="AA176" s="93">
        <f t="shared" si="17"/>
        <v>66293.771259000001</v>
      </c>
      <c r="AB176" s="78" t="s">
        <v>1181</v>
      </c>
    </row>
    <row r="177" spans="1:28">
      <c r="A177" s="103" t="s">
        <v>1180</v>
      </c>
      <c r="B177" s="102">
        <v>613</v>
      </c>
      <c r="C177" s="101">
        <v>7660.7729300000001</v>
      </c>
      <c r="D177" s="100">
        <v>0</v>
      </c>
      <c r="E177" s="99">
        <v>0</v>
      </c>
      <c r="F177" s="96">
        <v>13</v>
      </c>
      <c r="G177" s="95">
        <v>26.965699999999998</v>
      </c>
      <c r="H177" s="94">
        <v>13</v>
      </c>
      <c r="I177" s="93">
        <v>69.085800000000006</v>
      </c>
      <c r="J177" s="96">
        <v>21</v>
      </c>
      <c r="K177" s="95">
        <v>136.80622</v>
      </c>
      <c r="L177" s="94">
        <f t="shared" si="12"/>
        <v>660</v>
      </c>
      <c r="M177" s="93">
        <f t="shared" si="13"/>
        <v>7893.6306500000001</v>
      </c>
      <c r="N177" s="96">
        <v>7735</v>
      </c>
      <c r="O177" s="98">
        <v>25066.156655999999</v>
      </c>
      <c r="P177" s="94">
        <v>914</v>
      </c>
      <c r="Q177" s="97">
        <v>1440.734539</v>
      </c>
      <c r="R177" s="96">
        <v>218</v>
      </c>
      <c r="S177" s="95">
        <v>2679.4260100000001</v>
      </c>
      <c r="T177" s="94">
        <v>379</v>
      </c>
      <c r="U177" s="93">
        <v>4609.0666799999999</v>
      </c>
      <c r="V177" s="96">
        <v>446</v>
      </c>
      <c r="W177" s="95">
        <v>1386.9352280000001</v>
      </c>
      <c r="X177" s="94">
        <f t="shared" si="14"/>
        <v>9692</v>
      </c>
      <c r="Y177" s="93">
        <f t="shared" si="15"/>
        <v>35182.319113000005</v>
      </c>
      <c r="Z177" s="94">
        <f t="shared" si="16"/>
        <v>10352</v>
      </c>
      <c r="AA177" s="93">
        <f t="shared" si="17"/>
        <v>43075.949763000004</v>
      </c>
      <c r="AB177" s="78"/>
    </row>
    <row r="178" spans="1:28">
      <c r="A178" s="103" t="s">
        <v>1179</v>
      </c>
      <c r="B178" s="102">
        <v>732</v>
      </c>
      <c r="C178" s="101">
        <v>10861.541071</v>
      </c>
      <c r="D178" s="100">
        <v>0</v>
      </c>
      <c r="E178" s="99">
        <v>0</v>
      </c>
      <c r="F178" s="96">
        <v>15</v>
      </c>
      <c r="G178" s="95">
        <v>44.968200000000003</v>
      </c>
      <c r="H178" s="94">
        <v>16</v>
      </c>
      <c r="I178" s="93">
        <v>155.97149999999999</v>
      </c>
      <c r="J178" s="96">
        <v>121</v>
      </c>
      <c r="K178" s="95">
        <v>580.82491000000005</v>
      </c>
      <c r="L178" s="94">
        <f t="shared" si="12"/>
        <v>884</v>
      </c>
      <c r="M178" s="93">
        <f t="shared" si="13"/>
        <v>11643.305680999998</v>
      </c>
      <c r="N178" s="96">
        <v>7533</v>
      </c>
      <c r="O178" s="98">
        <v>25310.303218000001</v>
      </c>
      <c r="P178" s="94">
        <v>908</v>
      </c>
      <c r="Q178" s="97">
        <v>1426.435896</v>
      </c>
      <c r="R178" s="96">
        <v>225</v>
      </c>
      <c r="S178" s="95">
        <v>3323.8928560000004</v>
      </c>
      <c r="T178" s="94">
        <v>346</v>
      </c>
      <c r="U178" s="93">
        <v>4008.0259179999998</v>
      </c>
      <c r="V178" s="96">
        <v>540</v>
      </c>
      <c r="W178" s="95">
        <v>2059.9725189999999</v>
      </c>
      <c r="X178" s="94">
        <f t="shared" si="14"/>
        <v>9552</v>
      </c>
      <c r="Y178" s="93">
        <f t="shared" si="15"/>
        <v>36128.630407000004</v>
      </c>
      <c r="Z178" s="94">
        <f t="shared" si="16"/>
        <v>10436</v>
      </c>
      <c r="AA178" s="93">
        <f t="shared" si="17"/>
        <v>47771.936088000002</v>
      </c>
      <c r="AB178" s="78"/>
    </row>
    <row r="179" spans="1:28" ht="17" thickBot="1">
      <c r="A179" s="146" t="s">
        <v>1178</v>
      </c>
      <c r="B179" s="145">
        <v>1204</v>
      </c>
      <c r="C179" s="144">
        <v>10037.467859</v>
      </c>
      <c r="D179" s="143">
        <v>0</v>
      </c>
      <c r="E179" s="142">
        <v>0</v>
      </c>
      <c r="F179" s="139">
        <v>10</v>
      </c>
      <c r="G179" s="138">
        <v>142.97506000000001</v>
      </c>
      <c r="H179" s="137">
        <v>17</v>
      </c>
      <c r="I179" s="136">
        <v>389.02499999999998</v>
      </c>
      <c r="J179" s="139">
        <v>49</v>
      </c>
      <c r="K179" s="138">
        <v>384.28185999999999</v>
      </c>
      <c r="L179" s="137">
        <f t="shared" si="12"/>
        <v>1280</v>
      </c>
      <c r="M179" s="136">
        <f t="shared" si="13"/>
        <v>10953.749779</v>
      </c>
      <c r="N179" s="139">
        <v>6799</v>
      </c>
      <c r="O179" s="141">
        <v>22261.892548</v>
      </c>
      <c r="P179" s="137">
        <v>841</v>
      </c>
      <c r="Q179" s="140">
        <v>1310.7807600000001</v>
      </c>
      <c r="R179" s="139">
        <v>221</v>
      </c>
      <c r="S179" s="138">
        <v>1985.628046</v>
      </c>
      <c r="T179" s="137">
        <v>374</v>
      </c>
      <c r="U179" s="136">
        <v>3045.9143000000004</v>
      </c>
      <c r="V179" s="139">
        <v>527</v>
      </c>
      <c r="W179" s="138">
        <v>1773.2782520000001</v>
      </c>
      <c r="X179" s="137">
        <f t="shared" si="14"/>
        <v>8762</v>
      </c>
      <c r="Y179" s="136">
        <f t="shared" si="15"/>
        <v>30377.493906000003</v>
      </c>
      <c r="Z179" s="137">
        <f t="shared" si="16"/>
        <v>10042</v>
      </c>
      <c r="AA179" s="136">
        <f t="shared" si="17"/>
        <v>41331.243685000001</v>
      </c>
      <c r="AB179" s="78"/>
    </row>
    <row r="180" spans="1:28">
      <c r="A180" s="103" t="s">
        <v>1177</v>
      </c>
      <c r="B180" s="102">
        <v>950</v>
      </c>
      <c r="C180" s="101">
        <v>5709.0024629999998</v>
      </c>
      <c r="D180" s="100">
        <v>18</v>
      </c>
      <c r="E180" s="99">
        <v>25.501100000000001</v>
      </c>
      <c r="F180" s="96">
        <v>13</v>
      </c>
      <c r="G180" s="95">
        <v>116.67333000000001</v>
      </c>
      <c r="H180" s="94">
        <v>4</v>
      </c>
      <c r="I180" s="93">
        <v>8.7029999999999994</v>
      </c>
      <c r="J180" s="96">
        <v>20</v>
      </c>
      <c r="K180" s="95">
        <v>261.64035000000001</v>
      </c>
      <c r="L180" s="94">
        <f t="shared" si="12"/>
        <v>1005</v>
      </c>
      <c r="M180" s="93">
        <f t="shared" si="13"/>
        <v>6121.5202429999999</v>
      </c>
      <c r="N180" s="96">
        <v>8630</v>
      </c>
      <c r="O180" s="98">
        <v>29630.998264999998</v>
      </c>
      <c r="P180" s="94">
        <v>981</v>
      </c>
      <c r="Q180" s="97">
        <v>1580.6074779999999</v>
      </c>
      <c r="R180" s="96">
        <v>204</v>
      </c>
      <c r="S180" s="95">
        <v>1889.2960459999999</v>
      </c>
      <c r="T180" s="94">
        <v>359</v>
      </c>
      <c r="U180" s="93">
        <v>3590.8815</v>
      </c>
      <c r="V180" s="96">
        <v>451</v>
      </c>
      <c r="W180" s="95">
        <v>1587.9975999999999</v>
      </c>
      <c r="X180" s="94">
        <f t="shared" si="14"/>
        <v>10625</v>
      </c>
      <c r="Y180" s="93">
        <f t="shared" si="15"/>
        <v>38279.780889000009</v>
      </c>
      <c r="Z180" s="94">
        <f t="shared" si="16"/>
        <v>11630</v>
      </c>
      <c r="AA180" s="93">
        <f t="shared" si="17"/>
        <v>44401.301132000008</v>
      </c>
      <c r="AB180" s="78"/>
    </row>
    <row r="181" spans="1:28">
      <c r="A181" s="103" t="s">
        <v>1176</v>
      </c>
      <c r="B181" s="102">
        <v>546</v>
      </c>
      <c r="C181" s="101">
        <v>4178.7783330000002</v>
      </c>
      <c r="D181" s="100">
        <v>7</v>
      </c>
      <c r="E181" s="99">
        <v>6.9351000000000003</v>
      </c>
      <c r="F181" s="96">
        <v>25</v>
      </c>
      <c r="G181" s="95">
        <v>1260.2552499999999</v>
      </c>
      <c r="H181" s="94">
        <v>9</v>
      </c>
      <c r="I181" s="93">
        <v>126.22499999999999</v>
      </c>
      <c r="J181" s="96">
        <v>31</v>
      </c>
      <c r="K181" s="95">
        <v>196.884388</v>
      </c>
      <c r="L181" s="94">
        <f t="shared" si="12"/>
        <v>618</v>
      </c>
      <c r="M181" s="93">
        <f t="shared" si="13"/>
        <v>5769.0780710000008</v>
      </c>
      <c r="N181" s="96">
        <v>10000</v>
      </c>
      <c r="O181" s="98">
        <v>34771.657515999999</v>
      </c>
      <c r="P181" s="94">
        <v>1044</v>
      </c>
      <c r="Q181" s="97">
        <v>1714.9533220000001</v>
      </c>
      <c r="R181" s="96">
        <v>234</v>
      </c>
      <c r="S181" s="95">
        <v>1600.471139</v>
      </c>
      <c r="T181" s="94">
        <v>360</v>
      </c>
      <c r="U181" s="93">
        <v>3261.0452190000001</v>
      </c>
      <c r="V181" s="96">
        <v>440</v>
      </c>
      <c r="W181" s="95">
        <v>1252.7159710000001</v>
      </c>
      <c r="X181" s="94">
        <f t="shared" si="14"/>
        <v>12078</v>
      </c>
      <c r="Y181" s="93">
        <f t="shared" si="15"/>
        <v>42600.843166999999</v>
      </c>
      <c r="Z181" s="94">
        <f t="shared" si="16"/>
        <v>12696</v>
      </c>
      <c r="AA181" s="93">
        <f t="shared" si="17"/>
        <v>48369.921238000003</v>
      </c>
      <c r="AB181" s="78" t="s">
        <v>1175</v>
      </c>
    </row>
    <row r="182" spans="1:28">
      <c r="A182" s="103" t="s">
        <v>1174</v>
      </c>
      <c r="B182" s="102">
        <v>2067</v>
      </c>
      <c r="C182" s="101">
        <v>14684.525867</v>
      </c>
      <c r="D182" s="100">
        <v>1</v>
      </c>
      <c r="E182" s="99">
        <v>0.94579999999999997</v>
      </c>
      <c r="F182" s="96">
        <v>16</v>
      </c>
      <c r="G182" s="95">
        <v>193.51900000000001</v>
      </c>
      <c r="H182" s="94">
        <v>23</v>
      </c>
      <c r="I182" s="93">
        <v>165.46600000000001</v>
      </c>
      <c r="J182" s="96">
        <v>20</v>
      </c>
      <c r="K182" s="95">
        <v>104.208308</v>
      </c>
      <c r="L182" s="94">
        <f t="shared" si="12"/>
        <v>2127</v>
      </c>
      <c r="M182" s="93">
        <f t="shared" si="13"/>
        <v>15148.664975</v>
      </c>
      <c r="N182" s="96">
        <v>7820</v>
      </c>
      <c r="O182" s="98">
        <v>32500.372724000001</v>
      </c>
      <c r="P182" s="94">
        <v>947</v>
      </c>
      <c r="Q182" s="97">
        <v>1570.9319989999999</v>
      </c>
      <c r="R182" s="96">
        <v>221</v>
      </c>
      <c r="S182" s="95">
        <v>2261.8005800000001</v>
      </c>
      <c r="T182" s="94">
        <v>374</v>
      </c>
      <c r="U182" s="93">
        <v>4008.300088</v>
      </c>
      <c r="V182" s="96">
        <v>418</v>
      </c>
      <c r="W182" s="95">
        <v>1480.727578</v>
      </c>
      <c r="X182" s="94">
        <f t="shared" si="14"/>
        <v>9780</v>
      </c>
      <c r="Y182" s="93">
        <f t="shared" si="15"/>
        <v>41822.132969000006</v>
      </c>
      <c r="Z182" s="94">
        <f t="shared" si="16"/>
        <v>11907</v>
      </c>
      <c r="AA182" s="93">
        <f t="shared" si="17"/>
        <v>56970.797944000005</v>
      </c>
      <c r="AB182" s="78"/>
    </row>
    <row r="183" spans="1:28">
      <c r="A183" s="103" t="s">
        <v>1173</v>
      </c>
      <c r="B183" s="102">
        <v>1937</v>
      </c>
      <c r="C183" s="101">
        <v>18939.624500000002</v>
      </c>
      <c r="D183" s="100">
        <v>0</v>
      </c>
      <c r="E183" s="99">
        <v>0</v>
      </c>
      <c r="F183" s="96">
        <v>46</v>
      </c>
      <c r="G183" s="95">
        <v>1058.7472700000001</v>
      </c>
      <c r="H183" s="94">
        <v>6</v>
      </c>
      <c r="I183" s="93">
        <v>36.761000000000003</v>
      </c>
      <c r="J183" s="96">
        <v>21</v>
      </c>
      <c r="K183" s="95">
        <v>53.200850000000003</v>
      </c>
      <c r="L183" s="94">
        <f t="shared" si="12"/>
        <v>2010</v>
      </c>
      <c r="M183" s="93">
        <f t="shared" si="13"/>
        <v>20088.333620000001</v>
      </c>
      <c r="N183" s="96">
        <v>9420</v>
      </c>
      <c r="O183" s="98">
        <v>32912.101257000002</v>
      </c>
      <c r="P183" s="94">
        <v>1011</v>
      </c>
      <c r="Q183" s="97">
        <v>1741.891496</v>
      </c>
      <c r="R183" s="96">
        <v>223</v>
      </c>
      <c r="S183" s="95">
        <v>5300.7927179999997</v>
      </c>
      <c r="T183" s="94">
        <v>411</v>
      </c>
      <c r="U183" s="93">
        <v>3597.6734809999998</v>
      </c>
      <c r="V183" s="96">
        <v>525</v>
      </c>
      <c r="W183" s="95">
        <v>1437.666995</v>
      </c>
      <c r="X183" s="94">
        <f t="shared" si="14"/>
        <v>11590</v>
      </c>
      <c r="Y183" s="93">
        <f t="shared" si="15"/>
        <v>44990.125946999993</v>
      </c>
      <c r="Z183" s="94">
        <f t="shared" si="16"/>
        <v>13600</v>
      </c>
      <c r="AA183" s="93">
        <f t="shared" si="17"/>
        <v>65078.459566999998</v>
      </c>
      <c r="AB183" s="78" t="s">
        <v>1172</v>
      </c>
    </row>
    <row r="184" spans="1:28">
      <c r="A184" s="103" t="s">
        <v>1171</v>
      </c>
      <c r="B184" s="102">
        <v>668</v>
      </c>
      <c r="C184" s="101">
        <v>6630.5921859999999</v>
      </c>
      <c r="D184" s="100">
        <v>0</v>
      </c>
      <c r="E184" s="99">
        <v>0</v>
      </c>
      <c r="F184" s="96">
        <v>12</v>
      </c>
      <c r="G184" s="95">
        <v>103.83530500000001</v>
      </c>
      <c r="H184" s="94">
        <v>9</v>
      </c>
      <c r="I184" s="93">
        <v>447.42</v>
      </c>
      <c r="J184" s="96">
        <v>15</v>
      </c>
      <c r="K184" s="95">
        <v>187.193388</v>
      </c>
      <c r="L184" s="94">
        <f t="shared" si="12"/>
        <v>704</v>
      </c>
      <c r="M184" s="93">
        <f t="shared" si="13"/>
        <v>7369.0408789999992</v>
      </c>
      <c r="N184" s="96">
        <v>9443</v>
      </c>
      <c r="O184" s="98">
        <v>36369.083512999998</v>
      </c>
      <c r="P184" s="94">
        <v>1047</v>
      </c>
      <c r="Q184" s="97">
        <v>1831.6741999999999</v>
      </c>
      <c r="R184" s="96">
        <v>259</v>
      </c>
      <c r="S184" s="95">
        <v>2609.2565800000002</v>
      </c>
      <c r="T184" s="94">
        <v>483</v>
      </c>
      <c r="U184" s="93">
        <v>5147.319598</v>
      </c>
      <c r="V184" s="96">
        <v>638</v>
      </c>
      <c r="W184" s="95">
        <v>2333.9557289999998</v>
      </c>
      <c r="X184" s="94">
        <f t="shared" si="14"/>
        <v>11870</v>
      </c>
      <c r="Y184" s="93">
        <f t="shared" si="15"/>
        <v>48291.289620000003</v>
      </c>
      <c r="Z184" s="94">
        <f t="shared" si="16"/>
        <v>12574</v>
      </c>
      <c r="AA184" s="93">
        <f t="shared" si="17"/>
        <v>55660.330499000003</v>
      </c>
      <c r="AB184" s="78" t="s">
        <v>1170</v>
      </c>
    </row>
    <row r="185" spans="1:28">
      <c r="A185" s="103" t="s">
        <v>1169</v>
      </c>
      <c r="B185" s="102">
        <v>462</v>
      </c>
      <c r="C185" s="101">
        <v>3706.8287999999998</v>
      </c>
      <c r="D185" s="100">
        <v>823</v>
      </c>
      <c r="E185" s="99">
        <v>1816.8389999999999</v>
      </c>
      <c r="F185" s="96">
        <v>21</v>
      </c>
      <c r="G185" s="95">
        <v>196.71686</v>
      </c>
      <c r="H185" s="94">
        <v>4</v>
      </c>
      <c r="I185" s="93">
        <v>20.492999999999999</v>
      </c>
      <c r="J185" s="96">
        <v>22</v>
      </c>
      <c r="K185" s="95">
        <v>67.944874999999996</v>
      </c>
      <c r="L185" s="94">
        <f t="shared" si="12"/>
        <v>1332</v>
      </c>
      <c r="M185" s="93">
        <f t="shared" si="13"/>
        <v>5808.8225350000002</v>
      </c>
      <c r="N185" s="96">
        <v>7157</v>
      </c>
      <c r="O185" s="98">
        <v>28608.541365000001</v>
      </c>
      <c r="P185" s="94">
        <v>868</v>
      </c>
      <c r="Q185" s="97">
        <v>1516.8747169999999</v>
      </c>
      <c r="R185" s="96">
        <v>195</v>
      </c>
      <c r="S185" s="95">
        <v>4033.5759119999998</v>
      </c>
      <c r="T185" s="94">
        <v>372</v>
      </c>
      <c r="U185" s="93">
        <v>3583.6266009999999</v>
      </c>
      <c r="V185" s="96">
        <v>444</v>
      </c>
      <c r="W185" s="95">
        <v>1620.739212</v>
      </c>
      <c r="X185" s="94">
        <f t="shared" si="14"/>
        <v>9036</v>
      </c>
      <c r="Y185" s="93">
        <f t="shared" si="15"/>
        <v>39363.357806999993</v>
      </c>
      <c r="Z185" s="94">
        <f t="shared" si="16"/>
        <v>10368</v>
      </c>
      <c r="AA185" s="93">
        <f t="shared" si="17"/>
        <v>45172.180341999992</v>
      </c>
      <c r="AB185" s="78" t="s">
        <v>1168</v>
      </c>
    </row>
    <row r="186" spans="1:28">
      <c r="A186" s="103" t="s">
        <v>1167</v>
      </c>
      <c r="B186" s="102">
        <v>1092</v>
      </c>
      <c r="C186" s="101">
        <v>12008.89155</v>
      </c>
      <c r="D186" s="100">
        <v>22</v>
      </c>
      <c r="E186" s="99">
        <v>50.643999999999998</v>
      </c>
      <c r="F186" s="96">
        <v>54</v>
      </c>
      <c r="G186" s="95">
        <v>531.83034799999996</v>
      </c>
      <c r="H186" s="94">
        <v>6</v>
      </c>
      <c r="I186" s="93">
        <v>132.38</v>
      </c>
      <c r="J186" s="96">
        <v>9</v>
      </c>
      <c r="K186" s="95">
        <v>17.604679999999998</v>
      </c>
      <c r="L186" s="94">
        <f t="shared" si="12"/>
        <v>1183</v>
      </c>
      <c r="M186" s="93">
        <f t="shared" si="13"/>
        <v>12741.350578</v>
      </c>
      <c r="N186" s="96">
        <v>10829</v>
      </c>
      <c r="O186" s="98">
        <v>38163.762662000001</v>
      </c>
      <c r="P186" s="94">
        <v>1158</v>
      </c>
      <c r="Q186" s="97">
        <v>2052.7342260000005</v>
      </c>
      <c r="R186" s="96">
        <v>226</v>
      </c>
      <c r="S186" s="95">
        <v>2490.709437</v>
      </c>
      <c r="T186" s="94">
        <v>428</v>
      </c>
      <c r="U186" s="93">
        <v>3997.4645799999998</v>
      </c>
      <c r="V186" s="96">
        <v>476</v>
      </c>
      <c r="W186" s="95">
        <v>1928.0595680000001</v>
      </c>
      <c r="X186" s="94">
        <f t="shared" si="14"/>
        <v>13117</v>
      </c>
      <c r="Y186" s="93">
        <f t="shared" si="15"/>
        <v>48632.730472999996</v>
      </c>
      <c r="Z186" s="94">
        <f t="shared" si="16"/>
        <v>14300</v>
      </c>
      <c r="AA186" s="93">
        <f t="shared" si="17"/>
        <v>61374.081050999994</v>
      </c>
      <c r="AB186" s="78"/>
    </row>
    <row r="187" spans="1:28">
      <c r="A187" s="103" t="s">
        <v>1166</v>
      </c>
      <c r="B187" s="102">
        <v>1502</v>
      </c>
      <c r="C187" s="101">
        <v>22867.806256</v>
      </c>
      <c r="D187" s="100">
        <v>0</v>
      </c>
      <c r="E187" s="99">
        <v>0</v>
      </c>
      <c r="F187" s="96">
        <v>21</v>
      </c>
      <c r="G187" s="95">
        <v>214.96391600000001</v>
      </c>
      <c r="H187" s="94">
        <v>16</v>
      </c>
      <c r="I187" s="93">
        <v>189.57210000000001</v>
      </c>
      <c r="J187" s="96">
        <v>29</v>
      </c>
      <c r="K187" s="95">
        <v>176.67343</v>
      </c>
      <c r="L187" s="94">
        <f t="shared" si="12"/>
        <v>1568</v>
      </c>
      <c r="M187" s="93">
        <f t="shared" si="13"/>
        <v>23449.015702000001</v>
      </c>
      <c r="N187" s="96">
        <v>12115</v>
      </c>
      <c r="O187" s="98">
        <v>47069.818660999998</v>
      </c>
      <c r="P187" s="94">
        <v>1263</v>
      </c>
      <c r="Q187" s="97">
        <v>2256.0405470000001</v>
      </c>
      <c r="R187" s="96">
        <v>264</v>
      </c>
      <c r="S187" s="95">
        <v>3621.4643299999998</v>
      </c>
      <c r="T187" s="94">
        <v>545</v>
      </c>
      <c r="U187" s="93">
        <v>5000.6531290000003</v>
      </c>
      <c r="V187" s="96">
        <v>596</v>
      </c>
      <c r="W187" s="95">
        <v>2236.7017409999999</v>
      </c>
      <c r="X187" s="94">
        <f t="shared" si="14"/>
        <v>14783</v>
      </c>
      <c r="Y187" s="93">
        <f t="shared" si="15"/>
        <v>60184.678407999992</v>
      </c>
      <c r="Z187" s="94">
        <f t="shared" si="16"/>
        <v>16351</v>
      </c>
      <c r="AA187" s="93">
        <f t="shared" si="17"/>
        <v>83633.694109999997</v>
      </c>
      <c r="AB187" s="78" t="s">
        <v>1165</v>
      </c>
    </row>
    <row r="188" spans="1:28">
      <c r="A188" s="103" t="s">
        <v>1164</v>
      </c>
      <c r="B188" s="102">
        <v>524</v>
      </c>
      <c r="C188" s="101">
        <v>6036.9643299999998</v>
      </c>
      <c r="D188" s="100">
        <v>62</v>
      </c>
      <c r="E188" s="99">
        <v>122.01990000000001</v>
      </c>
      <c r="F188" s="96">
        <v>27</v>
      </c>
      <c r="G188" s="95">
        <v>422.015289</v>
      </c>
      <c r="H188" s="94">
        <v>13</v>
      </c>
      <c r="I188" s="93">
        <v>367.69889999999998</v>
      </c>
      <c r="J188" s="96">
        <v>63</v>
      </c>
      <c r="K188" s="95">
        <v>312.20503000000002</v>
      </c>
      <c r="L188" s="94">
        <f t="shared" si="12"/>
        <v>689</v>
      </c>
      <c r="M188" s="93">
        <f t="shared" si="13"/>
        <v>7260.9034490000004</v>
      </c>
      <c r="N188" s="96">
        <v>9050</v>
      </c>
      <c r="O188" s="98">
        <v>34631.817558000002</v>
      </c>
      <c r="P188" s="94">
        <v>1045</v>
      </c>
      <c r="Q188" s="97">
        <v>1951.3862709999999</v>
      </c>
      <c r="R188" s="96">
        <v>283</v>
      </c>
      <c r="S188" s="95">
        <v>3342.8170479999999</v>
      </c>
      <c r="T188" s="94">
        <v>468</v>
      </c>
      <c r="U188" s="93">
        <v>4244.7425199999998</v>
      </c>
      <c r="V188" s="96">
        <v>644</v>
      </c>
      <c r="W188" s="95">
        <v>2772.5524049999999</v>
      </c>
      <c r="X188" s="94">
        <f t="shared" si="14"/>
        <v>11490</v>
      </c>
      <c r="Y188" s="93">
        <f t="shared" si="15"/>
        <v>46943.315802000005</v>
      </c>
      <c r="Z188" s="94">
        <f t="shared" si="16"/>
        <v>12179</v>
      </c>
      <c r="AA188" s="93">
        <f t="shared" si="17"/>
        <v>54204.219251000002</v>
      </c>
      <c r="AB188" s="78"/>
    </row>
    <row r="189" spans="1:28">
      <c r="A189" s="103" t="s">
        <v>1163</v>
      </c>
      <c r="B189" s="102">
        <v>1632</v>
      </c>
      <c r="C189" s="101">
        <v>15372.335779999999</v>
      </c>
      <c r="D189" s="100">
        <v>50</v>
      </c>
      <c r="E189" s="99">
        <v>81.367199999999997</v>
      </c>
      <c r="F189" s="96">
        <v>15</v>
      </c>
      <c r="G189" s="95">
        <v>83.316083000000006</v>
      </c>
      <c r="H189" s="94">
        <v>8</v>
      </c>
      <c r="I189" s="93">
        <v>94.442899999999995</v>
      </c>
      <c r="J189" s="96">
        <v>47</v>
      </c>
      <c r="K189" s="95">
        <v>203.80854199999999</v>
      </c>
      <c r="L189" s="94">
        <f t="shared" si="12"/>
        <v>1752</v>
      </c>
      <c r="M189" s="93">
        <f t="shared" si="13"/>
        <v>15835.270505</v>
      </c>
      <c r="N189" s="96">
        <v>7188</v>
      </c>
      <c r="O189" s="98">
        <v>27541.599570999999</v>
      </c>
      <c r="P189" s="94">
        <v>884</v>
      </c>
      <c r="Q189" s="97">
        <v>1644.9055310000001</v>
      </c>
      <c r="R189" s="96">
        <v>245</v>
      </c>
      <c r="S189" s="95">
        <v>3228.9453480000002</v>
      </c>
      <c r="T189" s="94">
        <v>477</v>
      </c>
      <c r="U189" s="93">
        <v>5182.5465999999997</v>
      </c>
      <c r="V189" s="96">
        <v>568</v>
      </c>
      <c r="W189" s="95">
        <v>2458.9375909999999</v>
      </c>
      <c r="X189" s="94">
        <f t="shared" si="14"/>
        <v>9362</v>
      </c>
      <c r="Y189" s="93">
        <f t="shared" si="15"/>
        <v>40056.934641</v>
      </c>
      <c r="Z189" s="94">
        <f t="shared" si="16"/>
        <v>11114</v>
      </c>
      <c r="AA189" s="93">
        <f t="shared" si="17"/>
        <v>55892.205146</v>
      </c>
      <c r="AB189" s="78"/>
    </row>
    <row r="190" spans="1:28">
      <c r="A190" s="103" t="s">
        <v>1162</v>
      </c>
      <c r="B190" s="102">
        <v>691</v>
      </c>
      <c r="C190" s="101">
        <v>13829.857900000001</v>
      </c>
      <c r="D190" s="100">
        <v>16</v>
      </c>
      <c r="E190" s="99">
        <v>21.585599999999999</v>
      </c>
      <c r="F190" s="96">
        <v>50</v>
      </c>
      <c r="G190" s="95">
        <v>507.722375</v>
      </c>
      <c r="H190" s="94">
        <v>1</v>
      </c>
      <c r="I190" s="93">
        <v>8</v>
      </c>
      <c r="J190" s="96">
        <v>48</v>
      </c>
      <c r="K190" s="95">
        <v>277.22397999999998</v>
      </c>
      <c r="L190" s="94">
        <f t="shared" si="12"/>
        <v>806</v>
      </c>
      <c r="M190" s="93">
        <f t="shared" si="13"/>
        <v>14644.389855000001</v>
      </c>
      <c r="N190" s="96">
        <v>11434</v>
      </c>
      <c r="O190" s="98">
        <v>42492.981801000002</v>
      </c>
      <c r="P190" s="94">
        <v>1244</v>
      </c>
      <c r="Q190" s="97">
        <v>2412.2630650000001</v>
      </c>
      <c r="R190" s="96">
        <v>372</v>
      </c>
      <c r="S190" s="95">
        <v>4401.7767309999999</v>
      </c>
      <c r="T190" s="94">
        <v>539</v>
      </c>
      <c r="U190" s="93">
        <v>6790.7064760000003</v>
      </c>
      <c r="V190" s="96">
        <v>785</v>
      </c>
      <c r="W190" s="95">
        <v>2809.6349799999998</v>
      </c>
      <c r="X190" s="94">
        <f t="shared" si="14"/>
        <v>14374</v>
      </c>
      <c r="Y190" s="93">
        <f t="shared" si="15"/>
        <v>58907.363053000001</v>
      </c>
      <c r="Z190" s="94">
        <f t="shared" si="16"/>
        <v>15180</v>
      </c>
      <c r="AA190" s="93">
        <f t="shared" si="17"/>
        <v>73551.752907999995</v>
      </c>
      <c r="AB190" s="78"/>
    </row>
    <row r="191" spans="1:28" ht="17" thickBot="1">
      <c r="A191" s="146" t="s">
        <v>1161</v>
      </c>
      <c r="B191" s="145">
        <v>433</v>
      </c>
      <c r="C191" s="144">
        <v>5501.9974350000002</v>
      </c>
      <c r="D191" s="143">
        <v>3</v>
      </c>
      <c r="E191" s="142">
        <v>3.8559000000000001</v>
      </c>
      <c r="F191" s="139">
        <v>118</v>
      </c>
      <c r="G191" s="138">
        <v>1696.9413999999999</v>
      </c>
      <c r="H191" s="137">
        <v>9</v>
      </c>
      <c r="I191" s="136">
        <v>447.745</v>
      </c>
      <c r="J191" s="139">
        <v>43</v>
      </c>
      <c r="K191" s="138">
        <v>137.65375</v>
      </c>
      <c r="L191" s="137">
        <f t="shared" si="12"/>
        <v>606</v>
      </c>
      <c r="M191" s="136">
        <f t="shared" si="13"/>
        <v>7788.1934849999998</v>
      </c>
      <c r="N191" s="139">
        <v>8162</v>
      </c>
      <c r="O191" s="141">
        <v>33250.402209</v>
      </c>
      <c r="P191" s="137">
        <v>937</v>
      </c>
      <c r="Q191" s="140">
        <v>1814.820588</v>
      </c>
      <c r="R191" s="139">
        <v>272</v>
      </c>
      <c r="S191" s="138">
        <v>2818.988617</v>
      </c>
      <c r="T191" s="137">
        <v>470</v>
      </c>
      <c r="U191" s="136">
        <v>5768.1059560000003</v>
      </c>
      <c r="V191" s="139">
        <v>682</v>
      </c>
      <c r="W191" s="138">
        <v>2670.94868</v>
      </c>
      <c r="X191" s="137">
        <f t="shared" si="14"/>
        <v>10523</v>
      </c>
      <c r="Y191" s="136">
        <f t="shared" si="15"/>
        <v>46323.266050000006</v>
      </c>
      <c r="Z191" s="137">
        <f t="shared" si="16"/>
        <v>11129</v>
      </c>
      <c r="AA191" s="136">
        <f t="shared" si="17"/>
        <v>54111.459535000002</v>
      </c>
      <c r="AB191" s="78"/>
    </row>
    <row r="192" spans="1:28">
      <c r="A192" s="103" t="s">
        <v>1160</v>
      </c>
      <c r="B192" s="102">
        <v>271</v>
      </c>
      <c r="C192" s="101">
        <v>4992.1317799999997</v>
      </c>
      <c r="D192" s="100">
        <v>0</v>
      </c>
      <c r="E192" s="99">
        <v>0</v>
      </c>
      <c r="F192" s="96">
        <v>21</v>
      </c>
      <c r="G192" s="95">
        <v>17029.034100000001</v>
      </c>
      <c r="H192" s="94">
        <v>4</v>
      </c>
      <c r="I192" s="93">
        <v>62.646999999999998</v>
      </c>
      <c r="J192" s="96">
        <v>37</v>
      </c>
      <c r="K192" s="95">
        <v>77.622079999999997</v>
      </c>
      <c r="L192" s="94">
        <f t="shared" si="12"/>
        <v>333</v>
      </c>
      <c r="M192" s="93">
        <f t="shared" si="13"/>
        <v>22161.434960000002</v>
      </c>
      <c r="N192" s="96">
        <v>7091</v>
      </c>
      <c r="O192" s="98">
        <v>28682.842773</v>
      </c>
      <c r="P192" s="94">
        <v>777</v>
      </c>
      <c r="Q192" s="97">
        <v>1595.2470840000001</v>
      </c>
      <c r="R192" s="96">
        <v>217</v>
      </c>
      <c r="S192" s="95">
        <v>2972.7065899999998</v>
      </c>
      <c r="T192" s="94">
        <v>332</v>
      </c>
      <c r="U192" s="93">
        <v>3469.4268750000001</v>
      </c>
      <c r="V192" s="96">
        <v>584</v>
      </c>
      <c r="W192" s="95">
        <v>1802.588289</v>
      </c>
      <c r="X192" s="115">
        <f t="shared" si="14"/>
        <v>9001</v>
      </c>
      <c r="Y192" s="114">
        <f t="shared" si="15"/>
        <v>38522.811610999997</v>
      </c>
      <c r="Z192" s="94">
        <f t="shared" si="16"/>
        <v>9334</v>
      </c>
      <c r="AA192" s="93">
        <f t="shared" si="17"/>
        <v>60684.246570999996</v>
      </c>
      <c r="AB192" s="78" t="s">
        <v>1159</v>
      </c>
    </row>
    <row r="193" spans="1:28">
      <c r="A193" s="103" t="s">
        <v>1158</v>
      </c>
      <c r="B193" s="102">
        <v>460</v>
      </c>
      <c r="C193" s="101">
        <v>5408.58709</v>
      </c>
      <c r="D193" s="100">
        <v>0</v>
      </c>
      <c r="E193" s="99">
        <v>0</v>
      </c>
      <c r="F193" s="96">
        <v>24</v>
      </c>
      <c r="G193" s="95">
        <v>186.53366500000001</v>
      </c>
      <c r="H193" s="94">
        <v>1</v>
      </c>
      <c r="I193" s="93">
        <v>7.6040000000000001</v>
      </c>
      <c r="J193" s="96">
        <v>43</v>
      </c>
      <c r="K193" s="95">
        <v>226.90277</v>
      </c>
      <c r="L193" s="94">
        <f t="shared" si="12"/>
        <v>528</v>
      </c>
      <c r="M193" s="93">
        <f t="shared" si="13"/>
        <v>5829.6275249999999</v>
      </c>
      <c r="N193" s="96">
        <v>9210</v>
      </c>
      <c r="O193" s="98">
        <v>38902.398542000003</v>
      </c>
      <c r="P193" s="94">
        <v>850</v>
      </c>
      <c r="Q193" s="97">
        <v>1742.9620649999999</v>
      </c>
      <c r="R193" s="96">
        <v>273</v>
      </c>
      <c r="S193" s="95">
        <v>2248.0310290000002</v>
      </c>
      <c r="T193" s="94">
        <v>354</v>
      </c>
      <c r="U193" s="93">
        <v>3453.7</v>
      </c>
      <c r="V193" s="96">
        <v>621</v>
      </c>
      <c r="W193" s="95">
        <v>2415.9696199999998</v>
      </c>
      <c r="X193" s="94">
        <f t="shared" si="14"/>
        <v>11308</v>
      </c>
      <c r="Y193" s="93">
        <f t="shared" si="15"/>
        <v>48763.061256000001</v>
      </c>
      <c r="Z193" s="94">
        <f t="shared" si="16"/>
        <v>11836</v>
      </c>
      <c r="AA193" s="93">
        <f t="shared" si="17"/>
        <v>54592.688781000004</v>
      </c>
      <c r="AB193" s="78"/>
    </row>
    <row r="194" spans="1:28">
      <c r="A194" s="103" t="s">
        <v>1157</v>
      </c>
      <c r="B194" s="102">
        <v>1092</v>
      </c>
      <c r="C194" s="101">
        <v>13170.898163</v>
      </c>
      <c r="D194" s="100">
        <v>0</v>
      </c>
      <c r="E194" s="99">
        <v>0</v>
      </c>
      <c r="F194" s="96">
        <v>54</v>
      </c>
      <c r="G194" s="95">
        <v>3268.2426700000001</v>
      </c>
      <c r="H194" s="94">
        <v>1</v>
      </c>
      <c r="I194" s="93">
        <v>55.2</v>
      </c>
      <c r="J194" s="96">
        <v>32</v>
      </c>
      <c r="K194" s="95">
        <v>114.76940999999999</v>
      </c>
      <c r="L194" s="94">
        <f t="shared" si="12"/>
        <v>1179</v>
      </c>
      <c r="M194" s="93">
        <f t="shared" si="13"/>
        <v>16609.110243000003</v>
      </c>
      <c r="N194" s="96">
        <v>8589</v>
      </c>
      <c r="O194" s="98">
        <v>37627.368398999999</v>
      </c>
      <c r="P194" s="94">
        <v>898</v>
      </c>
      <c r="Q194" s="97">
        <v>1884.031557</v>
      </c>
      <c r="R194" s="96">
        <v>364</v>
      </c>
      <c r="S194" s="95">
        <v>5062.4769200000001</v>
      </c>
      <c r="T194" s="94">
        <v>536</v>
      </c>
      <c r="U194" s="93">
        <v>5945.6464749999996</v>
      </c>
      <c r="V194" s="96">
        <v>854</v>
      </c>
      <c r="W194" s="95">
        <v>3147.1137280000003</v>
      </c>
      <c r="X194" s="94">
        <f t="shared" si="14"/>
        <v>11241</v>
      </c>
      <c r="Y194" s="93">
        <f t="shared" si="15"/>
        <v>53666.637079000007</v>
      </c>
      <c r="Z194" s="94">
        <f t="shared" si="16"/>
        <v>12420</v>
      </c>
      <c r="AA194" s="93">
        <f t="shared" si="17"/>
        <v>70275.74732200001</v>
      </c>
      <c r="AB194" s="78"/>
    </row>
    <row r="195" spans="1:28">
      <c r="A195" s="103" t="s">
        <v>1156</v>
      </c>
      <c r="B195" s="102">
        <v>694</v>
      </c>
      <c r="C195" s="101">
        <v>9681.9725510000007</v>
      </c>
      <c r="D195" s="100">
        <v>0</v>
      </c>
      <c r="E195" s="99">
        <v>0</v>
      </c>
      <c r="F195" s="96">
        <v>30</v>
      </c>
      <c r="G195" s="95">
        <v>1183.2664199999999</v>
      </c>
      <c r="H195" s="94">
        <v>5</v>
      </c>
      <c r="I195" s="93">
        <v>65.47</v>
      </c>
      <c r="J195" s="96">
        <v>22</v>
      </c>
      <c r="K195" s="95">
        <v>69.814085000000006</v>
      </c>
      <c r="L195" s="94">
        <f t="shared" si="12"/>
        <v>751</v>
      </c>
      <c r="M195" s="93">
        <f t="shared" si="13"/>
        <v>11000.523056</v>
      </c>
      <c r="N195" s="96">
        <v>6392</v>
      </c>
      <c r="O195" s="98">
        <v>28902.724134</v>
      </c>
      <c r="P195" s="94">
        <v>684</v>
      </c>
      <c r="Q195" s="97">
        <v>1497.0678640000001</v>
      </c>
      <c r="R195" s="96">
        <v>301</v>
      </c>
      <c r="S195" s="95">
        <v>3192.5592350000002</v>
      </c>
      <c r="T195" s="94">
        <v>449</v>
      </c>
      <c r="U195" s="93">
        <v>5395.1126999999997</v>
      </c>
      <c r="V195" s="96">
        <v>734</v>
      </c>
      <c r="W195" s="95">
        <v>3141.3562470000002</v>
      </c>
      <c r="X195" s="94">
        <f t="shared" si="14"/>
        <v>8560</v>
      </c>
      <c r="Y195" s="93">
        <f t="shared" si="15"/>
        <v>42128.820180000002</v>
      </c>
      <c r="Z195" s="94">
        <f t="shared" si="16"/>
        <v>9311</v>
      </c>
      <c r="AA195" s="93">
        <f t="shared" si="17"/>
        <v>53129.343236000001</v>
      </c>
      <c r="AB195" s="78"/>
    </row>
    <row r="196" spans="1:28">
      <c r="A196" s="103" t="s">
        <v>1155</v>
      </c>
      <c r="B196" s="102">
        <v>2014</v>
      </c>
      <c r="C196" s="101">
        <v>17666.362406</v>
      </c>
      <c r="D196" s="100">
        <v>0</v>
      </c>
      <c r="E196" s="99">
        <v>0</v>
      </c>
      <c r="F196" s="96">
        <v>33</v>
      </c>
      <c r="G196" s="95">
        <v>776.72540300000003</v>
      </c>
      <c r="H196" s="94">
        <v>35</v>
      </c>
      <c r="I196" s="93">
        <v>124.43680000000001</v>
      </c>
      <c r="J196" s="96">
        <v>12</v>
      </c>
      <c r="K196" s="95">
        <v>22.175999999999998</v>
      </c>
      <c r="L196" s="94">
        <f t="shared" si="12"/>
        <v>2094</v>
      </c>
      <c r="M196" s="93">
        <f t="shared" si="13"/>
        <v>18589.700609</v>
      </c>
      <c r="N196" s="96">
        <v>7022</v>
      </c>
      <c r="O196" s="98">
        <v>31951.659620999999</v>
      </c>
      <c r="P196" s="94">
        <v>829</v>
      </c>
      <c r="Q196" s="97">
        <v>1807.2031060000002</v>
      </c>
      <c r="R196" s="96">
        <v>322</v>
      </c>
      <c r="S196" s="95">
        <v>3283.4445070000002</v>
      </c>
      <c r="T196" s="94">
        <v>499</v>
      </c>
      <c r="U196" s="93">
        <v>5816.6159790000002</v>
      </c>
      <c r="V196" s="96">
        <v>699</v>
      </c>
      <c r="W196" s="95">
        <v>2936.786274</v>
      </c>
      <c r="X196" s="94">
        <f t="shared" si="14"/>
        <v>9371</v>
      </c>
      <c r="Y196" s="93">
        <f t="shared" si="15"/>
        <v>45795.709487</v>
      </c>
      <c r="Z196" s="94">
        <f t="shared" si="16"/>
        <v>11465</v>
      </c>
      <c r="AA196" s="93">
        <f t="shared" si="17"/>
        <v>64385.410096</v>
      </c>
      <c r="AB196" s="78"/>
    </row>
    <row r="197" spans="1:28">
      <c r="A197" s="103" t="s">
        <v>1154</v>
      </c>
      <c r="B197" s="102">
        <v>1024</v>
      </c>
      <c r="C197" s="101">
        <v>15046.810633999999</v>
      </c>
      <c r="D197" s="100">
        <v>0</v>
      </c>
      <c r="E197" s="99">
        <v>0</v>
      </c>
      <c r="F197" s="96">
        <v>22</v>
      </c>
      <c r="G197" s="95">
        <v>273.45902999999998</v>
      </c>
      <c r="H197" s="94">
        <v>7</v>
      </c>
      <c r="I197" s="93">
        <v>1304.6300000000001</v>
      </c>
      <c r="J197" s="96">
        <v>38</v>
      </c>
      <c r="K197" s="95">
        <v>46.287999999999997</v>
      </c>
      <c r="L197" s="94">
        <f t="shared" si="12"/>
        <v>1091</v>
      </c>
      <c r="M197" s="93">
        <f t="shared" si="13"/>
        <v>16671.187664000001</v>
      </c>
      <c r="N197" s="96">
        <v>7356</v>
      </c>
      <c r="O197" s="98">
        <v>36973.514904000003</v>
      </c>
      <c r="P197" s="94">
        <v>842</v>
      </c>
      <c r="Q197" s="97">
        <v>1930.0445890000001</v>
      </c>
      <c r="R197" s="96">
        <v>336</v>
      </c>
      <c r="S197" s="95">
        <v>6170.9585399999996</v>
      </c>
      <c r="T197" s="94">
        <v>546</v>
      </c>
      <c r="U197" s="93">
        <v>4771.5009369999998</v>
      </c>
      <c r="V197" s="96">
        <v>759</v>
      </c>
      <c r="W197" s="95">
        <v>3752.552545</v>
      </c>
      <c r="X197" s="94">
        <f t="shared" si="14"/>
        <v>9839</v>
      </c>
      <c r="Y197" s="93">
        <f t="shared" si="15"/>
        <v>53598.571514999996</v>
      </c>
      <c r="Z197" s="94">
        <f t="shared" si="16"/>
        <v>10930</v>
      </c>
      <c r="AA197" s="93">
        <f t="shared" si="17"/>
        <v>70269.759179000001</v>
      </c>
      <c r="AB197" s="78" t="s">
        <v>1153</v>
      </c>
    </row>
    <row r="198" spans="1:28">
      <c r="A198" s="103" t="s">
        <v>1152</v>
      </c>
      <c r="B198" s="102">
        <v>566</v>
      </c>
      <c r="C198" s="101">
        <v>11030.432683999999</v>
      </c>
      <c r="D198" s="100">
        <v>0</v>
      </c>
      <c r="E198" s="99">
        <v>0</v>
      </c>
      <c r="F198" s="96">
        <v>31</v>
      </c>
      <c r="G198" s="95">
        <v>1517.087675</v>
      </c>
      <c r="H198" s="94">
        <v>6</v>
      </c>
      <c r="I198" s="93">
        <v>194.2928</v>
      </c>
      <c r="J198" s="96">
        <v>0</v>
      </c>
      <c r="K198" s="95">
        <v>0</v>
      </c>
      <c r="L198" s="94">
        <f t="shared" ref="L198:L261" si="18">B198+D198+F198+H198+J198</f>
        <v>603</v>
      </c>
      <c r="M198" s="93">
        <f t="shared" ref="M198:M261" si="19">C198+E198+G198+I198+K198</f>
        <v>12741.813158999999</v>
      </c>
      <c r="N198" s="96">
        <v>4286</v>
      </c>
      <c r="O198" s="98">
        <v>20723.621577000002</v>
      </c>
      <c r="P198" s="94">
        <v>540</v>
      </c>
      <c r="Q198" s="97">
        <v>1205.6952920000001</v>
      </c>
      <c r="R198" s="96">
        <v>223</v>
      </c>
      <c r="S198" s="95">
        <v>2159.43237</v>
      </c>
      <c r="T198" s="94">
        <v>418</v>
      </c>
      <c r="U198" s="93">
        <v>3954.5710170000002</v>
      </c>
      <c r="V198" s="96">
        <v>561</v>
      </c>
      <c r="W198" s="95">
        <v>2206.8234499999999</v>
      </c>
      <c r="X198" s="94">
        <f t="shared" ref="X198:X261" si="20">N198+P198+R198+T198+V198</f>
        <v>6028</v>
      </c>
      <c r="Y198" s="93">
        <f t="shared" ref="Y198:Y261" si="21">O198+Q198+S198+U198+W198</f>
        <v>30250.143705999999</v>
      </c>
      <c r="Z198" s="94">
        <f t="shared" ref="Z198:Z261" si="22">L198+X198</f>
        <v>6631</v>
      </c>
      <c r="AA198" s="93">
        <f t="shared" ref="AA198:AA261" si="23">M198+Y198</f>
        <v>42991.956865</v>
      </c>
      <c r="AB198" s="78"/>
    </row>
    <row r="199" spans="1:28">
      <c r="A199" s="103" t="s">
        <v>1151</v>
      </c>
      <c r="B199" s="102">
        <v>858</v>
      </c>
      <c r="C199" s="101">
        <v>13117.119615</v>
      </c>
      <c r="D199" s="100">
        <v>0</v>
      </c>
      <c r="E199" s="99">
        <v>0</v>
      </c>
      <c r="F199" s="96">
        <v>20</v>
      </c>
      <c r="G199" s="95">
        <v>550.56280500000003</v>
      </c>
      <c r="H199" s="94">
        <v>4</v>
      </c>
      <c r="I199" s="93">
        <v>22.48</v>
      </c>
      <c r="J199" s="96">
        <v>99</v>
      </c>
      <c r="K199" s="95">
        <v>1966.5140980000001</v>
      </c>
      <c r="L199" s="94">
        <f t="shared" si="18"/>
        <v>981</v>
      </c>
      <c r="M199" s="93">
        <f t="shared" si="19"/>
        <v>15656.676517999998</v>
      </c>
      <c r="N199" s="96">
        <v>4201</v>
      </c>
      <c r="O199" s="98">
        <v>18577.151468</v>
      </c>
      <c r="P199" s="94">
        <v>520</v>
      </c>
      <c r="Q199" s="97">
        <v>1149.4860550000001</v>
      </c>
      <c r="R199" s="96">
        <v>166</v>
      </c>
      <c r="S199" s="95">
        <v>1444.2219930000001</v>
      </c>
      <c r="T199" s="94">
        <v>273</v>
      </c>
      <c r="U199" s="93">
        <v>2460.0110800000002</v>
      </c>
      <c r="V199" s="96">
        <v>478</v>
      </c>
      <c r="W199" s="95">
        <v>1657.14915</v>
      </c>
      <c r="X199" s="94">
        <f t="shared" si="20"/>
        <v>5638</v>
      </c>
      <c r="Y199" s="93">
        <f t="shared" si="21"/>
        <v>25288.019746000002</v>
      </c>
      <c r="Z199" s="94">
        <f t="shared" si="22"/>
        <v>6619</v>
      </c>
      <c r="AA199" s="93">
        <f t="shared" si="23"/>
        <v>40944.696263999998</v>
      </c>
      <c r="AB199" s="78"/>
    </row>
    <row r="200" spans="1:28">
      <c r="A200" s="103" t="s">
        <v>1150</v>
      </c>
      <c r="B200" s="102">
        <v>207</v>
      </c>
      <c r="C200" s="101">
        <v>3559.4204500000001</v>
      </c>
      <c r="D200" s="100">
        <v>0</v>
      </c>
      <c r="E200" s="99">
        <v>0</v>
      </c>
      <c r="F200" s="96">
        <v>76</v>
      </c>
      <c r="G200" s="95">
        <v>1224.284195</v>
      </c>
      <c r="H200" s="94">
        <v>4</v>
      </c>
      <c r="I200" s="93">
        <v>147.1216</v>
      </c>
      <c r="J200" s="96">
        <v>9</v>
      </c>
      <c r="K200" s="95">
        <v>461.16629999999998</v>
      </c>
      <c r="L200" s="94">
        <f t="shared" si="18"/>
        <v>296</v>
      </c>
      <c r="M200" s="93">
        <f t="shared" si="19"/>
        <v>5391.9925450000001</v>
      </c>
      <c r="N200" s="96">
        <v>4207</v>
      </c>
      <c r="O200" s="98">
        <v>18726.594905000002</v>
      </c>
      <c r="P200" s="94">
        <v>525</v>
      </c>
      <c r="Q200" s="97">
        <v>1176.3165879999999</v>
      </c>
      <c r="R200" s="96">
        <v>134</v>
      </c>
      <c r="S200" s="95">
        <v>2484.1228209999999</v>
      </c>
      <c r="T200" s="94">
        <v>263</v>
      </c>
      <c r="U200" s="93">
        <v>2544.1369839999998</v>
      </c>
      <c r="V200" s="96">
        <v>343</v>
      </c>
      <c r="W200" s="95">
        <v>1276.655424</v>
      </c>
      <c r="X200" s="94">
        <f t="shared" si="20"/>
        <v>5472</v>
      </c>
      <c r="Y200" s="93">
        <f t="shared" si="21"/>
        <v>26207.826722000005</v>
      </c>
      <c r="Z200" s="94">
        <f t="shared" si="22"/>
        <v>5768</v>
      </c>
      <c r="AA200" s="93">
        <f t="shared" si="23"/>
        <v>31599.819267000006</v>
      </c>
      <c r="AB200" s="78"/>
    </row>
    <row r="201" spans="1:28">
      <c r="A201" s="103" t="s">
        <v>1149</v>
      </c>
      <c r="B201" s="102">
        <v>800</v>
      </c>
      <c r="C201" s="101">
        <v>6259.983056</v>
      </c>
      <c r="D201" s="100">
        <v>0</v>
      </c>
      <c r="E201" s="99">
        <v>0</v>
      </c>
      <c r="F201" s="96">
        <v>14</v>
      </c>
      <c r="G201" s="95">
        <v>437.09607999999997</v>
      </c>
      <c r="H201" s="94">
        <v>2</v>
      </c>
      <c r="I201" s="93">
        <v>44.8</v>
      </c>
      <c r="J201" s="96">
        <v>1</v>
      </c>
      <c r="K201" s="95">
        <v>67.989999999999995</v>
      </c>
      <c r="L201" s="94">
        <f t="shared" si="18"/>
        <v>817</v>
      </c>
      <c r="M201" s="93">
        <f t="shared" si="19"/>
        <v>6809.8691360000003</v>
      </c>
      <c r="N201" s="96">
        <v>3497</v>
      </c>
      <c r="O201" s="98">
        <v>16009.222475</v>
      </c>
      <c r="P201" s="94">
        <v>462</v>
      </c>
      <c r="Q201" s="97">
        <v>1001.8965079999999</v>
      </c>
      <c r="R201" s="96">
        <v>105</v>
      </c>
      <c r="S201" s="95">
        <v>867.23439099999996</v>
      </c>
      <c r="T201" s="94">
        <v>176</v>
      </c>
      <c r="U201" s="93">
        <v>2149.4911299999999</v>
      </c>
      <c r="V201" s="96">
        <v>271</v>
      </c>
      <c r="W201" s="95">
        <v>1085.330095</v>
      </c>
      <c r="X201" s="94">
        <f t="shared" si="20"/>
        <v>4511</v>
      </c>
      <c r="Y201" s="93">
        <f t="shared" si="21"/>
        <v>21113.174598999998</v>
      </c>
      <c r="Z201" s="94">
        <f t="shared" si="22"/>
        <v>5328</v>
      </c>
      <c r="AA201" s="93">
        <f t="shared" si="23"/>
        <v>27923.043734999999</v>
      </c>
      <c r="AB201" s="78"/>
    </row>
    <row r="202" spans="1:28">
      <c r="A202" s="103" t="s">
        <v>1148</v>
      </c>
      <c r="B202" s="102">
        <v>1152</v>
      </c>
      <c r="C202" s="101">
        <v>19818.667734999999</v>
      </c>
      <c r="D202" s="100">
        <v>0</v>
      </c>
      <c r="E202" s="99">
        <v>0</v>
      </c>
      <c r="F202" s="96">
        <v>41</v>
      </c>
      <c r="G202" s="95">
        <v>1249.6603299999999</v>
      </c>
      <c r="H202" s="94">
        <v>1</v>
      </c>
      <c r="I202" s="93">
        <v>1.39</v>
      </c>
      <c r="J202" s="96">
        <v>0</v>
      </c>
      <c r="K202" s="95">
        <v>0</v>
      </c>
      <c r="L202" s="94">
        <f t="shared" si="18"/>
        <v>1194</v>
      </c>
      <c r="M202" s="93">
        <f t="shared" si="19"/>
        <v>21069.718064999997</v>
      </c>
      <c r="N202" s="96">
        <v>3320</v>
      </c>
      <c r="O202" s="98">
        <v>15474.448512000001</v>
      </c>
      <c r="P202" s="94">
        <v>444</v>
      </c>
      <c r="Q202" s="97">
        <v>927.45476900000006</v>
      </c>
      <c r="R202" s="96">
        <v>143</v>
      </c>
      <c r="S202" s="95">
        <v>2360.727813</v>
      </c>
      <c r="T202" s="94">
        <v>165</v>
      </c>
      <c r="U202" s="93">
        <v>1774.7249839999999</v>
      </c>
      <c r="V202" s="96">
        <v>326</v>
      </c>
      <c r="W202" s="95">
        <v>1812.651803</v>
      </c>
      <c r="X202" s="94">
        <f t="shared" si="20"/>
        <v>4398</v>
      </c>
      <c r="Y202" s="93">
        <f t="shared" si="21"/>
        <v>22350.007881000005</v>
      </c>
      <c r="Z202" s="94">
        <f t="shared" si="22"/>
        <v>5592</v>
      </c>
      <c r="AA202" s="93">
        <f t="shared" si="23"/>
        <v>43419.725946000006</v>
      </c>
      <c r="AB202" s="78" t="s">
        <v>1147</v>
      </c>
    </row>
    <row r="203" spans="1:28" ht="17" thickBot="1">
      <c r="A203" s="146">
        <v>1112</v>
      </c>
      <c r="B203" s="145">
        <v>1363</v>
      </c>
      <c r="C203" s="144">
        <v>13571.765439999999</v>
      </c>
      <c r="D203" s="143">
        <v>0</v>
      </c>
      <c r="E203" s="142">
        <v>0</v>
      </c>
      <c r="F203" s="139">
        <v>8</v>
      </c>
      <c r="G203" s="138">
        <v>129.45935499999999</v>
      </c>
      <c r="H203" s="137">
        <v>2</v>
      </c>
      <c r="I203" s="136">
        <v>181.27180000000001</v>
      </c>
      <c r="J203" s="139">
        <v>0</v>
      </c>
      <c r="K203" s="138">
        <v>0</v>
      </c>
      <c r="L203" s="137">
        <f t="shared" si="18"/>
        <v>1373</v>
      </c>
      <c r="M203" s="136">
        <f t="shared" si="19"/>
        <v>13882.496595000001</v>
      </c>
      <c r="N203" s="139">
        <v>2674</v>
      </c>
      <c r="O203" s="141">
        <v>11453.563921000001</v>
      </c>
      <c r="P203" s="137">
        <v>389</v>
      </c>
      <c r="Q203" s="140">
        <v>845.89618499999995</v>
      </c>
      <c r="R203" s="139">
        <v>140</v>
      </c>
      <c r="S203" s="138">
        <v>1725.42471</v>
      </c>
      <c r="T203" s="137">
        <v>181</v>
      </c>
      <c r="U203" s="136">
        <v>2810.0791599999998</v>
      </c>
      <c r="V203" s="139">
        <v>369</v>
      </c>
      <c r="W203" s="138">
        <v>1749.6979510000001</v>
      </c>
      <c r="X203" s="137">
        <f t="shared" si="20"/>
        <v>3753</v>
      </c>
      <c r="Y203" s="136">
        <f t="shared" si="21"/>
        <v>18584.661927000001</v>
      </c>
      <c r="Z203" s="137">
        <f t="shared" si="22"/>
        <v>5126</v>
      </c>
      <c r="AA203" s="136">
        <f t="shared" si="23"/>
        <v>32467.158522000002</v>
      </c>
      <c r="AB203" s="78"/>
    </row>
    <row r="204" spans="1:28">
      <c r="A204" s="103" t="s">
        <v>1146</v>
      </c>
      <c r="B204" s="102">
        <v>852</v>
      </c>
      <c r="C204" s="101">
        <v>9473.2966149999993</v>
      </c>
      <c r="D204" s="100">
        <v>0</v>
      </c>
      <c r="E204" s="99">
        <v>0</v>
      </c>
      <c r="F204" s="96">
        <v>2</v>
      </c>
      <c r="G204" s="95">
        <v>31.248999999999999</v>
      </c>
      <c r="H204" s="94">
        <v>4</v>
      </c>
      <c r="I204" s="93">
        <f>60.18695+650</f>
        <v>710.18695000000002</v>
      </c>
      <c r="J204" s="96">
        <v>3</v>
      </c>
      <c r="K204" s="95">
        <v>8.544473</v>
      </c>
      <c r="L204" s="94">
        <f t="shared" si="18"/>
        <v>861</v>
      </c>
      <c r="M204" s="93">
        <f t="shared" si="19"/>
        <v>10223.277037999998</v>
      </c>
      <c r="N204" s="96">
        <v>2397</v>
      </c>
      <c r="O204" s="98">
        <v>11537.900538</v>
      </c>
      <c r="P204" s="94">
        <v>331</v>
      </c>
      <c r="Q204" s="97">
        <v>702.41441099999997</v>
      </c>
      <c r="R204" s="96">
        <v>93</v>
      </c>
      <c r="S204" s="95">
        <v>1113.2408869999999</v>
      </c>
      <c r="T204" s="94">
        <v>163</v>
      </c>
      <c r="U204" s="93">
        <f>2761.735858-650</f>
        <v>2111.735858</v>
      </c>
      <c r="V204" s="96">
        <v>247</v>
      </c>
      <c r="W204" s="95">
        <v>1506.4199900000001</v>
      </c>
      <c r="X204" s="94">
        <f t="shared" si="20"/>
        <v>3231</v>
      </c>
      <c r="Y204" s="93">
        <f t="shared" si="21"/>
        <v>16971.711683999998</v>
      </c>
      <c r="Z204" s="94">
        <f t="shared" si="22"/>
        <v>4092</v>
      </c>
      <c r="AA204" s="93">
        <f t="shared" si="23"/>
        <v>27194.988721999995</v>
      </c>
      <c r="AB204" s="78"/>
    </row>
    <row r="205" spans="1:28">
      <c r="A205" s="103" t="s">
        <v>1145</v>
      </c>
      <c r="B205" s="102">
        <v>563</v>
      </c>
      <c r="C205" s="101">
        <v>6149.5068700000002</v>
      </c>
      <c r="D205" s="100">
        <v>0</v>
      </c>
      <c r="E205" s="99">
        <v>0</v>
      </c>
      <c r="F205" s="96">
        <v>3</v>
      </c>
      <c r="G205" s="95">
        <v>335.78800000000001</v>
      </c>
      <c r="H205" s="94">
        <v>4</v>
      </c>
      <c r="I205" s="93">
        <v>123.98</v>
      </c>
      <c r="J205" s="96">
        <v>0</v>
      </c>
      <c r="K205" s="95">
        <v>0</v>
      </c>
      <c r="L205" s="94">
        <f t="shared" si="18"/>
        <v>570</v>
      </c>
      <c r="M205" s="93">
        <f t="shared" si="19"/>
        <v>6609.2748699999993</v>
      </c>
      <c r="N205" s="96">
        <v>3013</v>
      </c>
      <c r="O205" s="98">
        <v>14805.665559999999</v>
      </c>
      <c r="P205" s="94">
        <v>412</v>
      </c>
      <c r="Q205" s="97">
        <v>894.86025600000005</v>
      </c>
      <c r="R205" s="96">
        <v>106</v>
      </c>
      <c r="S205" s="95">
        <v>2433.6894000000002</v>
      </c>
      <c r="T205" s="94">
        <v>170</v>
      </c>
      <c r="U205" s="93">
        <v>3049.124088</v>
      </c>
      <c r="V205" s="96">
        <v>283</v>
      </c>
      <c r="W205" s="95">
        <v>1707.895941</v>
      </c>
      <c r="X205" s="94">
        <f t="shared" si="20"/>
        <v>3984</v>
      </c>
      <c r="Y205" s="93">
        <f t="shared" si="21"/>
        <v>22891.235245</v>
      </c>
      <c r="Z205" s="94">
        <f t="shared" si="22"/>
        <v>4554</v>
      </c>
      <c r="AA205" s="93">
        <f t="shared" si="23"/>
        <v>29500.510114999997</v>
      </c>
      <c r="AB205" s="78" t="s">
        <v>1144</v>
      </c>
    </row>
    <row r="206" spans="1:28">
      <c r="A206" s="103">
        <v>1203</v>
      </c>
      <c r="B206" s="102">
        <v>1410</v>
      </c>
      <c r="C206" s="101">
        <v>17603.09086</v>
      </c>
      <c r="D206" s="100">
        <v>0</v>
      </c>
      <c r="E206" s="99">
        <v>0</v>
      </c>
      <c r="F206" s="96">
        <v>34</v>
      </c>
      <c r="G206" s="95">
        <v>1839.5146209999998</v>
      </c>
      <c r="H206" s="94">
        <v>16</v>
      </c>
      <c r="I206" s="93">
        <v>272.98900000000003</v>
      </c>
      <c r="J206" s="96">
        <v>193</v>
      </c>
      <c r="K206" s="95">
        <v>780.91499999999996</v>
      </c>
      <c r="L206" s="94">
        <f t="shared" si="18"/>
        <v>1653</v>
      </c>
      <c r="M206" s="93">
        <f t="shared" si="19"/>
        <v>20496.509481000001</v>
      </c>
      <c r="N206" s="96">
        <v>9080</v>
      </c>
      <c r="O206" s="98">
        <v>39888.483897999999</v>
      </c>
      <c r="P206" s="94">
        <v>1035</v>
      </c>
      <c r="Q206" s="97">
        <v>2431.6782290000001</v>
      </c>
      <c r="R206" s="96">
        <v>259</v>
      </c>
      <c r="S206" s="95">
        <v>1995.4933699999997</v>
      </c>
      <c r="T206" s="94">
        <v>507</v>
      </c>
      <c r="U206" s="93">
        <v>6725.3608519999998</v>
      </c>
      <c r="V206" s="96">
        <v>776</v>
      </c>
      <c r="W206" s="95">
        <v>3127.2668210000002</v>
      </c>
      <c r="X206" s="94">
        <f t="shared" si="20"/>
        <v>11657</v>
      </c>
      <c r="Y206" s="93">
        <f t="shared" si="21"/>
        <v>54168.283169999988</v>
      </c>
      <c r="Z206" s="94">
        <f t="shared" si="22"/>
        <v>13310</v>
      </c>
      <c r="AA206" s="93">
        <f t="shared" si="23"/>
        <v>74664.792650999996</v>
      </c>
      <c r="AB206" s="78"/>
    </row>
    <row r="207" spans="1:28">
      <c r="A207" s="103">
        <v>1204</v>
      </c>
      <c r="B207" s="102">
        <v>834</v>
      </c>
      <c r="C207" s="101">
        <v>10967.646535</v>
      </c>
      <c r="D207" s="100">
        <v>0</v>
      </c>
      <c r="E207" s="99">
        <v>0</v>
      </c>
      <c r="F207" s="96">
        <v>10</v>
      </c>
      <c r="G207" s="95">
        <v>1645.6478</v>
      </c>
      <c r="H207" s="94">
        <v>14</v>
      </c>
      <c r="I207" s="93">
        <v>122.47144</v>
      </c>
      <c r="J207" s="96">
        <v>185</v>
      </c>
      <c r="K207" s="95">
        <v>1365.1777500000001</v>
      </c>
      <c r="L207" s="94">
        <f t="shared" si="18"/>
        <v>1043</v>
      </c>
      <c r="M207" s="93">
        <f t="shared" si="19"/>
        <v>14100.943525000001</v>
      </c>
      <c r="N207" s="96">
        <v>6780</v>
      </c>
      <c r="O207" s="98">
        <v>32798.470531999999</v>
      </c>
      <c r="P207" s="94">
        <v>793</v>
      </c>
      <c r="Q207" s="97">
        <v>1897.5886069999999</v>
      </c>
      <c r="R207" s="96">
        <v>254</v>
      </c>
      <c r="S207" s="95">
        <v>2951.698038</v>
      </c>
      <c r="T207" s="94">
        <v>521</v>
      </c>
      <c r="U207" s="93">
        <v>8191.4894510000004</v>
      </c>
      <c r="V207" s="96">
        <v>616</v>
      </c>
      <c r="W207" s="95">
        <v>2312.4383160000002</v>
      </c>
      <c r="X207" s="94">
        <f t="shared" si="20"/>
        <v>8964</v>
      </c>
      <c r="Y207" s="93">
        <f t="shared" si="21"/>
        <v>48151.684944000001</v>
      </c>
      <c r="Z207" s="94">
        <f t="shared" si="22"/>
        <v>10007</v>
      </c>
      <c r="AA207" s="93">
        <f t="shared" si="23"/>
        <v>62252.628469000003</v>
      </c>
      <c r="AB207" s="78"/>
    </row>
    <row r="208" spans="1:28">
      <c r="A208" s="103">
        <v>1205</v>
      </c>
      <c r="B208" s="102">
        <v>1071</v>
      </c>
      <c r="C208" s="101">
        <v>12669.331963000001</v>
      </c>
      <c r="D208" s="100">
        <v>0</v>
      </c>
      <c r="E208" s="99">
        <v>0</v>
      </c>
      <c r="F208" s="96">
        <v>44</v>
      </c>
      <c r="G208" s="95">
        <v>1841.1917100000001</v>
      </c>
      <c r="H208" s="94">
        <v>4</v>
      </c>
      <c r="I208" s="93">
        <v>125.10826</v>
      </c>
      <c r="J208" s="96">
        <v>60</v>
      </c>
      <c r="K208" s="95">
        <v>341.13193000000001</v>
      </c>
      <c r="L208" s="94">
        <f t="shared" si="18"/>
        <v>1179</v>
      </c>
      <c r="M208" s="93">
        <f t="shared" si="19"/>
        <v>14976.763863</v>
      </c>
      <c r="N208" s="96">
        <v>6726</v>
      </c>
      <c r="O208" s="98">
        <v>33048.452998000001</v>
      </c>
      <c r="P208" s="94">
        <v>792</v>
      </c>
      <c r="Q208" s="97">
        <v>1921.1265129999999</v>
      </c>
      <c r="R208" s="96">
        <v>263</v>
      </c>
      <c r="S208" s="95">
        <v>2246.9711499999999</v>
      </c>
      <c r="T208" s="94">
        <v>593</v>
      </c>
      <c r="U208" s="93">
        <v>8274.6775400000006</v>
      </c>
      <c r="V208" s="96">
        <v>692</v>
      </c>
      <c r="W208" s="95">
        <v>3615.8258679999999</v>
      </c>
      <c r="X208" s="94">
        <f t="shared" si="20"/>
        <v>9066</v>
      </c>
      <c r="Y208" s="93">
        <f t="shared" si="21"/>
        <v>49107.054069000005</v>
      </c>
      <c r="Z208" s="94">
        <f t="shared" si="22"/>
        <v>10245</v>
      </c>
      <c r="AA208" s="93">
        <f t="shared" si="23"/>
        <v>64083.817932000005</v>
      </c>
      <c r="AB208" s="78"/>
    </row>
    <row r="209" spans="1:28">
      <c r="A209" s="103">
        <v>1206</v>
      </c>
      <c r="B209" s="102">
        <v>800</v>
      </c>
      <c r="C209" s="101">
        <v>9047.64156</v>
      </c>
      <c r="D209" s="100">
        <v>0</v>
      </c>
      <c r="E209" s="99">
        <v>0</v>
      </c>
      <c r="F209" s="96">
        <v>12</v>
      </c>
      <c r="G209" s="95">
        <v>5345.3599800000002</v>
      </c>
      <c r="H209" s="94">
        <v>2</v>
      </c>
      <c r="I209" s="93">
        <v>155.53469999999999</v>
      </c>
      <c r="J209" s="96">
        <v>29</v>
      </c>
      <c r="K209" s="95">
        <v>443.55585400000001</v>
      </c>
      <c r="L209" s="94">
        <f t="shared" si="18"/>
        <v>843</v>
      </c>
      <c r="M209" s="93">
        <f t="shared" si="19"/>
        <v>14992.092094000001</v>
      </c>
      <c r="N209" s="96">
        <v>4675</v>
      </c>
      <c r="O209" s="98">
        <v>24514.86577</v>
      </c>
      <c r="P209" s="94">
        <v>617</v>
      </c>
      <c r="Q209" s="97">
        <v>1515.3502880000001</v>
      </c>
      <c r="R209" s="96">
        <v>242</v>
      </c>
      <c r="S209" s="95">
        <v>2802.8027900000002</v>
      </c>
      <c r="T209" s="94">
        <v>661</v>
      </c>
      <c r="U209" s="93">
        <v>6915.4276</v>
      </c>
      <c r="V209" s="96">
        <v>610</v>
      </c>
      <c r="W209" s="95">
        <v>3076.0621150000002</v>
      </c>
      <c r="X209" s="94">
        <f t="shared" si="20"/>
        <v>6805</v>
      </c>
      <c r="Y209" s="93">
        <f t="shared" si="21"/>
        <v>38824.508563000003</v>
      </c>
      <c r="Z209" s="94">
        <f t="shared" si="22"/>
        <v>7648</v>
      </c>
      <c r="AA209" s="93">
        <f t="shared" si="23"/>
        <v>53816.600657000003</v>
      </c>
      <c r="AB209" s="78" t="s">
        <v>1143</v>
      </c>
    </row>
    <row r="210" spans="1:28">
      <c r="A210" s="103">
        <v>1207</v>
      </c>
      <c r="B210" s="102">
        <v>1649</v>
      </c>
      <c r="C210" s="101">
        <v>12347.965553</v>
      </c>
      <c r="D210" s="100">
        <v>0</v>
      </c>
      <c r="E210" s="99">
        <v>0</v>
      </c>
      <c r="F210" s="96">
        <v>9</v>
      </c>
      <c r="G210" s="95">
        <v>1462.32565</v>
      </c>
      <c r="H210" s="94">
        <v>14</v>
      </c>
      <c r="I210" s="93">
        <v>302.0043</v>
      </c>
      <c r="J210" s="96">
        <v>23</v>
      </c>
      <c r="K210" s="95">
        <v>356.63741399999998</v>
      </c>
      <c r="L210" s="94">
        <f t="shared" si="18"/>
        <v>1695</v>
      </c>
      <c r="M210" s="93">
        <f t="shared" si="19"/>
        <v>14468.932917000002</v>
      </c>
      <c r="N210" s="96">
        <v>3711</v>
      </c>
      <c r="O210" s="98">
        <v>19483.033372999998</v>
      </c>
      <c r="P210" s="94">
        <v>504</v>
      </c>
      <c r="Q210" s="97">
        <v>1262.9259</v>
      </c>
      <c r="R210" s="96">
        <v>224</v>
      </c>
      <c r="S210" s="95">
        <v>3320.3110390000002</v>
      </c>
      <c r="T210" s="94">
        <v>338</v>
      </c>
      <c r="U210" s="93">
        <v>4163.0054499999997</v>
      </c>
      <c r="V210" s="96">
        <v>582</v>
      </c>
      <c r="W210" s="95">
        <v>3240.3779509999999</v>
      </c>
      <c r="X210" s="94">
        <f t="shared" si="20"/>
        <v>5359</v>
      </c>
      <c r="Y210" s="93">
        <f t="shared" si="21"/>
        <v>31469.653712999996</v>
      </c>
      <c r="Z210" s="94">
        <f t="shared" si="22"/>
        <v>7054</v>
      </c>
      <c r="AA210" s="93">
        <f t="shared" si="23"/>
        <v>45938.586629999998</v>
      </c>
      <c r="AB210" s="78"/>
    </row>
    <row r="211" spans="1:28">
      <c r="A211" s="103">
        <v>1208</v>
      </c>
      <c r="B211" s="102">
        <v>1362</v>
      </c>
      <c r="C211" s="101">
        <v>9765.1220539999995</v>
      </c>
      <c r="D211" s="100">
        <v>0</v>
      </c>
      <c r="E211" s="99">
        <v>0</v>
      </c>
      <c r="F211" s="96">
        <v>12</v>
      </c>
      <c r="G211" s="95">
        <v>1647.53982</v>
      </c>
      <c r="H211" s="94">
        <v>5</v>
      </c>
      <c r="I211" s="93">
        <v>584.17999999999995</v>
      </c>
      <c r="J211" s="96">
        <v>6</v>
      </c>
      <c r="K211" s="95">
        <v>125.022836</v>
      </c>
      <c r="L211" s="94">
        <f t="shared" si="18"/>
        <v>1385</v>
      </c>
      <c r="M211" s="93">
        <f t="shared" si="19"/>
        <v>12121.86471</v>
      </c>
      <c r="N211" s="96">
        <v>6145</v>
      </c>
      <c r="O211" s="98">
        <v>28362.747953999999</v>
      </c>
      <c r="P211" s="94">
        <v>722</v>
      </c>
      <c r="Q211" s="97">
        <v>1843.4944</v>
      </c>
      <c r="R211" s="96">
        <v>258</v>
      </c>
      <c r="S211" s="95">
        <v>2554.6175400000002</v>
      </c>
      <c r="T211" s="94">
        <v>395</v>
      </c>
      <c r="U211" s="93">
        <v>5701.5643</v>
      </c>
      <c r="V211" s="96">
        <v>660</v>
      </c>
      <c r="W211" s="95">
        <v>2980.8058900000001</v>
      </c>
      <c r="X211" s="94">
        <f t="shared" si="20"/>
        <v>8180</v>
      </c>
      <c r="Y211" s="93">
        <f t="shared" si="21"/>
        <v>41443.230084000003</v>
      </c>
      <c r="Z211" s="94">
        <f t="shared" si="22"/>
        <v>9565</v>
      </c>
      <c r="AA211" s="93">
        <f t="shared" si="23"/>
        <v>53565.094794000004</v>
      </c>
      <c r="AB211" s="78" t="s">
        <v>1142</v>
      </c>
    </row>
    <row r="212" spans="1:28">
      <c r="A212" s="103">
        <v>1209</v>
      </c>
      <c r="B212" s="102">
        <v>605</v>
      </c>
      <c r="C212" s="101">
        <v>8646.9775750000008</v>
      </c>
      <c r="D212" s="100">
        <v>0</v>
      </c>
      <c r="E212" s="99">
        <v>0</v>
      </c>
      <c r="F212" s="96">
        <v>20</v>
      </c>
      <c r="G212" s="95">
        <v>1135.53008</v>
      </c>
      <c r="H212" s="94">
        <v>7</v>
      </c>
      <c r="I212" s="93">
        <v>242.40383</v>
      </c>
      <c r="J212" s="96">
        <v>30</v>
      </c>
      <c r="K212" s="95">
        <v>753.20340999999996</v>
      </c>
      <c r="L212" s="94">
        <f t="shared" si="18"/>
        <v>662</v>
      </c>
      <c r="M212" s="93">
        <f t="shared" si="19"/>
        <v>10778.114895000001</v>
      </c>
      <c r="N212" s="96">
        <v>6191</v>
      </c>
      <c r="O212" s="98">
        <v>30770.560796000002</v>
      </c>
      <c r="P212" s="94">
        <v>656</v>
      </c>
      <c r="Q212" s="97">
        <v>1734.2987900000001</v>
      </c>
      <c r="R212" s="96">
        <v>259</v>
      </c>
      <c r="S212" s="95">
        <v>2467.2632130000002</v>
      </c>
      <c r="T212" s="94">
        <v>445</v>
      </c>
      <c r="U212" s="93">
        <v>5900.9593029999996</v>
      </c>
      <c r="V212" s="96">
        <v>709</v>
      </c>
      <c r="W212" s="95">
        <v>2945.638293</v>
      </c>
      <c r="X212" s="94">
        <f t="shared" si="20"/>
        <v>8260</v>
      </c>
      <c r="Y212" s="93">
        <f t="shared" si="21"/>
        <v>43818.720394999997</v>
      </c>
      <c r="Z212" s="94">
        <f t="shared" si="22"/>
        <v>8922</v>
      </c>
      <c r="AA212" s="93">
        <f t="shared" si="23"/>
        <v>54596.835289999995</v>
      </c>
      <c r="AB212" s="78"/>
    </row>
    <row r="213" spans="1:28">
      <c r="A213" s="103">
        <v>1210</v>
      </c>
      <c r="B213" s="102">
        <v>2239</v>
      </c>
      <c r="C213" s="101">
        <v>21372.355728999999</v>
      </c>
      <c r="D213" s="100">
        <v>0</v>
      </c>
      <c r="E213" s="99">
        <v>0</v>
      </c>
      <c r="F213" s="96">
        <v>19</v>
      </c>
      <c r="G213" s="95">
        <v>299.53608000000003</v>
      </c>
      <c r="H213" s="94">
        <v>13</v>
      </c>
      <c r="I213" s="93">
        <v>308.8612</v>
      </c>
      <c r="J213" s="96">
        <v>15</v>
      </c>
      <c r="K213" s="95">
        <v>321.09426000000002</v>
      </c>
      <c r="L213" s="94">
        <f t="shared" si="18"/>
        <v>2286</v>
      </c>
      <c r="M213" s="93">
        <f t="shared" si="19"/>
        <v>22301.847269000002</v>
      </c>
      <c r="N213" s="96">
        <v>5994</v>
      </c>
      <c r="O213" s="98">
        <v>33447.527732000002</v>
      </c>
      <c r="P213" s="94">
        <v>633</v>
      </c>
      <c r="Q213" s="97">
        <v>1744.4516599999999</v>
      </c>
      <c r="R213" s="96">
        <v>356</v>
      </c>
      <c r="S213" s="95">
        <v>6765.984966</v>
      </c>
      <c r="T213" s="94">
        <v>614</v>
      </c>
      <c r="U213" s="93">
        <v>11502.81972</v>
      </c>
      <c r="V213" s="96">
        <v>1132</v>
      </c>
      <c r="W213" s="95">
        <v>4860.2483920000004</v>
      </c>
      <c r="X213" s="94">
        <f t="shared" si="20"/>
        <v>8729</v>
      </c>
      <c r="Y213" s="93">
        <f t="shared" si="21"/>
        <v>58321.032469999998</v>
      </c>
      <c r="Z213" s="94">
        <f t="shared" si="22"/>
        <v>11015</v>
      </c>
      <c r="AA213" s="93">
        <f t="shared" si="23"/>
        <v>80622.879738999996</v>
      </c>
      <c r="AB213" s="78" t="s">
        <v>1141</v>
      </c>
    </row>
    <row r="214" spans="1:28">
      <c r="A214" s="103">
        <v>1211</v>
      </c>
      <c r="B214" s="102">
        <v>1048</v>
      </c>
      <c r="C214" s="101">
        <v>11030.384357000001</v>
      </c>
      <c r="D214" s="100">
        <v>0</v>
      </c>
      <c r="E214" s="99">
        <v>0</v>
      </c>
      <c r="F214" s="96">
        <v>30</v>
      </c>
      <c r="G214" s="95">
        <v>2301.0818599999998</v>
      </c>
      <c r="H214" s="94">
        <v>5</v>
      </c>
      <c r="I214" s="93">
        <v>2523.3661499999998</v>
      </c>
      <c r="J214" s="96">
        <v>44</v>
      </c>
      <c r="K214" s="95">
        <v>311.67889500000001</v>
      </c>
      <c r="L214" s="94">
        <f t="shared" si="18"/>
        <v>1127</v>
      </c>
      <c r="M214" s="93">
        <f t="shared" si="19"/>
        <v>16166.511262</v>
      </c>
      <c r="N214" s="96">
        <v>5498</v>
      </c>
      <c r="O214" s="98">
        <v>29767.612466999999</v>
      </c>
      <c r="P214" s="94">
        <v>647</v>
      </c>
      <c r="Q214" s="97">
        <v>1792.9258150000001</v>
      </c>
      <c r="R214" s="96">
        <v>418</v>
      </c>
      <c r="S214" s="95">
        <v>4935.625841</v>
      </c>
      <c r="T214" s="94">
        <v>676</v>
      </c>
      <c r="U214" s="93">
        <v>9074.4300989999992</v>
      </c>
      <c r="V214" s="96">
        <v>1266</v>
      </c>
      <c r="W214" s="95">
        <v>6509.572913</v>
      </c>
      <c r="X214" s="94">
        <f t="shared" si="20"/>
        <v>8505</v>
      </c>
      <c r="Y214" s="93">
        <f t="shared" si="21"/>
        <v>52080.167134999996</v>
      </c>
      <c r="Z214" s="94">
        <f t="shared" si="22"/>
        <v>9632</v>
      </c>
      <c r="AA214" s="93">
        <f t="shared" si="23"/>
        <v>68246.678396999996</v>
      </c>
      <c r="AB214" s="78" t="s">
        <v>1140</v>
      </c>
    </row>
    <row r="215" spans="1:28" ht="17" thickBot="1">
      <c r="A215" s="146">
        <v>1212</v>
      </c>
      <c r="B215" s="145">
        <v>280</v>
      </c>
      <c r="C215" s="144">
        <v>2735.8009099999999</v>
      </c>
      <c r="D215" s="143">
        <v>0</v>
      </c>
      <c r="E215" s="142">
        <v>0</v>
      </c>
      <c r="F215" s="139">
        <v>5</v>
      </c>
      <c r="G215" s="138">
        <v>1130.566</v>
      </c>
      <c r="H215" s="137">
        <v>8</v>
      </c>
      <c r="I215" s="136">
        <v>266.58</v>
      </c>
      <c r="J215" s="139">
        <v>243</v>
      </c>
      <c r="K215" s="138">
        <v>2030.511156</v>
      </c>
      <c r="L215" s="137">
        <f t="shared" si="18"/>
        <v>536</v>
      </c>
      <c r="M215" s="136">
        <f t="shared" si="19"/>
        <v>6163.4580659999992</v>
      </c>
      <c r="N215" s="139">
        <v>2724</v>
      </c>
      <c r="O215" s="141">
        <v>14313.281838000001</v>
      </c>
      <c r="P215" s="137">
        <v>397</v>
      </c>
      <c r="Q215" s="140">
        <v>1108.1116</v>
      </c>
      <c r="R215" s="139">
        <v>267</v>
      </c>
      <c r="S215" s="138">
        <v>4848.4658259999997</v>
      </c>
      <c r="T215" s="137">
        <v>551</v>
      </c>
      <c r="U215" s="136">
        <v>8155.2665999999999</v>
      </c>
      <c r="V215" s="139">
        <v>857</v>
      </c>
      <c r="W215" s="138">
        <v>5438.9827750000004</v>
      </c>
      <c r="X215" s="137">
        <f t="shared" si="20"/>
        <v>4796</v>
      </c>
      <c r="Y215" s="136">
        <f t="shared" si="21"/>
        <v>33864.108638999998</v>
      </c>
      <c r="Z215" s="137">
        <f t="shared" si="22"/>
        <v>5332</v>
      </c>
      <c r="AA215" s="136">
        <f t="shared" si="23"/>
        <v>40027.566704999997</v>
      </c>
      <c r="AB215" s="78"/>
    </row>
    <row r="216" spans="1:28">
      <c r="A216" s="103">
        <v>1301</v>
      </c>
      <c r="B216" s="102">
        <v>605</v>
      </c>
      <c r="C216" s="101">
        <v>4791.7967799999997</v>
      </c>
      <c r="D216" s="100">
        <v>0</v>
      </c>
      <c r="E216" s="99">
        <v>0</v>
      </c>
      <c r="F216" s="96">
        <v>8</v>
      </c>
      <c r="G216" s="95">
        <v>1771.8119999999999</v>
      </c>
      <c r="H216" s="94">
        <v>42</v>
      </c>
      <c r="I216" s="93">
        <v>2466.5183000000002</v>
      </c>
      <c r="J216" s="96">
        <v>24</v>
      </c>
      <c r="K216" s="95">
        <v>212.14913000000001</v>
      </c>
      <c r="L216" s="94">
        <f t="shared" si="18"/>
        <v>679</v>
      </c>
      <c r="M216" s="93">
        <f t="shared" si="19"/>
        <v>9242.27621</v>
      </c>
      <c r="N216" s="96">
        <v>4399</v>
      </c>
      <c r="O216" s="98">
        <v>23020.125134000002</v>
      </c>
      <c r="P216" s="94">
        <v>584</v>
      </c>
      <c r="Q216" s="97">
        <v>1685.5887310000001</v>
      </c>
      <c r="R216" s="96">
        <v>284</v>
      </c>
      <c r="S216" s="95">
        <v>3386.3272120000001</v>
      </c>
      <c r="T216" s="94">
        <v>657</v>
      </c>
      <c r="U216" s="93">
        <v>7226.9456499999997</v>
      </c>
      <c r="V216" s="96">
        <v>819</v>
      </c>
      <c r="W216" s="95">
        <v>5746.4498480000002</v>
      </c>
      <c r="X216" s="94">
        <f t="shared" si="20"/>
        <v>6743</v>
      </c>
      <c r="Y216" s="93">
        <f t="shared" si="21"/>
        <v>41065.436575</v>
      </c>
      <c r="Z216" s="94">
        <f t="shared" si="22"/>
        <v>7422</v>
      </c>
      <c r="AA216" s="93">
        <f t="shared" si="23"/>
        <v>50307.712784999996</v>
      </c>
      <c r="AB216" s="78" t="s">
        <v>1139</v>
      </c>
    </row>
    <row r="217" spans="1:28">
      <c r="A217" s="103">
        <v>1302</v>
      </c>
      <c r="B217" s="102">
        <v>1181</v>
      </c>
      <c r="C217" s="101">
        <v>12110.601409999999</v>
      </c>
      <c r="D217" s="100">
        <v>0</v>
      </c>
      <c r="E217" s="99">
        <v>0</v>
      </c>
      <c r="F217" s="96">
        <v>5</v>
      </c>
      <c r="G217" s="95">
        <v>50.963999999999999</v>
      </c>
      <c r="H217" s="94">
        <v>13</v>
      </c>
      <c r="I217" s="93">
        <v>907.76599999999996</v>
      </c>
      <c r="J217" s="96">
        <v>103</v>
      </c>
      <c r="K217" s="95">
        <v>499.47054600000001</v>
      </c>
      <c r="L217" s="94">
        <f t="shared" si="18"/>
        <v>1302</v>
      </c>
      <c r="M217" s="93">
        <f t="shared" si="19"/>
        <v>13568.801955999999</v>
      </c>
      <c r="N217" s="96">
        <v>4713</v>
      </c>
      <c r="O217" s="98">
        <v>25422.110975</v>
      </c>
      <c r="P217" s="94">
        <v>535</v>
      </c>
      <c r="Q217" s="97">
        <v>1626.9103</v>
      </c>
      <c r="R217" s="96">
        <v>325</v>
      </c>
      <c r="S217" s="95">
        <v>5413.9400750000004</v>
      </c>
      <c r="T217" s="94">
        <v>1090</v>
      </c>
      <c r="U217" s="93">
        <v>7661.972006</v>
      </c>
      <c r="V217" s="96">
        <v>730</v>
      </c>
      <c r="W217" s="95">
        <v>4793.2038080000002</v>
      </c>
      <c r="X217" s="94">
        <f t="shared" si="20"/>
        <v>7393</v>
      </c>
      <c r="Y217" s="93">
        <f t="shared" si="21"/>
        <v>44918.137163999992</v>
      </c>
      <c r="Z217" s="94">
        <f t="shared" si="22"/>
        <v>8695</v>
      </c>
      <c r="AA217" s="93">
        <f t="shared" si="23"/>
        <v>58486.939119999995</v>
      </c>
      <c r="AB217" s="78"/>
    </row>
    <row r="218" spans="1:28">
      <c r="A218" s="103">
        <v>1303</v>
      </c>
      <c r="B218" s="102">
        <v>1072</v>
      </c>
      <c r="C218" s="101">
        <v>8065.6405400000003</v>
      </c>
      <c r="D218" s="100">
        <v>0</v>
      </c>
      <c r="E218" s="99">
        <v>0</v>
      </c>
      <c r="F218" s="96">
        <v>336</v>
      </c>
      <c r="G218" s="95">
        <v>1205.8202000000001</v>
      </c>
      <c r="H218" s="94">
        <v>9</v>
      </c>
      <c r="I218" s="93">
        <v>737.93899999999996</v>
      </c>
      <c r="J218" s="96">
        <v>68</v>
      </c>
      <c r="K218" s="95">
        <v>295.45877100000001</v>
      </c>
      <c r="L218" s="94">
        <f t="shared" si="18"/>
        <v>1485</v>
      </c>
      <c r="M218" s="93">
        <f t="shared" si="19"/>
        <v>10304.858511</v>
      </c>
      <c r="N218" s="96">
        <v>3187</v>
      </c>
      <c r="O218" s="98">
        <v>17819.025958999999</v>
      </c>
      <c r="P218" s="94">
        <v>382</v>
      </c>
      <c r="Q218" s="97">
        <v>1156.413718</v>
      </c>
      <c r="R218" s="96">
        <v>295</v>
      </c>
      <c r="S218" s="95">
        <v>3819.2396330000001</v>
      </c>
      <c r="T218" s="94">
        <v>388</v>
      </c>
      <c r="U218" s="93">
        <v>6701.9138320000002</v>
      </c>
      <c r="V218" s="96">
        <v>707</v>
      </c>
      <c r="W218" s="95">
        <v>4724.2355479999997</v>
      </c>
      <c r="X218" s="94">
        <f t="shared" si="20"/>
        <v>4959</v>
      </c>
      <c r="Y218" s="93">
        <f t="shared" si="21"/>
        <v>34220.828689999995</v>
      </c>
      <c r="Z218" s="94">
        <f t="shared" si="22"/>
        <v>6444</v>
      </c>
      <c r="AA218" s="93">
        <f t="shared" si="23"/>
        <v>44525.687200999993</v>
      </c>
      <c r="AB218" s="78"/>
    </row>
    <row r="219" spans="1:28">
      <c r="A219" s="103">
        <v>1304</v>
      </c>
      <c r="B219" s="102">
        <v>833</v>
      </c>
      <c r="C219" s="101">
        <v>6038.4228730000004</v>
      </c>
      <c r="D219" s="100">
        <v>195</v>
      </c>
      <c r="E219" s="99">
        <v>729.6</v>
      </c>
      <c r="F219" s="96">
        <v>1</v>
      </c>
      <c r="G219" s="95">
        <v>4500</v>
      </c>
      <c r="H219" s="94">
        <v>14</v>
      </c>
      <c r="I219" s="93">
        <v>995.62350000000004</v>
      </c>
      <c r="J219" s="96">
        <v>1</v>
      </c>
      <c r="K219" s="95">
        <v>7.1280400000000004</v>
      </c>
      <c r="L219" s="94">
        <f t="shared" si="18"/>
        <v>1044</v>
      </c>
      <c r="M219" s="93">
        <f t="shared" si="19"/>
        <v>12270.774413000001</v>
      </c>
      <c r="N219" s="96">
        <v>2171</v>
      </c>
      <c r="O219" s="98">
        <v>11093.447026</v>
      </c>
      <c r="P219" s="94">
        <v>307</v>
      </c>
      <c r="Q219" s="97">
        <v>899.61450000000002</v>
      </c>
      <c r="R219" s="96">
        <v>110</v>
      </c>
      <c r="S219" s="95">
        <v>1117.9801480000001</v>
      </c>
      <c r="T219" s="94">
        <v>222</v>
      </c>
      <c r="U219" s="93">
        <v>3118.7000509999998</v>
      </c>
      <c r="V219" s="96">
        <v>245</v>
      </c>
      <c r="W219" s="95">
        <v>4057.5128930000001</v>
      </c>
      <c r="X219" s="94">
        <f t="shared" si="20"/>
        <v>3055</v>
      </c>
      <c r="Y219" s="93">
        <f t="shared" si="21"/>
        <v>20287.254617999999</v>
      </c>
      <c r="Z219" s="94">
        <f t="shared" si="22"/>
        <v>4099</v>
      </c>
      <c r="AA219" s="93">
        <f t="shared" si="23"/>
        <v>32558.029030999998</v>
      </c>
      <c r="AB219" s="78" t="s">
        <v>1138</v>
      </c>
    </row>
    <row r="220" spans="1:28">
      <c r="A220" s="103">
        <v>1305</v>
      </c>
      <c r="B220" s="102">
        <v>519</v>
      </c>
      <c r="C220" s="101">
        <v>7914.1714339999999</v>
      </c>
      <c r="D220" s="100">
        <v>792</v>
      </c>
      <c r="E220" s="99">
        <v>2714.8419999999996</v>
      </c>
      <c r="F220" s="96">
        <v>38</v>
      </c>
      <c r="G220" s="95">
        <v>2132.3164200000001</v>
      </c>
      <c r="H220" s="94">
        <v>3</v>
      </c>
      <c r="I220" s="93">
        <v>238.565</v>
      </c>
      <c r="J220" s="96">
        <v>5</v>
      </c>
      <c r="K220" s="95">
        <v>64.038195000000002</v>
      </c>
      <c r="L220" s="94">
        <f t="shared" si="18"/>
        <v>1357</v>
      </c>
      <c r="M220" s="93">
        <f t="shared" si="19"/>
        <v>13063.933048999999</v>
      </c>
      <c r="N220" s="96">
        <v>2674</v>
      </c>
      <c r="O220" s="98">
        <v>12804.978498999999</v>
      </c>
      <c r="P220" s="94">
        <v>418</v>
      </c>
      <c r="Q220" s="97">
        <v>1227.5663999999999</v>
      </c>
      <c r="R220" s="96">
        <v>91</v>
      </c>
      <c r="S220" s="95">
        <v>1223.895501</v>
      </c>
      <c r="T220" s="94">
        <v>197</v>
      </c>
      <c r="U220" s="93">
        <v>1717.061725</v>
      </c>
      <c r="V220" s="96">
        <v>194</v>
      </c>
      <c r="W220" s="95">
        <v>1963.9017100000001</v>
      </c>
      <c r="X220" s="94">
        <f t="shared" si="20"/>
        <v>3574</v>
      </c>
      <c r="Y220" s="93">
        <f t="shared" si="21"/>
        <v>18937.403834999997</v>
      </c>
      <c r="Z220" s="94">
        <f t="shared" si="22"/>
        <v>4931</v>
      </c>
      <c r="AA220" s="93">
        <f t="shared" si="23"/>
        <v>32001.336883999997</v>
      </c>
      <c r="AB220" s="78"/>
    </row>
    <row r="221" spans="1:28">
      <c r="A221" s="103">
        <v>1306</v>
      </c>
      <c r="B221" s="102">
        <v>106</v>
      </c>
      <c r="C221" s="101">
        <v>1049.3434199999999</v>
      </c>
      <c r="D221" s="100">
        <v>1</v>
      </c>
      <c r="E221" s="99">
        <v>3.4540000000000002</v>
      </c>
      <c r="F221" s="96">
        <v>9</v>
      </c>
      <c r="G221" s="95">
        <v>4462.4303600000003</v>
      </c>
      <c r="H221" s="94">
        <v>2</v>
      </c>
      <c r="I221" s="93">
        <v>412.90499999999997</v>
      </c>
      <c r="J221" s="96">
        <v>2</v>
      </c>
      <c r="K221" s="95">
        <v>296.10998999999998</v>
      </c>
      <c r="L221" s="94">
        <f t="shared" si="18"/>
        <v>120</v>
      </c>
      <c r="M221" s="93">
        <f t="shared" si="19"/>
        <v>6224.2427699999998</v>
      </c>
      <c r="N221" s="96">
        <v>3311</v>
      </c>
      <c r="O221" s="98">
        <v>17099.458642000001</v>
      </c>
      <c r="P221" s="94">
        <v>464</v>
      </c>
      <c r="Q221" s="97">
        <v>1407.2959880000001</v>
      </c>
      <c r="R221" s="96">
        <v>91</v>
      </c>
      <c r="S221" s="95">
        <v>2978.7449120000001</v>
      </c>
      <c r="T221" s="94">
        <v>160</v>
      </c>
      <c r="U221" s="93">
        <v>1580.8215399999999</v>
      </c>
      <c r="V221" s="96">
        <v>203</v>
      </c>
      <c r="W221" s="95">
        <v>1698.97235</v>
      </c>
      <c r="X221" s="94">
        <f t="shared" si="20"/>
        <v>4229</v>
      </c>
      <c r="Y221" s="93">
        <f t="shared" si="21"/>
        <v>24765.293432000006</v>
      </c>
      <c r="Z221" s="94">
        <f t="shared" si="22"/>
        <v>4349</v>
      </c>
      <c r="AA221" s="93">
        <f t="shared" si="23"/>
        <v>30989.536202000007</v>
      </c>
      <c r="AB221" s="78" t="s">
        <v>1137</v>
      </c>
    </row>
    <row r="222" spans="1:28">
      <c r="A222" s="103">
        <v>1307</v>
      </c>
      <c r="B222" s="102">
        <v>200</v>
      </c>
      <c r="C222" s="101">
        <v>1853.43851</v>
      </c>
      <c r="D222" s="100">
        <v>1</v>
      </c>
      <c r="E222" s="99">
        <v>3.5979999999999999</v>
      </c>
      <c r="F222" s="96">
        <v>1</v>
      </c>
      <c r="G222" s="95">
        <v>2427</v>
      </c>
      <c r="H222" s="94">
        <v>2</v>
      </c>
      <c r="I222" s="93">
        <v>375</v>
      </c>
      <c r="J222" s="96">
        <v>159</v>
      </c>
      <c r="K222" s="95">
        <v>465.99</v>
      </c>
      <c r="L222" s="94">
        <f t="shared" si="18"/>
        <v>363</v>
      </c>
      <c r="M222" s="93">
        <f t="shared" si="19"/>
        <v>5125.0265099999997</v>
      </c>
      <c r="N222" s="96">
        <v>3440</v>
      </c>
      <c r="O222" s="98">
        <v>18030.620116999999</v>
      </c>
      <c r="P222" s="94">
        <v>802</v>
      </c>
      <c r="Q222" s="97">
        <v>2381.301481</v>
      </c>
      <c r="R222" s="96">
        <v>75</v>
      </c>
      <c r="S222" s="95">
        <v>707.63212699999997</v>
      </c>
      <c r="T222" s="94">
        <v>149</v>
      </c>
      <c r="U222" s="93">
        <v>1351.2325249999999</v>
      </c>
      <c r="V222" s="96">
        <v>216</v>
      </c>
      <c r="W222" s="95">
        <v>2054.5800039999999</v>
      </c>
      <c r="X222" s="94">
        <f t="shared" si="20"/>
        <v>4682</v>
      </c>
      <c r="Y222" s="93">
        <f t="shared" si="21"/>
        <v>24525.366253999997</v>
      </c>
      <c r="Z222" s="94">
        <f t="shared" si="22"/>
        <v>5045</v>
      </c>
      <c r="AA222" s="93">
        <f t="shared" si="23"/>
        <v>29650.392763999997</v>
      </c>
      <c r="AB222" s="78" t="s">
        <v>1136</v>
      </c>
    </row>
    <row r="223" spans="1:28">
      <c r="A223" s="103">
        <v>1308</v>
      </c>
      <c r="B223" s="102">
        <v>521</v>
      </c>
      <c r="C223" s="101">
        <v>4587.7041360000003</v>
      </c>
      <c r="D223" s="100">
        <v>30</v>
      </c>
      <c r="E223" s="99">
        <v>54.484299999999998</v>
      </c>
      <c r="F223" s="96">
        <v>69</v>
      </c>
      <c r="G223" s="95">
        <v>2238.9265399999999</v>
      </c>
      <c r="H223" s="94">
        <v>3</v>
      </c>
      <c r="I223" s="93">
        <v>518.79899999999998</v>
      </c>
      <c r="J223" s="96">
        <v>9</v>
      </c>
      <c r="K223" s="95">
        <v>100.152</v>
      </c>
      <c r="L223" s="94">
        <f t="shared" si="18"/>
        <v>632</v>
      </c>
      <c r="M223" s="93">
        <f t="shared" si="19"/>
        <v>7500.0659760000008</v>
      </c>
      <c r="N223" s="96">
        <v>2655</v>
      </c>
      <c r="O223" s="98">
        <v>14486.911254000001</v>
      </c>
      <c r="P223" s="94">
        <v>547</v>
      </c>
      <c r="Q223" s="97">
        <v>1586.4169280000003</v>
      </c>
      <c r="R223" s="96">
        <v>82</v>
      </c>
      <c r="S223" s="95">
        <v>946.64947700000005</v>
      </c>
      <c r="T223" s="94">
        <v>429</v>
      </c>
      <c r="U223" s="93">
        <v>2504.479675</v>
      </c>
      <c r="V223" s="96">
        <v>179</v>
      </c>
      <c r="W223" s="95">
        <v>1789.8936799999999</v>
      </c>
      <c r="X223" s="94">
        <f t="shared" si="20"/>
        <v>3892</v>
      </c>
      <c r="Y223" s="93">
        <f t="shared" si="21"/>
        <v>21314.351014</v>
      </c>
      <c r="Z223" s="94">
        <f t="shared" si="22"/>
        <v>4524</v>
      </c>
      <c r="AA223" s="93">
        <f t="shared" si="23"/>
        <v>28814.416990000002</v>
      </c>
      <c r="AB223" s="78" t="s">
        <v>1135</v>
      </c>
    </row>
    <row r="224" spans="1:28">
      <c r="A224" s="103">
        <v>1312</v>
      </c>
      <c r="B224" s="102">
        <v>836</v>
      </c>
      <c r="C224" s="101">
        <v>4657.4553580000002</v>
      </c>
      <c r="D224" s="100">
        <v>47</v>
      </c>
      <c r="E224" s="99">
        <v>78.999300000000005</v>
      </c>
      <c r="F224" s="96">
        <v>9</v>
      </c>
      <c r="G224" s="95">
        <v>439.05524800000001</v>
      </c>
      <c r="H224" s="94">
        <v>7</v>
      </c>
      <c r="I224" s="93">
        <v>1852.27</v>
      </c>
      <c r="J224" s="96">
        <v>0</v>
      </c>
      <c r="K224" s="95">
        <v>0</v>
      </c>
      <c r="L224" s="94">
        <f t="shared" si="18"/>
        <v>899</v>
      </c>
      <c r="M224" s="93">
        <f t="shared" si="19"/>
        <v>7027.7799059999998</v>
      </c>
      <c r="N224" s="96">
        <v>2612</v>
      </c>
      <c r="O224" s="98">
        <v>13659.334632</v>
      </c>
      <c r="P224" s="94">
        <v>417</v>
      </c>
      <c r="Q224" s="97">
        <v>1215.5118350000002</v>
      </c>
      <c r="R224" s="96">
        <v>70</v>
      </c>
      <c r="S224" s="95">
        <v>702.54988600000001</v>
      </c>
      <c r="T224" s="94">
        <v>139</v>
      </c>
      <c r="U224" s="93">
        <v>928.32150000000001</v>
      </c>
      <c r="V224" s="96">
        <v>155</v>
      </c>
      <c r="W224" s="95">
        <v>1226.3236380000001</v>
      </c>
      <c r="X224" s="94">
        <f t="shared" si="20"/>
        <v>3393</v>
      </c>
      <c r="Y224" s="93">
        <f t="shared" si="21"/>
        <v>17732.041491000004</v>
      </c>
      <c r="Z224" s="94">
        <f t="shared" si="22"/>
        <v>4292</v>
      </c>
      <c r="AA224" s="93">
        <f t="shared" si="23"/>
        <v>24759.821397000003</v>
      </c>
      <c r="AB224" s="78" t="s">
        <v>1134</v>
      </c>
    </row>
    <row r="225" spans="1:28">
      <c r="A225" s="103">
        <v>1310</v>
      </c>
      <c r="B225" s="102">
        <v>748</v>
      </c>
      <c r="C225" s="101">
        <v>4978.7256509999997</v>
      </c>
      <c r="D225" s="100">
        <v>1</v>
      </c>
      <c r="E225" s="99">
        <v>1.5557000000000001</v>
      </c>
      <c r="F225" s="96">
        <v>5</v>
      </c>
      <c r="G225" s="95">
        <v>692.78067999999996</v>
      </c>
      <c r="H225" s="94">
        <v>10</v>
      </c>
      <c r="I225" s="93">
        <v>139.46</v>
      </c>
      <c r="J225" s="96">
        <v>0</v>
      </c>
      <c r="K225" s="95">
        <v>0</v>
      </c>
      <c r="L225" s="94">
        <f t="shared" si="18"/>
        <v>764</v>
      </c>
      <c r="M225" s="93">
        <f t="shared" si="19"/>
        <v>5812.5220309999995</v>
      </c>
      <c r="N225" s="96">
        <v>2396</v>
      </c>
      <c r="O225" s="98">
        <v>12479.874894</v>
      </c>
      <c r="P225" s="94">
        <v>411</v>
      </c>
      <c r="Q225" s="97">
        <v>1233.3001670000001</v>
      </c>
      <c r="R225" s="96">
        <v>90</v>
      </c>
      <c r="S225" s="95">
        <v>1708.432</v>
      </c>
      <c r="T225" s="94">
        <v>150</v>
      </c>
      <c r="U225" s="93">
        <v>3282.2628</v>
      </c>
      <c r="V225" s="96">
        <v>171</v>
      </c>
      <c r="W225" s="95">
        <v>2428.9349099999999</v>
      </c>
      <c r="X225" s="94">
        <f t="shared" si="20"/>
        <v>3218</v>
      </c>
      <c r="Y225" s="93">
        <f t="shared" si="21"/>
        <v>21132.804770999999</v>
      </c>
      <c r="Z225" s="94">
        <f t="shared" si="22"/>
        <v>3982</v>
      </c>
      <c r="AA225" s="93">
        <f t="shared" si="23"/>
        <v>26945.326802</v>
      </c>
      <c r="AB225" s="78"/>
    </row>
    <row r="226" spans="1:28">
      <c r="A226" s="103">
        <v>1311</v>
      </c>
      <c r="B226" s="102">
        <v>1116</v>
      </c>
      <c r="C226" s="101">
        <v>16473.413866999999</v>
      </c>
      <c r="D226" s="100">
        <v>1</v>
      </c>
      <c r="E226" s="99">
        <v>1.5812999999999999</v>
      </c>
      <c r="F226" s="96">
        <v>6</v>
      </c>
      <c r="G226" s="95">
        <v>6877.1977800000004</v>
      </c>
      <c r="H226" s="94">
        <v>5</v>
      </c>
      <c r="I226" s="93">
        <v>677.01649999999995</v>
      </c>
      <c r="J226" s="96">
        <v>1</v>
      </c>
      <c r="K226" s="95">
        <v>6.05</v>
      </c>
      <c r="L226" s="94">
        <f t="shared" si="18"/>
        <v>1129</v>
      </c>
      <c r="M226" s="93">
        <f t="shared" si="19"/>
        <v>24035.259447000004</v>
      </c>
      <c r="N226" s="96">
        <v>2420</v>
      </c>
      <c r="O226" s="98">
        <v>13410.375481999999</v>
      </c>
      <c r="P226" s="94">
        <v>395</v>
      </c>
      <c r="Q226" s="97">
        <v>1135.115002</v>
      </c>
      <c r="R226" s="96">
        <v>89</v>
      </c>
      <c r="S226" s="95">
        <v>770.22028699999998</v>
      </c>
      <c r="T226" s="94">
        <v>158</v>
      </c>
      <c r="U226" s="93">
        <v>1940.421417</v>
      </c>
      <c r="V226" s="96">
        <v>165</v>
      </c>
      <c r="W226" s="95">
        <v>1468.6234400000001</v>
      </c>
      <c r="X226" s="94">
        <f t="shared" si="20"/>
        <v>3227</v>
      </c>
      <c r="Y226" s="93">
        <f t="shared" si="21"/>
        <v>18724.755627999999</v>
      </c>
      <c r="Z226" s="94">
        <f t="shared" si="22"/>
        <v>4356</v>
      </c>
      <c r="AA226" s="93">
        <f t="shared" si="23"/>
        <v>42760.015075000003</v>
      </c>
      <c r="AB226" s="78" t="s">
        <v>1133</v>
      </c>
    </row>
    <row r="227" spans="1:28" ht="17" thickBot="1">
      <c r="A227" s="146">
        <v>1312</v>
      </c>
      <c r="B227" s="145">
        <v>2016</v>
      </c>
      <c r="C227" s="144">
        <v>19751.049885</v>
      </c>
      <c r="D227" s="143">
        <v>0</v>
      </c>
      <c r="E227" s="142">
        <v>0</v>
      </c>
      <c r="F227" s="139">
        <v>44</v>
      </c>
      <c r="G227" s="138">
        <v>1219.89498</v>
      </c>
      <c r="H227" s="137">
        <v>3</v>
      </c>
      <c r="I227" s="136">
        <v>379.83332000000001</v>
      </c>
      <c r="J227" s="139">
        <v>0</v>
      </c>
      <c r="K227" s="138">
        <v>0</v>
      </c>
      <c r="L227" s="137">
        <f t="shared" si="18"/>
        <v>2063</v>
      </c>
      <c r="M227" s="136">
        <f t="shared" si="19"/>
        <v>21350.778185000003</v>
      </c>
      <c r="N227" s="139">
        <v>2428</v>
      </c>
      <c r="O227" s="141">
        <v>30157.865613000002</v>
      </c>
      <c r="P227" s="137">
        <v>331</v>
      </c>
      <c r="Q227" s="140">
        <v>970.23528799999997</v>
      </c>
      <c r="R227" s="139">
        <v>79</v>
      </c>
      <c r="S227" s="138">
        <v>6500.326</v>
      </c>
      <c r="T227" s="137">
        <v>188</v>
      </c>
      <c r="U227" s="136">
        <v>3467.2710000000002</v>
      </c>
      <c r="V227" s="139">
        <v>191</v>
      </c>
      <c r="W227" s="138">
        <v>1891.142079</v>
      </c>
      <c r="X227" s="137">
        <f t="shared" si="20"/>
        <v>3217</v>
      </c>
      <c r="Y227" s="136">
        <f t="shared" si="21"/>
        <v>42986.839979999997</v>
      </c>
      <c r="Z227" s="137">
        <f t="shared" si="22"/>
        <v>5280</v>
      </c>
      <c r="AA227" s="136">
        <f t="shared" si="23"/>
        <v>64337.618165</v>
      </c>
      <c r="AB227" s="78" t="s">
        <v>1132</v>
      </c>
    </row>
    <row r="228" spans="1:28">
      <c r="A228" s="103">
        <v>1401</v>
      </c>
      <c r="B228" s="102">
        <v>1743</v>
      </c>
      <c r="C228" s="101">
        <v>13980.31047</v>
      </c>
      <c r="D228" s="100">
        <v>0</v>
      </c>
      <c r="E228" s="99">
        <v>0</v>
      </c>
      <c r="F228" s="96">
        <v>13</v>
      </c>
      <c r="G228" s="95">
        <v>624.38909000000001</v>
      </c>
      <c r="H228" s="94">
        <v>0</v>
      </c>
      <c r="I228" s="93">
        <v>0</v>
      </c>
      <c r="J228" s="96">
        <v>22</v>
      </c>
      <c r="K228" s="95">
        <v>175.68874</v>
      </c>
      <c r="L228" s="94">
        <f t="shared" si="18"/>
        <v>1778</v>
      </c>
      <c r="M228" s="93">
        <f t="shared" si="19"/>
        <v>14780.388300000001</v>
      </c>
      <c r="N228" s="96">
        <v>2479</v>
      </c>
      <c r="O228" s="98">
        <v>12937.32035</v>
      </c>
      <c r="P228" s="94">
        <v>384</v>
      </c>
      <c r="Q228" s="97">
        <v>1138.8317999999999</v>
      </c>
      <c r="R228" s="96">
        <v>98</v>
      </c>
      <c r="S228" s="95">
        <v>1786.448185</v>
      </c>
      <c r="T228" s="94">
        <v>118</v>
      </c>
      <c r="U228" s="93">
        <v>1188.5268000000001</v>
      </c>
      <c r="V228" s="96">
        <v>202</v>
      </c>
      <c r="W228" s="95">
        <v>1502.8834919999999</v>
      </c>
      <c r="X228" s="94">
        <f t="shared" si="20"/>
        <v>3281</v>
      </c>
      <c r="Y228" s="93">
        <f t="shared" si="21"/>
        <v>18554.010627</v>
      </c>
      <c r="Z228" s="94">
        <f t="shared" si="22"/>
        <v>5059</v>
      </c>
      <c r="AA228" s="93">
        <f t="shared" si="23"/>
        <v>33334.398927000002</v>
      </c>
      <c r="AB228" s="78"/>
    </row>
    <row r="229" spans="1:28">
      <c r="A229" s="103">
        <v>1402</v>
      </c>
      <c r="B229" s="102">
        <v>1131</v>
      </c>
      <c r="C229" s="101">
        <v>10097.041808</v>
      </c>
      <c r="D229" s="100">
        <v>0</v>
      </c>
      <c r="E229" s="99">
        <v>0</v>
      </c>
      <c r="F229" s="96">
        <v>4</v>
      </c>
      <c r="G229" s="95">
        <v>74.756299999999996</v>
      </c>
      <c r="H229" s="94">
        <v>24</v>
      </c>
      <c r="I229" s="93">
        <v>666.70830999999998</v>
      </c>
      <c r="J229" s="96">
        <v>8</v>
      </c>
      <c r="K229" s="95">
        <v>77.336320000000001</v>
      </c>
      <c r="L229" s="94">
        <f t="shared" si="18"/>
        <v>1167</v>
      </c>
      <c r="M229" s="93">
        <f t="shared" si="19"/>
        <v>10915.842737999999</v>
      </c>
      <c r="N229" s="96">
        <v>1845</v>
      </c>
      <c r="O229" s="98">
        <v>10562.932280000001</v>
      </c>
      <c r="P229" s="94">
        <v>403</v>
      </c>
      <c r="Q229" s="97">
        <v>1138.0461</v>
      </c>
      <c r="R229" s="96">
        <v>49</v>
      </c>
      <c r="S229" s="95">
        <v>2577.2602999999999</v>
      </c>
      <c r="T229" s="94">
        <v>103</v>
      </c>
      <c r="U229" s="93">
        <v>1265.413464</v>
      </c>
      <c r="V229" s="96">
        <v>125</v>
      </c>
      <c r="W229" s="95">
        <v>1008.950816</v>
      </c>
      <c r="X229" s="94">
        <f t="shared" si="20"/>
        <v>2525</v>
      </c>
      <c r="Y229" s="93">
        <f t="shared" si="21"/>
        <v>16552.60296</v>
      </c>
      <c r="Z229" s="94">
        <f t="shared" si="22"/>
        <v>3692</v>
      </c>
      <c r="AA229" s="93">
        <f t="shared" si="23"/>
        <v>27468.445698</v>
      </c>
      <c r="AB229" s="78" t="s">
        <v>1131</v>
      </c>
    </row>
    <row r="230" spans="1:28">
      <c r="A230" s="103">
        <v>1403</v>
      </c>
      <c r="B230" s="102">
        <v>678</v>
      </c>
      <c r="C230" s="101">
        <v>8002.0235979999998</v>
      </c>
      <c r="D230" s="100">
        <v>0</v>
      </c>
      <c r="E230" s="99">
        <v>0</v>
      </c>
      <c r="F230" s="96">
        <v>14</v>
      </c>
      <c r="G230" s="95">
        <v>678.47216000000003</v>
      </c>
      <c r="H230" s="94">
        <v>14</v>
      </c>
      <c r="I230" s="93">
        <v>747.66049999999996</v>
      </c>
      <c r="J230" s="96">
        <v>2</v>
      </c>
      <c r="K230" s="95">
        <v>15.664899999999999</v>
      </c>
      <c r="L230" s="94">
        <f t="shared" si="18"/>
        <v>708</v>
      </c>
      <c r="M230" s="93">
        <f t="shared" si="19"/>
        <v>9443.8211579999988</v>
      </c>
      <c r="N230" s="96">
        <v>2202</v>
      </c>
      <c r="O230" s="98">
        <v>11780.155139</v>
      </c>
      <c r="P230" s="94">
        <v>527</v>
      </c>
      <c r="Q230" s="97">
        <v>1520.5962</v>
      </c>
      <c r="R230" s="96">
        <v>45</v>
      </c>
      <c r="S230" s="95">
        <v>493.65834999999998</v>
      </c>
      <c r="T230" s="94">
        <v>118</v>
      </c>
      <c r="U230" s="93">
        <v>4525.8324499999999</v>
      </c>
      <c r="V230" s="96">
        <v>167</v>
      </c>
      <c r="W230" s="95">
        <v>1226.094828</v>
      </c>
      <c r="X230" s="94">
        <f t="shared" si="20"/>
        <v>3059</v>
      </c>
      <c r="Y230" s="93">
        <f t="shared" si="21"/>
        <v>19546.336967000003</v>
      </c>
      <c r="Z230" s="94">
        <f t="shared" si="22"/>
        <v>3767</v>
      </c>
      <c r="AA230" s="93">
        <f t="shared" si="23"/>
        <v>28990.158125000002</v>
      </c>
      <c r="AB230" s="78"/>
    </row>
    <row r="231" spans="1:28">
      <c r="A231" s="103">
        <v>1404</v>
      </c>
      <c r="B231" s="102">
        <v>1114</v>
      </c>
      <c r="C231" s="101">
        <v>10958.371657</v>
      </c>
      <c r="D231" s="100">
        <v>0</v>
      </c>
      <c r="E231" s="99">
        <v>0</v>
      </c>
      <c r="F231" s="96">
        <v>5</v>
      </c>
      <c r="G231" s="95">
        <v>237.36799999999999</v>
      </c>
      <c r="H231" s="94">
        <v>5</v>
      </c>
      <c r="I231" s="93">
        <v>201.09700000000001</v>
      </c>
      <c r="J231" s="96">
        <v>9</v>
      </c>
      <c r="K231" s="95">
        <v>66.929249999999996</v>
      </c>
      <c r="L231" s="94">
        <f t="shared" si="18"/>
        <v>1133</v>
      </c>
      <c r="M231" s="93">
        <f t="shared" si="19"/>
        <v>11463.765906999999</v>
      </c>
      <c r="N231" s="96">
        <v>3365</v>
      </c>
      <c r="O231" s="98">
        <v>18266.431925000001</v>
      </c>
      <c r="P231" s="94">
        <v>570</v>
      </c>
      <c r="Q231" s="97">
        <v>1675.1106729999999</v>
      </c>
      <c r="R231" s="96">
        <v>65</v>
      </c>
      <c r="S231" s="95">
        <v>1227.7858000000001</v>
      </c>
      <c r="T231" s="94">
        <v>302</v>
      </c>
      <c r="U231" s="93">
        <v>2017.249857</v>
      </c>
      <c r="V231" s="96">
        <v>206</v>
      </c>
      <c r="W231" s="95">
        <v>1605.7873300000001</v>
      </c>
      <c r="X231" s="94">
        <f t="shared" si="20"/>
        <v>4508</v>
      </c>
      <c r="Y231" s="93">
        <f t="shared" si="21"/>
        <v>24792.365585</v>
      </c>
      <c r="Z231" s="94">
        <f t="shared" si="22"/>
        <v>5641</v>
      </c>
      <c r="AA231" s="93">
        <f t="shared" si="23"/>
        <v>36256.131492</v>
      </c>
      <c r="AB231" s="78"/>
    </row>
    <row r="232" spans="1:28">
      <c r="A232" s="103">
        <v>1405</v>
      </c>
      <c r="B232" s="102">
        <v>818</v>
      </c>
      <c r="C232" s="101">
        <v>8630.1323900000007</v>
      </c>
      <c r="D232" s="100">
        <v>0</v>
      </c>
      <c r="E232" s="99">
        <v>0</v>
      </c>
      <c r="F232" s="96">
        <v>13</v>
      </c>
      <c r="G232" s="95">
        <v>780.03123000000005</v>
      </c>
      <c r="H232" s="94">
        <v>5</v>
      </c>
      <c r="I232" s="93">
        <v>218.4</v>
      </c>
      <c r="J232" s="96">
        <v>8</v>
      </c>
      <c r="K232" s="95">
        <v>59.675980000000003</v>
      </c>
      <c r="L232" s="94">
        <f t="shared" si="18"/>
        <v>844</v>
      </c>
      <c r="M232" s="93">
        <f t="shared" si="19"/>
        <v>9688.2396000000008</v>
      </c>
      <c r="N232" s="96">
        <v>4039</v>
      </c>
      <c r="O232" s="98">
        <v>21279.940124000001</v>
      </c>
      <c r="P232" s="94">
        <v>712</v>
      </c>
      <c r="Q232" s="97">
        <v>2139.03044</v>
      </c>
      <c r="R232" s="96">
        <v>75</v>
      </c>
      <c r="S232" s="95">
        <v>717.60059999999999</v>
      </c>
      <c r="T232" s="94">
        <v>322</v>
      </c>
      <c r="U232" s="93">
        <v>2809.462203</v>
      </c>
      <c r="V232" s="96">
        <v>214</v>
      </c>
      <c r="W232" s="95">
        <v>1720.6368210000001</v>
      </c>
      <c r="X232" s="94">
        <f t="shared" si="20"/>
        <v>5362</v>
      </c>
      <c r="Y232" s="93">
        <f t="shared" si="21"/>
        <v>28666.670188</v>
      </c>
      <c r="Z232" s="94">
        <f t="shared" si="22"/>
        <v>6206</v>
      </c>
      <c r="AA232" s="93">
        <f t="shared" si="23"/>
        <v>38354.909788000004</v>
      </c>
      <c r="AB232" s="78"/>
    </row>
    <row r="233" spans="1:28">
      <c r="A233" s="103">
        <v>1406</v>
      </c>
      <c r="B233" s="102">
        <v>1349</v>
      </c>
      <c r="C233" s="101">
        <v>11197.507148999999</v>
      </c>
      <c r="D233" s="100">
        <v>0</v>
      </c>
      <c r="E233" s="99">
        <v>0</v>
      </c>
      <c r="F233" s="96">
        <v>17</v>
      </c>
      <c r="G233" s="95">
        <v>5972.9230399999997</v>
      </c>
      <c r="H233" s="94">
        <v>4</v>
      </c>
      <c r="I233" s="93">
        <v>1076.4100000000001</v>
      </c>
      <c r="J233" s="96">
        <v>19</v>
      </c>
      <c r="K233" s="95">
        <v>253.62266</v>
      </c>
      <c r="L233" s="94">
        <f t="shared" si="18"/>
        <v>1389</v>
      </c>
      <c r="M233" s="93">
        <f t="shared" si="19"/>
        <v>18500.462849</v>
      </c>
      <c r="N233" s="96">
        <v>4203</v>
      </c>
      <c r="O233" s="98">
        <v>21273.402333999999</v>
      </c>
      <c r="P233" s="94">
        <v>704</v>
      </c>
      <c r="Q233" s="97">
        <v>2241.895516</v>
      </c>
      <c r="R233" s="96">
        <v>63</v>
      </c>
      <c r="S233" s="95">
        <v>682.94133299999999</v>
      </c>
      <c r="T233" s="94">
        <v>117</v>
      </c>
      <c r="U233" s="93">
        <v>1730.1921199999999</v>
      </c>
      <c r="V233" s="96">
        <v>212</v>
      </c>
      <c r="W233" s="95">
        <v>2175.7251999999999</v>
      </c>
      <c r="X233" s="94">
        <f t="shared" si="20"/>
        <v>5299</v>
      </c>
      <c r="Y233" s="93">
        <f t="shared" si="21"/>
        <v>28104.156502999998</v>
      </c>
      <c r="Z233" s="94">
        <f t="shared" si="22"/>
        <v>6688</v>
      </c>
      <c r="AA233" s="93">
        <f t="shared" si="23"/>
        <v>46604.619351999994</v>
      </c>
      <c r="AB233" s="78" t="s">
        <v>1130</v>
      </c>
    </row>
    <row r="234" spans="1:28">
      <c r="A234" s="103">
        <v>1407</v>
      </c>
      <c r="B234" s="102">
        <v>2481</v>
      </c>
      <c r="C234" s="101">
        <v>29343.463530000001</v>
      </c>
      <c r="D234" s="100">
        <v>0</v>
      </c>
      <c r="E234" s="99">
        <v>0</v>
      </c>
      <c r="F234" s="96">
        <v>2</v>
      </c>
      <c r="G234" s="95">
        <v>280.22280000000001</v>
      </c>
      <c r="H234" s="94">
        <v>1</v>
      </c>
      <c r="I234" s="93">
        <v>5.18</v>
      </c>
      <c r="J234" s="96">
        <v>8</v>
      </c>
      <c r="K234" s="95">
        <v>103.51878000000001</v>
      </c>
      <c r="L234" s="94">
        <f t="shared" si="18"/>
        <v>2492</v>
      </c>
      <c r="M234" s="93">
        <f t="shared" si="19"/>
        <v>29732.385109999999</v>
      </c>
      <c r="N234" s="96">
        <v>4809</v>
      </c>
      <c r="O234" s="98">
        <v>26145.650562999999</v>
      </c>
      <c r="P234" s="94">
        <v>782</v>
      </c>
      <c r="Q234" s="97">
        <v>2489.7719619999998</v>
      </c>
      <c r="R234" s="96">
        <v>94</v>
      </c>
      <c r="S234" s="95">
        <v>1495.7899359999999</v>
      </c>
      <c r="T234" s="94">
        <v>231</v>
      </c>
      <c r="U234" s="93">
        <v>1214.825433</v>
      </c>
      <c r="V234" s="96">
        <v>239</v>
      </c>
      <c r="W234" s="95">
        <v>1884.739071</v>
      </c>
      <c r="X234" s="94">
        <f t="shared" si="20"/>
        <v>6155</v>
      </c>
      <c r="Y234" s="93">
        <f t="shared" si="21"/>
        <v>33230.776964999997</v>
      </c>
      <c r="Z234" s="94">
        <f t="shared" si="22"/>
        <v>8647</v>
      </c>
      <c r="AA234" s="93">
        <f t="shared" si="23"/>
        <v>62963.162075</v>
      </c>
      <c r="AB234" s="78"/>
    </row>
    <row r="235" spans="1:28">
      <c r="A235" s="103">
        <v>1408</v>
      </c>
      <c r="B235" s="102">
        <v>1575</v>
      </c>
      <c r="C235" s="101">
        <v>16499.016624</v>
      </c>
      <c r="D235" s="100">
        <v>0</v>
      </c>
      <c r="E235" s="99">
        <v>0</v>
      </c>
      <c r="F235" s="96">
        <v>77</v>
      </c>
      <c r="G235" s="95">
        <v>1510.20037</v>
      </c>
      <c r="H235" s="94">
        <v>1</v>
      </c>
      <c r="I235" s="93">
        <v>204.91580999999999</v>
      </c>
      <c r="J235" s="96">
        <v>13</v>
      </c>
      <c r="K235" s="95">
        <v>486.70371999999998</v>
      </c>
      <c r="L235" s="94">
        <f t="shared" si="18"/>
        <v>1666</v>
      </c>
      <c r="M235" s="93">
        <f t="shared" si="19"/>
        <v>18700.836523999998</v>
      </c>
      <c r="N235" s="96">
        <v>4183</v>
      </c>
      <c r="O235" s="98">
        <v>23864.150557000001</v>
      </c>
      <c r="P235" s="94">
        <v>652</v>
      </c>
      <c r="Q235" s="97">
        <v>2093.991438</v>
      </c>
      <c r="R235" s="96">
        <v>84</v>
      </c>
      <c r="S235" s="95">
        <v>834.81785000000002</v>
      </c>
      <c r="T235" s="94">
        <v>130</v>
      </c>
      <c r="U235" s="93">
        <v>2293.0309999999999</v>
      </c>
      <c r="V235" s="96">
        <v>213</v>
      </c>
      <c r="W235" s="95">
        <v>1400.5033040000001</v>
      </c>
      <c r="X235" s="94">
        <f t="shared" si="20"/>
        <v>5262</v>
      </c>
      <c r="Y235" s="93">
        <f t="shared" si="21"/>
        <v>30486.494149000002</v>
      </c>
      <c r="Z235" s="94">
        <f t="shared" si="22"/>
        <v>6928</v>
      </c>
      <c r="AA235" s="93">
        <f t="shared" si="23"/>
        <v>49187.330673000004</v>
      </c>
      <c r="AB235" s="78"/>
    </row>
    <row r="236" spans="1:28">
      <c r="A236" s="103">
        <v>1409</v>
      </c>
      <c r="B236" s="102">
        <v>1163</v>
      </c>
      <c r="C236" s="101">
        <v>15224.963468</v>
      </c>
      <c r="D236" s="100">
        <v>2</v>
      </c>
      <c r="E236" s="99">
        <v>1.6426000000000001</v>
      </c>
      <c r="F236" s="96">
        <v>111</v>
      </c>
      <c r="G236" s="95">
        <v>1499.0379600000001</v>
      </c>
      <c r="H236" s="94">
        <v>4</v>
      </c>
      <c r="I236" s="93">
        <v>1498.65</v>
      </c>
      <c r="J236" s="96">
        <v>21</v>
      </c>
      <c r="K236" s="95">
        <v>168.04138</v>
      </c>
      <c r="L236" s="94">
        <f t="shared" si="18"/>
        <v>1301</v>
      </c>
      <c r="M236" s="93">
        <f t="shared" si="19"/>
        <v>18392.335407999999</v>
      </c>
      <c r="N236" s="96">
        <v>4311</v>
      </c>
      <c r="O236" s="98">
        <v>23975.617808999999</v>
      </c>
      <c r="P236" s="94">
        <v>686</v>
      </c>
      <c r="Q236" s="97">
        <v>2244.4520429999998</v>
      </c>
      <c r="R236" s="96">
        <v>92</v>
      </c>
      <c r="S236" s="95">
        <v>1707.6532</v>
      </c>
      <c r="T236" s="94">
        <v>212</v>
      </c>
      <c r="U236" s="93">
        <v>2821.6119990000002</v>
      </c>
      <c r="V236" s="96">
        <v>297</v>
      </c>
      <c r="W236" s="95">
        <v>3032.9754029999999</v>
      </c>
      <c r="X236" s="94">
        <f t="shared" si="20"/>
        <v>5598</v>
      </c>
      <c r="Y236" s="93">
        <f t="shared" si="21"/>
        <v>33782.310453999999</v>
      </c>
      <c r="Z236" s="94">
        <f t="shared" si="22"/>
        <v>6899</v>
      </c>
      <c r="AA236" s="93">
        <f t="shared" si="23"/>
        <v>52174.645861999998</v>
      </c>
      <c r="AB236" s="78" t="s">
        <v>1129</v>
      </c>
    </row>
    <row r="237" spans="1:28">
      <c r="A237" s="103">
        <v>1410</v>
      </c>
      <c r="B237" s="102">
        <v>1706</v>
      </c>
      <c r="C237" s="101">
        <v>23965.454600000001</v>
      </c>
      <c r="D237" s="100">
        <v>0</v>
      </c>
      <c r="E237" s="99">
        <v>0</v>
      </c>
      <c r="F237" s="96">
        <v>60</v>
      </c>
      <c r="G237" s="95">
        <v>987.67196100000001</v>
      </c>
      <c r="H237" s="94">
        <v>10</v>
      </c>
      <c r="I237" s="93">
        <v>640.54</v>
      </c>
      <c r="J237" s="96">
        <v>12</v>
      </c>
      <c r="K237" s="95">
        <v>89.924800000000005</v>
      </c>
      <c r="L237" s="94">
        <f t="shared" si="18"/>
        <v>1788</v>
      </c>
      <c r="M237" s="93">
        <f t="shared" si="19"/>
        <v>25683.591361000003</v>
      </c>
      <c r="N237" s="96">
        <v>4090</v>
      </c>
      <c r="O237" s="98">
        <v>24463.199272000002</v>
      </c>
      <c r="P237" s="94">
        <v>583</v>
      </c>
      <c r="Q237" s="97">
        <v>1939.453448</v>
      </c>
      <c r="R237" s="96">
        <v>128</v>
      </c>
      <c r="S237" s="95">
        <v>9761.2728210000005</v>
      </c>
      <c r="T237" s="94">
        <v>390</v>
      </c>
      <c r="U237" s="93">
        <v>2536.074505</v>
      </c>
      <c r="V237" s="96">
        <v>270</v>
      </c>
      <c r="W237" s="95">
        <v>2091.550084</v>
      </c>
      <c r="X237" s="94">
        <f t="shared" si="20"/>
        <v>5461</v>
      </c>
      <c r="Y237" s="93">
        <f t="shared" si="21"/>
        <v>40791.550130000003</v>
      </c>
      <c r="Z237" s="94">
        <f t="shared" si="22"/>
        <v>7249</v>
      </c>
      <c r="AA237" s="93">
        <f t="shared" si="23"/>
        <v>66475.141491000002</v>
      </c>
      <c r="AB237" s="78" t="s">
        <v>1128</v>
      </c>
    </row>
    <row r="238" spans="1:28">
      <c r="A238" s="103">
        <v>1411</v>
      </c>
      <c r="B238" s="102">
        <v>1100</v>
      </c>
      <c r="C238" s="101">
        <v>13377.476132</v>
      </c>
      <c r="D238" s="100">
        <v>1</v>
      </c>
      <c r="E238" s="99">
        <v>0.7893</v>
      </c>
      <c r="F238" s="96">
        <v>17</v>
      </c>
      <c r="G238" s="95">
        <v>682.76788299999998</v>
      </c>
      <c r="H238" s="94">
        <v>8</v>
      </c>
      <c r="I238" s="93">
        <v>323.36759999999998</v>
      </c>
      <c r="J238" s="96">
        <v>10</v>
      </c>
      <c r="K238" s="95">
        <v>472.37412999999998</v>
      </c>
      <c r="L238" s="94">
        <f t="shared" si="18"/>
        <v>1136</v>
      </c>
      <c r="M238" s="93">
        <f t="shared" si="19"/>
        <v>14856.775045</v>
      </c>
      <c r="N238" s="96">
        <v>3390</v>
      </c>
      <c r="O238" s="98">
        <v>20172.643877999999</v>
      </c>
      <c r="P238" s="94">
        <v>519</v>
      </c>
      <c r="Q238" s="97">
        <v>1736.757132</v>
      </c>
      <c r="R238" s="96">
        <v>88</v>
      </c>
      <c r="S238" s="95">
        <v>1202.664659</v>
      </c>
      <c r="T238" s="94">
        <v>148</v>
      </c>
      <c r="U238" s="93">
        <v>1482.4652129999999</v>
      </c>
      <c r="V238" s="96">
        <v>205</v>
      </c>
      <c r="W238" s="95">
        <v>3076.7794899999999</v>
      </c>
      <c r="X238" s="94">
        <f t="shared" si="20"/>
        <v>4350</v>
      </c>
      <c r="Y238" s="93">
        <f t="shared" si="21"/>
        <v>27671.310371999996</v>
      </c>
      <c r="Z238" s="94">
        <f t="shared" si="22"/>
        <v>5486</v>
      </c>
      <c r="AA238" s="93">
        <f t="shared" si="23"/>
        <v>42528.085416999995</v>
      </c>
      <c r="AB238" s="78"/>
    </row>
    <row r="239" spans="1:28" ht="17" thickBot="1">
      <c r="A239" s="135">
        <v>1412</v>
      </c>
      <c r="B239" s="134">
        <v>1745</v>
      </c>
      <c r="C239" s="133">
        <v>16550.67282</v>
      </c>
      <c r="D239" s="132">
        <v>0</v>
      </c>
      <c r="E239" s="131">
        <v>0</v>
      </c>
      <c r="F239" s="128">
        <v>8</v>
      </c>
      <c r="G239" s="127">
        <v>175.59</v>
      </c>
      <c r="H239" s="126">
        <v>7</v>
      </c>
      <c r="I239" s="125">
        <v>512.87840000000006</v>
      </c>
      <c r="J239" s="128">
        <v>34</v>
      </c>
      <c r="K239" s="127">
        <v>271.74342999999999</v>
      </c>
      <c r="L239" s="126">
        <f t="shared" si="18"/>
        <v>1794</v>
      </c>
      <c r="M239" s="125">
        <f t="shared" si="19"/>
        <v>17510.88465</v>
      </c>
      <c r="N239" s="128">
        <v>3873</v>
      </c>
      <c r="O239" s="130">
        <v>23042.941705000001</v>
      </c>
      <c r="P239" s="126">
        <v>548</v>
      </c>
      <c r="Q239" s="129">
        <v>1925.8231679999999</v>
      </c>
      <c r="R239" s="128">
        <v>99</v>
      </c>
      <c r="S239" s="127">
        <v>2267.8694999999998</v>
      </c>
      <c r="T239" s="126">
        <v>297</v>
      </c>
      <c r="U239" s="125">
        <v>2533.5746979999999</v>
      </c>
      <c r="V239" s="128">
        <v>263</v>
      </c>
      <c r="W239" s="127">
        <v>2564.5102999999999</v>
      </c>
      <c r="X239" s="126">
        <f t="shared" si="20"/>
        <v>5080</v>
      </c>
      <c r="Y239" s="125">
        <f t="shared" si="21"/>
        <v>32334.719370999999</v>
      </c>
      <c r="Z239" s="126">
        <f t="shared" si="22"/>
        <v>6874</v>
      </c>
      <c r="AA239" s="125">
        <f t="shared" si="23"/>
        <v>49845.604020999999</v>
      </c>
      <c r="AB239" s="78"/>
    </row>
    <row r="240" spans="1:28">
      <c r="A240" s="124">
        <v>1501</v>
      </c>
      <c r="B240" s="123">
        <v>1428</v>
      </c>
      <c r="C240" s="122">
        <v>18743.671587000001</v>
      </c>
      <c r="D240" s="121">
        <v>0</v>
      </c>
      <c r="E240" s="120">
        <v>0</v>
      </c>
      <c r="F240" s="117">
        <v>16</v>
      </c>
      <c r="G240" s="116">
        <v>762.58821</v>
      </c>
      <c r="H240" s="115">
        <v>6</v>
      </c>
      <c r="I240" s="114">
        <v>198.59768500000001</v>
      </c>
      <c r="J240" s="117">
        <v>11</v>
      </c>
      <c r="K240" s="116">
        <v>1385.6970200000001</v>
      </c>
      <c r="L240" s="115">
        <f t="shared" si="18"/>
        <v>1461</v>
      </c>
      <c r="M240" s="114">
        <f t="shared" si="19"/>
        <v>21090.554502000003</v>
      </c>
      <c r="N240" s="117">
        <v>4537</v>
      </c>
      <c r="O240" s="119">
        <v>27217.337087</v>
      </c>
      <c r="P240" s="115">
        <v>664</v>
      </c>
      <c r="Q240" s="118">
        <v>2365.6626200000001</v>
      </c>
      <c r="R240" s="117">
        <v>106</v>
      </c>
      <c r="S240" s="116">
        <v>2470.9140499999999</v>
      </c>
      <c r="T240" s="115">
        <v>153</v>
      </c>
      <c r="U240" s="114">
        <v>1481.8799879999999</v>
      </c>
      <c r="V240" s="117">
        <v>289</v>
      </c>
      <c r="W240" s="116">
        <v>2333.61931</v>
      </c>
      <c r="X240" s="115">
        <f t="shared" si="20"/>
        <v>5749</v>
      </c>
      <c r="Y240" s="114">
        <f t="shared" si="21"/>
        <v>35869.413054999997</v>
      </c>
      <c r="Z240" s="115">
        <f t="shared" si="22"/>
        <v>7210</v>
      </c>
      <c r="AA240" s="114">
        <f t="shared" si="23"/>
        <v>56959.967556999996</v>
      </c>
      <c r="AB240" s="78" t="s">
        <v>1127</v>
      </c>
    </row>
    <row r="241" spans="1:28">
      <c r="A241" s="103">
        <v>1502</v>
      </c>
      <c r="B241" s="102">
        <v>1504</v>
      </c>
      <c r="C241" s="101">
        <v>13333.592932</v>
      </c>
      <c r="D241" s="100">
        <v>0</v>
      </c>
      <c r="E241" s="99">
        <v>0</v>
      </c>
      <c r="F241" s="96">
        <v>29</v>
      </c>
      <c r="G241" s="95">
        <v>339.98851000000002</v>
      </c>
      <c r="H241" s="94">
        <v>7</v>
      </c>
      <c r="I241" s="93">
        <v>417.88380000000001</v>
      </c>
      <c r="J241" s="96">
        <v>7</v>
      </c>
      <c r="K241" s="95">
        <v>65.192580000000007</v>
      </c>
      <c r="L241" s="94">
        <f t="shared" si="18"/>
        <v>1547</v>
      </c>
      <c r="M241" s="93">
        <f t="shared" si="19"/>
        <v>14156.657821999999</v>
      </c>
      <c r="N241" s="96">
        <v>4151</v>
      </c>
      <c r="O241" s="98">
        <v>26104.999806</v>
      </c>
      <c r="P241" s="94">
        <v>532</v>
      </c>
      <c r="Q241" s="97">
        <v>1968.189439</v>
      </c>
      <c r="R241" s="96">
        <v>108</v>
      </c>
      <c r="S241" s="95">
        <v>1470.3302000000001</v>
      </c>
      <c r="T241" s="94">
        <v>135</v>
      </c>
      <c r="U241" s="93">
        <v>1388.4084969999999</v>
      </c>
      <c r="V241" s="96">
        <v>267</v>
      </c>
      <c r="W241" s="95">
        <v>1522.8485780000001</v>
      </c>
      <c r="X241" s="94">
        <f t="shared" si="20"/>
        <v>5193</v>
      </c>
      <c r="Y241" s="93">
        <f t="shared" si="21"/>
        <v>32454.776520000003</v>
      </c>
      <c r="Z241" s="94">
        <f t="shared" si="22"/>
        <v>6740</v>
      </c>
      <c r="AA241" s="93">
        <f t="shared" si="23"/>
        <v>46611.434342</v>
      </c>
      <c r="AB241" s="78"/>
    </row>
    <row r="242" spans="1:28">
      <c r="A242" s="103">
        <v>1503</v>
      </c>
      <c r="B242" s="102">
        <v>694</v>
      </c>
      <c r="C242" s="101">
        <v>8460.7324119999994</v>
      </c>
      <c r="D242" s="100">
        <v>0</v>
      </c>
      <c r="E242" s="99">
        <v>0</v>
      </c>
      <c r="F242" s="96">
        <v>54</v>
      </c>
      <c r="G242" s="95">
        <v>12616.62707</v>
      </c>
      <c r="H242" s="94">
        <v>25</v>
      </c>
      <c r="I242" s="93">
        <v>10344.5483</v>
      </c>
      <c r="J242" s="96">
        <v>223</v>
      </c>
      <c r="K242" s="95">
        <v>861.01814999999999</v>
      </c>
      <c r="L242" s="94">
        <f t="shared" si="18"/>
        <v>996</v>
      </c>
      <c r="M242" s="93">
        <f t="shared" si="19"/>
        <v>32282.925932000002</v>
      </c>
      <c r="N242" s="96">
        <v>3325</v>
      </c>
      <c r="O242" s="98">
        <v>22507.135955000002</v>
      </c>
      <c r="P242" s="94">
        <v>460</v>
      </c>
      <c r="Q242" s="97">
        <v>1660.1901</v>
      </c>
      <c r="R242" s="96">
        <v>111</v>
      </c>
      <c r="S242" s="95">
        <v>5185.88915</v>
      </c>
      <c r="T242" s="94">
        <v>184</v>
      </c>
      <c r="U242" s="93">
        <v>3425.0478969999999</v>
      </c>
      <c r="V242" s="96">
        <v>288</v>
      </c>
      <c r="W242" s="95">
        <v>2137.7340600000002</v>
      </c>
      <c r="X242" s="94">
        <f t="shared" si="20"/>
        <v>4368</v>
      </c>
      <c r="Y242" s="93">
        <f t="shared" si="21"/>
        <v>34915.997162</v>
      </c>
      <c r="Z242" s="94">
        <f t="shared" si="22"/>
        <v>5364</v>
      </c>
      <c r="AA242" s="93">
        <f t="shared" si="23"/>
        <v>67198.923093999998</v>
      </c>
      <c r="AB242" s="78" t="s">
        <v>1126</v>
      </c>
    </row>
    <row r="243" spans="1:28">
      <c r="A243" s="103">
        <v>1504</v>
      </c>
      <c r="B243" s="102">
        <v>1607</v>
      </c>
      <c r="C243" s="101">
        <v>16806.991086999999</v>
      </c>
      <c r="D243" s="100">
        <v>0</v>
      </c>
      <c r="E243" s="99">
        <v>0</v>
      </c>
      <c r="F243" s="96">
        <v>47</v>
      </c>
      <c r="G243" s="95">
        <v>1031.1883700000001</v>
      </c>
      <c r="H243" s="94">
        <v>8</v>
      </c>
      <c r="I243" s="93">
        <v>230.37899999999999</v>
      </c>
      <c r="J243" s="96">
        <v>52</v>
      </c>
      <c r="K243" s="95">
        <v>201.93119799999999</v>
      </c>
      <c r="L243" s="94">
        <f t="shared" si="18"/>
        <v>1714</v>
      </c>
      <c r="M243" s="93">
        <f t="shared" si="19"/>
        <v>18270.489654999998</v>
      </c>
      <c r="N243" s="96">
        <v>2696</v>
      </c>
      <c r="O243" s="98">
        <v>17382.872492999999</v>
      </c>
      <c r="P243" s="94">
        <v>341</v>
      </c>
      <c r="Q243" s="97">
        <v>1270.569577</v>
      </c>
      <c r="R243" s="96">
        <v>137</v>
      </c>
      <c r="S243" s="95">
        <v>2622.6896299999999</v>
      </c>
      <c r="T243" s="94">
        <v>130</v>
      </c>
      <c r="U243" s="93">
        <v>1981.1026770000001</v>
      </c>
      <c r="V243" s="96">
        <v>272</v>
      </c>
      <c r="W243" s="95">
        <v>2835.408398</v>
      </c>
      <c r="X243" s="94">
        <f t="shared" si="20"/>
        <v>3576</v>
      </c>
      <c r="Y243" s="93">
        <f t="shared" si="21"/>
        <v>26092.642774999997</v>
      </c>
      <c r="Z243" s="94">
        <f t="shared" si="22"/>
        <v>5290</v>
      </c>
      <c r="AA243" s="93">
        <f t="shared" si="23"/>
        <v>44363.132429999998</v>
      </c>
      <c r="AB243" s="78"/>
    </row>
    <row r="244" spans="1:28">
      <c r="A244" s="103">
        <v>1505</v>
      </c>
      <c r="B244" s="102">
        <v>1778</v>
      </c>
      <c r="C244" s="101">
        <v>18097.97479</v>
      </c>
      <c r="D244" s="100">
        <v>0</v>
      </c>
      <c r="E244" s="99">
        <v>0</v>
      </c>
      <c r="F244" s="96">
        <v>72</v>
      </c>
      <c r="G244" s="95">
        <v>1026.8292779999999</v>
      </c>
      <c r="H244" s="94">
        <v>34</v>
      </c>
      <c r="I244" s="93">
        <v>674.76660000000004</v>
      </c>
      <c r="J244" s="96">
        <v>35</v>
      </c>
      <c r="K244" s="95">
        <v>118.003</v>
      </c>
      <c r="L244" s="94">
        <f t="shared" si="18"/>
        <v>1919</v>
      </c>
      <c r="M244" s="93">
        <f t="shared" si="19"/>
        <v>19917.573668000001</v>
      </c>
      <c r="N244" s="96">
        <v>3123</v>
      </c>
      <c r="O244" s="98">
        <v>20769.685864999999</v>
      </c>
      <c r="P244" s="94">
        <v>440</v>
      </c>
      <c r="Q244" s="97">
        <v>1674.0631980000001</v>
      </c>
      <c r="R244" s="96">
        <v>132</v>
      </c>
      <c r="S244" s="95">
        <v>1340.228466</v>
      </c>
      <c r="T244" s="94">
        <v>138</v>
      </c>
      <c r="U244" s="93">
        <v>2126.1933749999998</v>
      </c>
      <c r="V244" s="96">
        <v>281</v>
      </c>
      <c r="W244" s="95">
        <v>2809.5873040000001</v>
      </c>
      <c r="X244" s="94">
        <f t="shared" si="20"/>
        <v>4114</v>
      </c>
      <c r="Y244" s="93">
        <f t="shared" si="21"/>
        <v>28719.758207999999</v>
      </c>
      <c r="Z244" s="94">
        <f t="shared" si="22"/>
        <v>6033</v>
      </c>
      <c r="AA244" s="93">
        <f t="shared" si="23"/>
        <v>48637.331875999997</v>
      </c>
      <c r="AB244" s="78"/>
    </row>
    <row r="245" spans="1:28">
      <c r="A245" s="103">
        <v>1506</v>
      </c>
      <c r="B245" s="102">
        <v>1500</v>
      </c>
      <c r="C245" s="101">
        <v>14305.275224999999</v>
      </c>
      <c r="D245" s="100">
        <v>3</v>
      </c>
      <c r="E245" s="99">
        <v>8.3241999999999994</v>
      </c>
      <c r="F245" s="96">
        <v>39</v>
      </c>
      <c r="G245" s="95">
        <v>3508.8750100000002</v>
      </c>
      <c r="H245" s="94">
        <v>38</v>
      </c>
      <c r="I245" s="93">
        <v>807.38154999999995</v>
      </c>
      <c r="J245" s="96">
        <v>35</v>
      </c>
      <c r="K245" s="95">
        <v>148.657917</v>
      </c>
      <c r="L245" s="94">
        <f t="shared" si="18"/>
        <v>1615</v>
      </c>
      <c r="M245" s="93">
        <f t="shared" si="19"/>
        <v>18778.513901999999</v>
      </c>
      <c r="N245" s="96">
        <v>3893</v>
      </c>
      <c r="O245" s="98">
        <v>27694.005451000001</v>
      </c>
      <c r="P245" s="94">
        <v>593</v>
      </c>
      <c r="Q245" s="97">
        <v>2255.5431309999999</v>
      </c>
      <c r="R245" s="96">
        <v>134</v>
      </c>
      <c r="S245" s="95">
        <v>2960.7651259999998</v>
      </c>
      <c r="T245" s="94">
        <v>118</v>
      </c>
      <c r="U245" s="93">
        <v>1971.5868989999999</v>
      </c>
      <c r="V245" s="96">
        <v>322</v>
      </c>
      <c r="W245" s="95">
        <v>2425.1790599999999</v>
      </c>
      <c r="X245" s="94">
        <f t="shared" si="20"/>
        <v>5060</v>
      </c>
      <c r="Y245" s="93">
        <f t="shared" si="21"/>
        <v>37307.079667000005</v>
      </c>
      <c r="Z245" s="94">
        <f t="shared" si="22"/>
        <v>6675</v>
      </c>
      <c r="AA245" s="93">
        <f t="shared" si="23"/>
        <v>56085.593569000004</v>
      </c>
      <c r="AB245" s="78" t="s">
        <v>1125</v>
      </c>
    </row>
    <row r="246" spans="1:28">
      <c r="A246" s="103">
        <v>1507</v>
      </c>
      <c r="B246" s="102">
        <v>1086</v>
      </c>
      <c r="C246" s="101">
        <v>16441.862300000001</v>
      </c>
      <c r="D246" s="100">
        <v>5</v>
      </c>
      <c r="E246" s="99">
        <v>13.327500000000001</v>
      </c>
      <c r="F246" s="96">
        <v>84</v>
      </c>
      <c r="G246" s="95">
        <v>2942.5398799999998</v>
      </c>
      <c r="H246" s="94">
        <v>16</v>
      </c>
      <c r="I246" s="93">
        <v>389.65525000000002</v>
      </c>
      <c r="J246" s="96">
        <v>25</v>
      </c>
      <c r="K246" s="95">
        <v>157.33304000000001</v>
      </c>
      <c r="L246" s="94">
        <f t="shared" si="18"/>
        <v>1216</v>
      </c>
      <c r="M246" s="93">
        <f t="shared" si="19"/>
        <v>19944.717970000002</v>
      </c>
      <c r="N246" s="96">
        <v>3997</v>
      </c>
      <c r="O246" s="98">
        <v>26686.671444</v>
      </c>
      <c r="P246" s="94">
        <v>520</v>
      </c>
      <c r="Q246" s="97">
        <v>1965.5491059999999</v>
      </c>
      <c r="R246" s="96">
        <v>115</v>
      </c>
      <c r="S246" s="95">
        <v>1914.89474</v>
      </c>
      <c r="T246" s="94">
        <v>262</v>
      </c>
      <c r="U246" s="93">
        <v>1847.296515</v>
      </c>
      <c r="V246" s="96">
        <v>322</v>
      </c>
      <c r="W246" s="95">
        <v>2418.1554999999998</v>
      </c>
      <c r="X246" s="94">
        <f t="shared" si="20"/>
        <v>5216</v>
      </c>
      <c r="Y246" s="93">
        <f t="shared" si="21"/>
        <v>34832.567304999997</v>
      </c>
      <c r="Z246" s="94">
        <f t="shared" si="22"/>
        <v>6432</v>
      </c>
      <c r="AA246" s="93">
        <f t="shared" si="23"/>
        <v>54777.285275000002</v>
      </c>
      <c r="AB246" s="78"/>
    </row>
    <row r="247" spans="1:28">
      <c r="A247" s="103">
        <v>1508</v>
      </c>
      <c r="B247" s="102">
        <v>718</v>
      </c>
      <c r="C247" s="101">
        <v>8874.0881090000003</v>
      </c>
      <c r="D247" s="100">
        <v>8</v>
      </c>
      <c r="E247" s="99">
        <v>19.980899999999998</v>
      </c>
      <c r="F247" s="96">
        <v>18</v>
      </c>
      <c r="G247" s="95">
        <v>244.78315000000001</v>
      </c>
      <c r="H247" s="94">
        <v>6</v>
      </c>
      <c r="I247" s="93">
        <v>138.00620000000001</v>
      </c>
      <c r="J247" s="96">
        <v>11</v>
      </c>
      <c r="K247" s="95">
        <v>95.583920000000006</v>
      </c>
      <c r="L247" s="94">
        <f t="shared" si="18"/>
        <v>761</v>
      </c>
      <c r="M247" s="93">
        <f t="shared" si="19"/>
        <v>9372.442278999999</v>
      </c>
      <c r="N247" s="96">
        <v>2915</v>
      </c>
      <c r="O247" s="98">
        <v>20457.858359000002</v>
      </c>
      <c r="P247" s="94">
        <v>401</v>
      </c>
      <c r="Q247" s="97">
        <v>1545.319733</v>
      </c>
      <c r="R247" s="96">
        <v>101</v>
      </c>
      <c r="S247" s="95">
        <v>1681.9610499999999</v>
      </c>
      <c r="T247" s="94">
        <v>169</v>
      </c>
      <c r="U247" s="93">
        <v>2236.453047</v>
      </c>
      <c r="V247" s="96">
        <v>259</v>
      </c>
      <c r="W247" s="95">
        <v>1707.4540609999999</v>
      </c>
      <c r="X247" s="94">
        <f t="shared" si="20"/>
        <v>3845</v>
      </c>
      <c r="Y247" s="93">
        <f t="shared" si="21"/>
        <v>27629.046249999999</v>
      </c>
      <c r="Z247" s="94">
        <f t="shared" si="22"/>
        <v>4606</v>
      </c>
      <c r="AA247" s="93">
        <f t="shared" si="23"/>
        <v>37001.488528999995</v>
      </c>
      <c r="AB247" s="78"/>
    </row>
    <row r="248" spans="1:28">
      <c r="A248" s="103">
        <v>1509</v>
      </c>
      <c r="B248" s="102">
        <v>1582</v>
      </c>
      <c r="C248" s="101">
        <v>14088.709967000001</v>
      </c>
      <c r="D248" s="100">
        <v>1</v>
      </c>
      <c r="E248" s="99">
        <v>2.4211</v>
      </c>
      <c r="F248" s="96">
        <v>8</v>
      </c>
      <c r="G248" s="95">
        <v>644.08289000000002</v>
      </c>
      <c r="H248" s="94">
        <v>99</v>
      </c>
      <c r="I248" s="93">
        <v>1499.5430180000001</v>
      </c>
      <c r="J248" s="96">
        <v>2</v>
      </c>
      <c r="K248" s="95">
        <v>6.2990000000000004</v>
      </c>
      <c r="L248" s="94">
        <f t="shared" si="18"/>
        <v>1692</v>
      </c>
      <c r="M248" s="93">
        <f t="shared" si="19"/>
        <v>16241.055975000001</v>
      </c>
      <c r="N248" s="96">
        <v>2459</v>
      </c>
      <c r="O248" s="98">
        <v>17900.313123</v>
      </c>
      <c r="P248" s="94">
        <v>373</v>
      </c>
      <c r="Q248" s="97">
        <v>1431.5725</v>
      </c>
      <c r="R248" s="96">
        <v>68</v>
      </c>
      <c r="S248" s="95">
        <v>920.11955</v>
      </c>
      <c r="T248" s="94">
        <v>116</v>
      </c>
      <c r="U248" s="93">
        <v>1703.2393999999999</v>
      </c>
      <c r="V248" s="96">
        <v>234</v>
      </c>
      <c r="W248" s="95">
        <v>1910.3505709999999</v>
      </c>
      <c r="X248" s="94">
        <f t="shared" si="20"/>
        <v>3250</v>
      </c>
      <c r="Y248" s="93">
        <f t="shared" si="21"/>
        <v>23865.595143999995</v>
      </c>
      <c r="Z248" s="94">
        <f t="shared" si="22"/>
        <v>4942</v>
      </c>
      <c r="AA248" s="93">
        <f t="shared" si="23"/>
        <v>40106.651118999995</v>
      </c>
      <c r="AB248" s="78"/>
    </row>
    <row r="249" spans="1:28">
      <c r="A249" s="103">
        <v>1510</v>
      </c>
      <c r="B249" s="102">
        <v>1390</v>
      </c>
      <c r="C249" s="101">
        <v>10601.268495</v>
      </c>
      <c r="D249" s="100">
        <v>1</v>
      </c>
      <c r="E249" s="99">
        <v>2.5554999999999999</v>
      </c>
      <c r="F249" s="96">
        <v>5</v>
      </c>
      <c r="G249" s="95">
        <v>443.63989700000002</v>
      </c>
      <c r="H249" s="94">
        <v>10</v>
      </c>
      <c r="I249" s="93">
        <v>202.28254000000001</v>
      </c>
      <c r="J249" s="96">
        <v>264</v>
      </c>
      <c r="K249" s="95">
        <v>673.42412000000002</v>
      </c>
      <c r="L249" s="94">
        <f t="shared" si="18"/>
        <v>1670</v>
      </c>
      <c r="M249" s="93">
        <f t="shared" si="19"/>
        <v>11923.170552</v>
      </c>
      <c r="N249" s="96">
        <v>1749</v>
      </c>
      <c r="O249" s="98">
        <v>12358.221535000001</v>
      </c>
      <c r="P249" s="94">
        <v>283</v>
      </c>
      <c r="Q249" s="97">
        <v>1048.259869</v>
      </c>
      <c r="R249" s="96">
        <v>65</v>
      </c>
      <c r="S249" s="95">
        <v>8573.4073499999995</v>
      </c>
      <c r="T249" s="94">
        <v>73</v>
      </c>
      <c r="U249" s="93">
        <v>1142.2841989999999</v>
      </c>
      <c r="V249" s="96">
        <v>174</v>
      </c>
      <c r="W249" s="95">
        <v>1278.6351420000001</v>
      </c>
      <c r="X249" s="94">
        <f t="shared" si="20"/>
        <v>2344</v>
      </c>
      <c r="Y249" s="93">
        <f t="shared" si="21"/>
        <v>24400.808095</v>
      </c>
      <c r="Z249" s="94">
        <f t="shared" si="22"/>
        <v>4014</v>
      </c>
      <c r="AA249" s="93">
        <f t="shared" si="23"/>
        <v>36323.978646999996</v>
      </c>
      <c r="AB249" s="78" t="s">
        <v>1124</v>
      </c>
    </row>
    <row r="250" spans="1:28">
      <c r="A250" s="103">
        <v>1511</v>
      </c>
      <c r="B250" s="102">
        <v>1023</v>
      </c>
      <c r="C250" s="101">
        <v>9015.6790299999993</v>
      </c>
      <c r="D250" s="100">
        <v>2</v>
      </c>
      <c r="E250" s="99">
        <v>5.0677000000000003</v>
      </c>
      <c r="F250" s="96">
        <v>5</v>
      </c>
      <c r="G250" s="95">
        <v>5878.7331100000001</v>
      </c>
      <c r="H250" s="94">
        <v>4</v>
      </c>
      <c r="I250" s="93">
        <v>81.135311999999999</v>
      </c>
      <c r="J250" s="96">
        <v>18</v>
      </c>
      <c r="K250" s="95">
        <v>1645.418394</v>
      </c>
      <c r="L250" s="94">
        <f t="shared" si="18"/>
        <v>1052</v>
      </c>
      <c r="M250" s="93">
        <f t="shared" si="19"/>
        <v>16626.033545999999</v>
      </c>
      <c r="N250" s="96">
        <v>1654</v>
      </c>
      <c r="O250" s="98">
        <v>11353.082823000001</v>
      </c>
      <c r="P250" s="94">
        <v>238</v>
      </c>
      <c r="Q250" s="97">
        <v>867.152376</v>
      </c>
      <c r="R250" s="96">
        <v>72</v>
      </c>
      <c r="S250" s="95">
        <v>1069.3312800000001</v>
      </c>
      <c r="T250" s="94">
        <v>107</v>
      </c>
      <c r="U250" s="93">
        <v>2417.5188739999999</v>
      </c>
      <c r="V250" s="96">
        <v>246</v>
      </c>
      <c r="W250" s="95">
        <v>2179.4184890000001</v>
      </c>
      <c r="X250" s="94">
        <f t="shared" si="20"/>
        <v>2317</v>
      </c>
      <c r="Y250" s="93">
        <f t="shared" si="21"/>
        <v>17886.503842000002</v>
      </c>
      <c r="Z250" s="94">
        <f t="shared" si="22"/>
        <v>3369</v>
      </c>
      <c r="AA250" s="93">
        <f t="shared" si="23"/>
        <v>34512.537387999997</v>
      </c>
      <c r="AB250" s="78" t="s">
        <v>1123</v>
      </c>
    </row>
    <row r="251" spans="1:28">
      <c r="A251" s="103">
        <v>1512</v>
      </c>
      <c r="B251" s="102">
        <v>2127</v>
      </c>
      <c r="C251" s="101">
        <v>18365.662983999999</v>
      </c>
      <c r="D251" s="100">
        <v>0</v>
      </c>
      <c r="E251" s="99">
        <v>0</v>
      </c>
      <c r="F251" s="96">
        <v>10</v>
      </c>
      <c r="G251" s="95">
        <v>83.164959999999994</v>
      </c>
      <c r="H251" s="94">
        <v>15</v>
      </c>
      <c r="I251" s="93">
        <v>1116.4666999999999</v>
      </c>
      <c r="J251" s="96">
        <v>5</v>
      </c>
      <c r="K251" s="95">
        <v>54.44462</v>
      </c>
      <c r="L251" s="94">
        <f t="shared" si="18"/>
        <v>2157</v>
      </c>
      <c r="M251" s="93">
        <f t="shared" si="19"/>
        <v>19619.739263999996</v>
      </c>
      <c r="N251" s="96">
        <v>1742</v>
      </c>
      <c r="O251" s="98">
        <v>10673.942827999999</v>
      </c>
      <c r="P251" s="94">
        <v>250</v>
      </c>
      <c r="Q251" s="97">
        <v>909.32050000000004</v>
      </c>
      <c r="R251" s="96">
        <v>66</v>
      </c>
      <c r="S251" s="95">
        <v>1541.393</v>
      </c>
      <c r="T251" s="94">
        <v>89</v>
      </c>
      <c r="U251" s="93">
        <v>1807.278399</v>
      </c>
      <c r="V251" s="96">
        <v>254</v>
      </c>
      <c r="W251" s="95">
        <v>1350.4678140000001</v>
      </c>
      <c r="X251" s="94">
        <f t="shared" si="20"/>
        <v>2401</v>
      </c>
      <c r="Y251" s="93">
        <f t="shared" si="21"/>
        <v>16282.402540999999</v>
      </c>
      <c r="Z251" s="94">
        <f t="shared" si="22"/>
        <v>4558</v>
      </c>
      <c r="AA251" s="93">
        <f t="shared" si="23"/>
        <v>35902.141804999992</v>
      </c>
      <c r="AB251" s="78" t="s">
        <v>1122</v>
      </c>
    </row>
    <row r="252" spans="1:28">
      <c r="A252" s="103">
        <v>1601</v>
      </c>
      <c r="B252" s="102">
        <v>433</v>
      </c>
      <c r="C252" s="101">
        <v>6175.6998830000002</v>
      </c>
      <c r="D252" s="100">
        <v>0</v>
      </c>
      <c r="E252" s="99">
        <v>0</v>
      </c>
      <c r="F252" s="96">
        <v>19</v>
      </c>
      <c r="G252" s="95">
        <v>1440.8747599999999</v>
      </c>
      <c r="H252" s="94">
        <v>1</v>
      </c>
      <c r="I252" s="93">
        <v>12.916</v>
      </c>
      <c r="J252" s="96">
        <v>1</v>
      </c>
      <c r="K252" s="95">
        <v>11.60712</v>
      </c>
      <c r="L252" s="94">
        <f t="shared" si="18"/>
        <v>454</v>
      </c>
      <c r="M252" s="93">
        <f t="shared" si="19"/>
        <v>7641.0977629999998</v>
      </c>
      <c r="N252" s="96">
        <v>1453</v>
      </c>
      <c r="O252" s="98">
        <v>9218.3067709999996</v>
      </c>
      <c r="P252" s="94">
        <v>230</v>
      </c>
      <c r="Q252" s="97">
        <v>803.54110000000003</v>
      </c>
      <c r="R252" s="96">
        <v>40</v>
      </c>
      <c r="S252" s="95">
        <v>440.56160999999997</v>
      </c>
      <c r="T252" s="94">
        <v>54</v>
      </c>
      <c r="U252" s="93">
        <v>1234.3891719999999</v>
      </c>
      <c r="V252" s="96">
        <v>206</v>
      </c>
      <c r="W252" s="95">
        <v>1754.6854840000001</v>
      </c>
      <c r="X252" s="94">
        <f t="shared" si="20"/>
        <v>1983</v>
      </c>
      <c r="Y252" s="93">
        <f t="shared" si="21"/>
        <v>13451.484136999999</v>
      </c>
      <c r="Z252" s="94">
        <f t="shared" si="22"/>
        <v>2437</v>
      </c>
      <c r="AA252" s="93">
        <f t="shared" si="23"/>
        <v>21092.581899999997</v>
      </c>
      <c r="AB252" s="78" t="s">
        <v>1121</v>
      </c>
    </row>
    <row r="253" spans="1:28">
      <c r="A253" s="103">
        <v>1602</v>
      </c>
      <c r="B253" s="102">
        <v>211</v>
      </c>
      <c r="C253" s="101">
        <v>2997.1717979999999</v>
      </c>
      <c r="D253" s="100">
        <v>0</v>
      </c>
      <c r="E253" s="99">
        <v>0</v>
      </c>
      <c r="F253" s="96">
        <v>4</v>
      </c>
      <c r="G253" s="95">
        <v>121.37469</v>
      </c>
      <c r="H253" s="94">
        <v>2</v>
      </c>
      <c r="I253" s="93">
        <v>65</v>
      </c>
      <c r="J253" s="96">
        <v>0</v>
      </c>
      <c r="K253" s="95">
        <v>0</v>
      </c>
      <c r="L253" s="94">
        <f t="shared" si="18"/>
        <v>217</v>
      </c>
      <c r="M253" s="93">
        <f t="shared" si="19"/>
        <v>3183.546488</v>
      </c>
      <c r="N253" s="96">
        <v>1459</v>
      </c>
      <c r="O253" s="98">
        <v>10032.215128</v>
      </c>
      <c r="P253" s="94">
        <v>317</v>
      </c>
      <c r="Q253" s="97">
        <v>1053.0849900000001</v>
      </c>
      <c r="R253" s="96">
        <v>30</v>
      </c>
      <c r="S253" s="95">
        <v>532.59770000000003</v>
      </c>
      <c r="T253" s="94">
        <v>58</v>
      </c>
      <c r="U253" s="93">
        <v>1241.3020100000001</v>
      </c>
      <c r="V253" s="96">
        <v>150</v>
      </c>
      <c r="W253" s="95">
        <v>1703.6100039999999</v>
      </c>
      <c r="X253" s="94">
        <f t="shared" si="20"/>
        <v>2014</v>
      </c>
      <c r="Y253" s="93">
        <f t="shared" si="21"/>
        <v>14562.809831999999</v>
      </c>
      <c r="Z253" s="94">
        <f t="shared" si="22"/>
        <v>2231</v>
      </c>
      <c r="AA253" s="93">
        <f t="shared" si="23"/>
        <v>17746.356319999999</v>
      </c>
      <c r="AB253" s="78" t="s">
        <v>1120</v>
      </c>
    </row>
    <row r="254" spans="1:28">
      <c r="A254" s="103">
        <v>1603</v>
      </c>
      <c r="B254" s="102">
        <v>617</v>
      </c>
      <c r="C254" s="101">
        <v>7399.3883489999998</v>
      </c>
      <c r="D254" s="100">
        <v>0</v>
      </c>
      <c r="E254" s="99">
        <v>0</v>
      </c>
      <c r="F254" s="96">
        <v>2</v>
      </c>
      <c r="G254" s="95">
        <v>397.71280000000002</v>
      </c>
      <c r="H254" s="94">
        <v>6</v>
      </c>
      <c r="I254" s="93">
        <v>109.5175</v>
      </c>
      <c r="J254" s="96">
        <v>4</v>
      </c>
      <c r="K254" s="95">
        <v>63.235439999999997</v>
      </c>
      <c r="L254" s="94">
        <f t="shared" si="18"/>
        <v>629</v>
      </c>
      <c r="M254" s="93">
        <f t="shared" si="19"/>
        <v>7969.8540890000004</v>
      </c>
      <c r="N254" s="96">
        <v>1578</v>
      </c>
      <c r="O254" s="98">
        <v>9427.0553550000004</v>
      </c>
      <c r="P254" s="94">
        <v>415</v>
      </c>
      <c r="Q254" s="97">
        <v>1312.6216179999999</v>
      </c>
      <c r="R254" s="96">
        <v>46</v>
      </c>
      <c r="S254" s="95">
        <v>7848.0163359999997</v>
      </c>
      <c r="T254" s="94">
        <v>63</v>
      </c>
      <c r="U254" s="93">
        <v>1030.4361879999999</v>
      </c>
      <c r="V254" s="96">
        <v>117</v>
      </c>
      <c r="W254" s="95">
        <v>2268.037092</v>
      </c>
      <c r="X254" s="94">
        <f t="shared" si="20"/>
        <v>2219</v>
      </c>
      <c r="Y254" s="93">
        <f t="shared" si="21"/>
        <v>21886.166588999997</v>
      </c>
      <c r="Z254" s="94">
        <f t="shared" si="22"/>
        <v>2848</v>
      </c>
      <c r="AA254" s="93">
        <f t="shared" si="23"/>
        <v>29856.020677999997</v>
      </c>
      <c r="AB254" s="78" t="s">
        <v>1119</v>
      </c>
    </row>
    <row r="255" spans="1:28">
      <c r="A255" s="103">
        <v>1604</v>
      </c>
      <c r="B255" s="102">
        <v>1260</v>
      </c>
      <c r="C255" s="101">
        <v>15824.441914999999</v>
      </c>
      <c r="D255" s="100">
        <v>48</v>
      </c>
      <c r="E255" s="99">
        <v>244.483</v>
      </c>
      <c r="F255" s="96">
        <v>15</v>
      </c>
      <c r="G255" s="95">
        <v>112.87858</v>
      </c>
      <c r="H255" s="94">
        <v>4</v>
      </c>
      <c r="I255" s="93">
        <v>140.85164</v>
      </c>
      <c r="J255" s="96">
        <v>19</v>
      </c>
      <c r="K255" s="95">
        <v>365.77690000000001</v>
      </c>
      <c r="L255" s="94">
        <f t="shared" si="18"/>
        <v>1346</v>
      </c>
      <c r="M255" s="93">
        <f t="shared" si="19"/>
        <v>16688.432035000002</v>
      </c>
      <c r="N255" s="96">
        <v>2904</v>
      </c>
      <c r="O255" s="98">
        <v>19200.968800999999</v>
      </c>
      <c r="P255" s="94">
        <v>622</v>
      </c>
      <c r="Q255" s="97">
        <v>2098.2338</v>
      </c>
      <c r="R255" s="96">
        <v>73</v>
      </c>
      <c r="S255" s="95">
        <v>1318.1189220000001</v>
      </c>
      <c r="T255" s="94">
        <v>73</v>
      </c>
      <c r="U255" s="93">
        <v>3448.9114</v>
      </c>
      <c r="V255" s="96">
        <v>195</v>
      </c>
      <c r="W255" s="95">
        <v>1042.2717419999999</v>
      </c>
      <c r="X255" s="94">
        <f t="shared" si="20"/>
        <v>3867</v>
      </c>
      <c r="Y255" s="93">
        <f t="shared" si="21"/>
        <v>27108.504665</v>
      </c>
      <c r="Z255" s="94">
        <f t="shared" si="22"/>
        <v>5213</v>
      </c>
      <c r="AA255" s="93">
        <f t="shared" si="23"/>
        <v>43796.936700000006</v>
      </c>
      <c r="AB255" s="78" t="s">
        <v>1118</v>
      </c>
    </row>
    <row r="256" spans="1:28">
      <c r="A256" s="103">
        <v>1605</v>
      </c>
      <c r="B256" s="102">
        <v>1456</v>
      </c>
      <c r="C256" s="101">
        <v>20890.187428000001</v>
      </c>
      <c r="D256" s="100">
        <v>225</v>
      </c>
      <c r="E256" s="99">
        <v>1192.7239999999999</v>
      </c>
      <c r="F256" s="96">
        <v>11</v>
      </c>
      <c r="G256" s="95">
        <v>98.390320000000003</v>
      </c>
      <c r="H256" s="94">
        <v>5</v>
      </c>
      <c r="I256" s="93">
        <v>441.46300000000002</v>
      </c>
      <c r="J256" s="96">
        <v>69</v>
      </c>
      <c r="K256" s="95">
        <v>705.73764000000006</v>
      </c>
      <c r="L256" s="94">
        <f t="shared" si="18"/>
        <v>1766</v>
      </c>
      <c r="M256" s="93">
        <f t="shared" si="19"/>
        <v>23328.502387999997</v>
      </c>
      <c r="N256" s="96">
        <v>2810</v>
      </c>
      <c r="O256" s="98">
        <v>18767.422225999999</v>
      </c>
      <c r="P256" s="94">
        <v>575</v>
      </c>
      <c r="Q256" s="97">
        <v>1924.70901</v>
      </c>
      <c r="R256" s="96">
        <v>80</v>
      </c>
      <c r="S256" s="95">
        <v>1044.341705</v>
      </c>
      <c r="T256" s="94">
        <v>62</v>
      </c>
      <c r="U256" s="93">
        <v>2105.4137420000002</v>
      </c>
      <c r="V256" s="96">
        <v>198</v>
      </c>
      <c r="W256" s="95">
        <v>1458.8353050000001</v>
      </c>
      <c r="X256" s="94">
        <f t="shared" si="20"/>
        <v>3725</v>
      </c>
      <c r="Y256" s="93">
        <f t="shared" si="21"/>
        <v>25300.721987999998</v>
      </c>
      <c r="Z256" s="94">
        <f t="shared" si="22"/>
        <v>5491</v>
      </c>
      <c r="AA256" s="93">
        <f t="shared" si="23"/>
        <v>48629.224375999998</v>
      </c>
      <c r="AB256" s="78" t="s">
        <v>1117</v>
      </c>
    </row>
    <row r="257" spans="1:28">
      <c r="A257" s="103">
        <v>1606</v>
      </c>
      <c r="B257" s="102">
        <v>1517</v>
      </c>
      <c r="C257" s="101">
        <v>13519.653224</v>
      </c>
      <c r="D257" s="100">
        <v>51</v>
      </c>
      <c r="E257" s="99">
        <v>292.24</v>
      </c>
      <c r="F257" s="96">
        <v>14</v>
      </c>
      <c r="G257" s="95">
        <v>150.04136</v>
      </c>
      <c r="H257" s="94">
        <v>6</v>
      </c>
      <c r="I257" s="93">
        <v>158.61160000000001</v>
      </c>
      <c r="J257" s="96">
        <v>9</v>
      </c>
      <c r="K257" s="95">
        <v>349.92899999999997</v>
      </c>
      <c r="L257" s="94">
        <f t="shared" si="18"/>
        <v>1597</v>
      </c>
      <c r="M257" s="93">
        <f t="shared" si="19"/>
        <v>14470.475183999999</v>
      </c>
      <c r="N257" s="96">
        <v>2805</v>
      </c>
      <c r="O257" s="98">
        <v>17970.783442</v>
      </c>
      <c r="P257" s="94">
        <v>585</v>
      </c>
      <c r="Q257" s="97">
        <v>2027.7900509999999</v>
      </c>
      <c r="R257" s="96">
        <v>79</v>
      </c>
      <c r="S257" s="95">
        <v>2037.2384099999999</v>
      </c>
      <c r="T257" s="94">
        <v>82</v>
      </c>
      <c r="U257" s="93">
        <v>841.54608399999995</v>
      </c>
      <c r="V257" s="96">
        <v>238</v>
      </c>
      <c r="W257" s="95">
        <v>1898.9392539999999</v>
      </c>
      <c r="X257" s="94">
        <f t="shared" si="20"/>
        <v>3789</v>
      </c>
      <c r="Y257" s="93">
        <f t="shared" si="21"/>
        <v>24776.297241000004</v>
      </c>
      <c r="Z257" s="94">
        <f t="shared" si="22"/>
        <v>5386</v>
      </c>
      <c r="AA257" s="93">
        <f t="shared" si="23"/>
        <v>39246.772425000003</v>
      </c>
      <c r="AB257" s="78"/>
    </row>
    <row r="258" spans="1:28">
      <c r="A258" s="103">
        <v>1607</v>
      </c>
      <c r="B258" s="113">
        <v>1120</v>
      </c>
      <c r="C258" s="112">
        <v>11819.021472</v>
      </c>
      <c r="D258" s="111">
        <v>1</v>
      </c>
      <c r="E258" s="110">
        <v>2.8182</v>
      </c>
      <c r="F258" s="107">
        <v>3</v>
      </c>
      <c r="G258" s="106">
        <v>16.115359999999999</v>
      </c>
      <c r="H258" s="105">
        <v>4</v>
      </c>
      <c r="I258" s="104">
        <v>165.66550000000001</v>
      </c>
      <c r="J258" s="107">
        <v>66</v>
      </c>
      <c r="K258" s="106">
        <v>877.772065</v>
      </c>
      <c r="L258" s="105">
        <f t="shared" si="18"/>
        <v>1194</v>
      </c>
      <c r="M258" s="104">
        <f t="shared" si="19"/>
        <v>12881.392596999998</v>
      </c>
      <c r="N258" s="107">
        <v>2810</v>
      </c>
      <c r="O258" s="109">
        <v>17211.186096000001</v>
      </c>
      <c r="P258" s="105">
        <v>555</v>
      </c>
      <c r="Q258" s="108">
        <v>1926.96369</v>
      </c>
      <c r="R258" s="107">
        <v>84</v>
      </c>
      <c r="S258" s="106">
        <v>1765.840563</v>
      </c>
      <c r="T258" s="105">
        <v>53</v>
      </c>
      <c r="U258" s="104">
        <v>876.18456600000002</v>
      </c>
      <c r="V258" s="107">
        <v>226</v>
      </c>
      <c r="W258" s="106">
        <v>1618.8007009999999</v>
      </c>
      <c r="X258" s="105">
        <f t="shared" si="20"/>
        <v>3728</v>
      </c>
      <c r="Y258" s="104">
        <f t="shared" si="21"/>
        <v>23398.975616000003</v>
      </c>
      <c r="Z258" s="105">
        <f t="shared" si="22"/>
        <v>4922</v>
      </c>
      <c r="AA258" s="104">
        <f t="shared" si="23"/>
        <v>36280.368213000002</v>
      </c>
      <c r="AB258" s="78"/>
    </row>
    <row r="259" spans="1:28">
      <c r="A259" s="103">
        <v>1608</v>
      </c>
      <c r="B259" s="113">
        <v>1619</v>
      </c>
      <c r="C259" s="112">
        <v>15137.126951</v>
      </c>
      <c r="D259" s="111">
        <v>97</v>
      </c>
      <c r="E259" s="110">
        <v>443.14780000000002</v>
      </c>
      <c r="F259" s="107">
        <v>9</v>
      </c>
      <c r="G259" s="106">
        <v>10143.804415000001</v>
      </c>
      <c r="H259" s="105">
        <v>5</v>
      </c>
      <c r="I259" s="104">
        <v>28.787963000000001</v>
      </c>
      <c r="J259" s="107">
        <v>34</v>
      </c>
      <c r="K259" s="106">
        <v>282.190473</v>
      </c>
      <c r="L259" s="105">
        <f t="shared" si="18"/>
        <v>1764</v>
      </c>
      <c r="M259" s="104">
        <f t="shared" si="19"/>
        <v>26035.057602000001</v>
      </c>
      <c r="N259" s="107">
        <v>3799</v>
      </c>
      <c r="O259" s="109">
        <v>24269.930804</v>
      </c>
      <c r="P259" s="105">
        <v>676</v>
      </c>
      <c r="Q259" s="108">
        <v>2406.5147999999999</v>
      </c>
      <c r="R259" s="107">
        <v>71</v>
      </c>
      <c r="S259" s="106">
        <v>1473.052134</v>
      </c>
      <c r="T259" s="105">
        <v>266</v>
      </c>
      <c r="U259" s="104">
        <v>1825.7244579999999</v>
      </c>
      <c r="V259" s="107">
        <v>172</v>
      </c>
      <c r="W259" s="106">
        <v>1186.0086409999999</v>
      </c>
      <c r="X259" s="105">
        <f t="shared" si="20"/>
        <v>4984</v>
      </c>
      <c r="Y259" s="104">
        <f t="shared" si="21"/>
        <v>31161.230837000003</v>
      </c>
      <c r="Z259" s="105">
        <f t="shared" si="22"/>
        <v>6748</v>
      </c>
      <c r="AA259" s="104">
        <f t="shared" si="23"/>
        <v>57196.288439000004</v>
      </c>
      <c r="AB259" s="78" t="s">
        <v>1116</v>
      </c>
    </row>
    <row r="260" spans="1:28">
      <c r="A260" s="103">
        <v>1609</v>
      </c>
      <c r="B260" s="113">
        <v>3460</v>
      </c>
      <c r="C260" s="112">
        <v>28139.964355</v>
      </c>
      <c r="D260" s="111">
        <v>385</v>
      </c>
      <c r="E260" s="110">
        <v>1687.0101</v>
      </c>
      <c r="F260" s="107">
        <v>15</v>
      </c>
      <c r="G260" s="106">
        <v>352.21618999999998</v>
      </c>
      <c r="H260" s="105">
        <v>11</v>
      </c>
      <c r="I260" s="104">
        <v>763.76706100000001</v>
      </c>
      <c r="J260" s="107">
        <v>10</v>
      </c>
      <c r="K260" s="106">
        <v>121.81544</v>
      </c>
      <c r="L260" s="105">
        <f t="shared" si="18"/>
        <v>3881</v>
      </c>
      <c r="M260" s="104">
        <f t="shared" si="19"/>
        <v>31064.773145999996</v>
      </c>
      <c r="N260" s="107">
        <v>4008</v>
      </c>
      <c r="O260" s="109">
        <v>26691.945498000001</v>
      </c>
      <c r="P260" s="105">
        <v>578</v>
      </c>
      <c r="Q260" s="108">
        <v>2173.9623000000001</v>
      </c>
      <c r="R260" s="107">
        <v>102</v>
      </c>
      <c r="S260" s="106">
        <v>1973.9349219999999</v>
      </c>
      <c r="T260" s="105">
        <v>103</v>
      </c>
      <c r="U260" s="104">
        <v>1400.3616280000001</v>
      </c>
      <c r="V260" s="107">
        <v>213</v>
      </c>
      <c r="W260" s="106">
        <v>1405.899093</v>
      </c>
      <c r="X260" s="105">
        <f t="shared" si="20"/>
        <v>5004</v>
      </c>
      <c r="Y260" s="104">
        <f t="shared" si="21"/>
        <v>33646.103440999999</v>
      </c>
      <c r="Z260" s="105">
        <f t="shared" si="22"/>
        <v>8885</v>
      </c>
      <c r="AA260" s="104">
        <f t="shared" si="23"/>
        <v>64710.876586999992</v>
      </c>
      <c r="AB260" s="78"/>
    </row>
    <row r="261" spans="1:28">
      <c r="A261" s="103">
        <v>1610</v>
      </c>
      <c r="B261" s="113">
        <v>2234</v>
      </c>
      <c r="C261" s="112">
        <v>24339.455526999998</v>
      </c>
      <c r="D261" s="111">
        <v>530</v>
      </c>
      <c r="E261" s="110">
        <v>2105.7804999999998</v>
      </c>
      <c r="F261" s="107">
        <v>13</v>
      </c>
      <c r="G261" s="106">
        <v>120.01391</v>
      </c>
      <c r="H261" s="105">
        <v>7</v>
      </c>
      <c r="I261" s="104">
        <v>574.82420300000001</v>
      </c>
      <c r="J261" s="107">
        <v>16</v>
      </c>
      <c r="K261" s="106">
        <v>112.87485599999999</v>
      </c>
      <c r="L261" s="105">
        <f t="shared" si="18"/>
        <v>2800</v>
      </c>
      <c r="M261" s="104">
        <f t="shared" si="19"/>
        <v>27252.948995999999</v>
      </c>
      <c r="N261" s="107">
        <v>4007</v>
      </c>
      <c r="O261" s="109">
        <v>28833.410684999999</v>
      </c>
      <c r="P261" s="105">
        <v>538</v>
      </c>
      <c r="Q261" s="108">
        <v>2078.22856</v>
      </c>
      <c r="R261" s="107">
        <v>109</v>
      </c>
      <c r="S261" s="106">
        <v>3009.109453</v>
      </c>
      <c r="T261" s="105">
        <v>133</v>
      </c>
      <c r="U261" s="104">
        <v>2211.380506</v>
      </c>
      <c r="V261" s="107">
        <v>194</v>
      </c>
      <c r="W261" s="106">
        <v>2322.6386480000001</v>
      </c>
      <c r="X261" s="105">
        <f t="shared" si="20"/>
        <v>4981</v>
      </c>
      <c r="Y261" s="104">
        <f t="shared" si="21"/>
        <v>38454.767851999997</v>
      </c>
      <c r="Z261" s="105">
        <f t="shared" si="22"/>
        <v>7781</v>
      </c>
      <c r="AA261" s="104">
        <f t="shared" si="23"/>
        <v>65707.716847999996</v>
      </c>
      <c r="AB261" s="78" t="s">
        <v>1115</v>
      </c>
    </row>
    <row r="262" spans="1:28">
      <c r="A262" s="103">
        <v>1611</v>
      </c>
      <c r="B262" s="113">
        <v>2191</v>
      </c>
      <c r="C262" s="112">
        <v>31294.805859</v>
      </c>
      <c r="D262" s="111">
        <v>23</v>
      </c>
      <c r="E262" s="110">
        <v>86.301500000000004</v>
      </c>
      <c r="F262" s="107">
        <v>5</v>
      </c>
      <c r="G262" s="106">
        <v>52.370640000000002</v>
      </c>
      <c r="H262" s="105">
        <v>26</v>
      </c>
      <c r="I262" s="104">
        <v>452.618923</v>
      </c>
      <c r="J262" s="107">
        <v>18</v>
      </c>
      <c r="K262" s="106">
        <v>112.28735500000001</v>
      </c>
      <c r="L262" s="105">
        <f t="shared" ref="L262:L285" si="24">B262+D262+F262+H262+J262</f>
        <v>2263</v>
      </c>
      <c r="M262" s="104">
        <f t="shared" ref="M262:M285" si="25">C262+E262+G262+I262+K262</f>
        <v>31998.384277000005</v>
      </c>
      <c r="N262" s="107">
        <v>4175</v>
      </c>
      <c r="O262" s="109">
        <v>30641.269273999998</v>
      </c>
      <c r="P262" s="105">
        <v>597</v>
      </c>
      <c r="Q262" s="108">
        <v>2339.8703</v>
      </c>
      <c r="R262" s="107">
        <v>99</v>
      </c>
      <c r="S262" s="106">
        <v>2236.6019780000001</v>
      </c>
      <c r="T262" s="105">
        <v>134</v>
      </c>
      <c r="U262" s="104">
        <v>2219.1515989999998</v>
      </c>
      <c r="V262" s="107">
        <v>282</v>
      </c>
      <c r="W262" s="106">
        <v>2220.895806</v>
      </c>
      <c r="X262" s="105">
        <f t="shared" ref="X262:X285" si="26">N262+P262+R262+T262+V262</f>
        <v>5287</v>
      </c>
      <c r="Y262" s="104">
        <f t="shared" ref="Y262:Y285" si="27">O262+Q262+S262+U262+W262</f>
        <v>39657.788956999997</v>
      </c>
      <c r="Z262" s="105">
        <f t="shared" ref="Z262:Z285" si="28">L262+X262</f>
        <v>7550</v>
      </c>
      <c r="AA262" s="104">
        <f t="shared" ref="AA262:AA285" si="29">M262+Y262</f>
        <v>71656.173234000002</v>
      </c>
      <c r="AB262" s="78" t="s">
        <v>1114</v>
      </c>
    </row>
    <row r="263" spans="1:28">
      <c r="A263" s="103">
        <v>1612</v>
      </c>
      <c r="B263" s="113">
        <v>443</v>
      </c>
      <c r="C263" s="112">
        <v>9406.8772349999999</v>
      </c>
      <c r="D263" s="111">
        <v>0</v>
      </c>
      <c r="E263" s="110">
        <v>0</v>
      </c>
      <c r="F263" s="107">
        <v>21</v>
      </c>
      <c r="G263" s="106">
        <v>281.67626000000001</v>
      </c>
      <c r="H263" s="105">
        <v>26</v>
      </c>
      <c r="I263" s="104">
        <v>784.63859200000002</v>
      </c>
      <c r="J263" s="107">
        <v>48</v>
      </c>
      <c r="K263" s="106">
        <v>488.02512999999999</v>
      </c>
      <c r="L263" s="105">
        <f t="shared" si="24"/>
        <v>538</v>
      </c>
      <c r="M263" s="104">
        <f t="shared" si="25"/>
        <v>10961.217216999999</v>
      </c>
      <c r="N263" s="107">
        <v>2849</v>
      </c>
      <c r="O263" s="109">
        <v>24945.69815</v>
      </c>
      <c r="P263" s="105">
        <v>438</v>
      </c>
      <c r="Q263" s="108">
        <v>1703.1548</v>
      </c>
      <c r="R263" s="107">
        <v>124</v>
      </c>
      <c r="S263" s="106">
        <v>2395.4786159999999</v>
      </c>
      <c r="T263" s="105">
        <v>137</v>
      </c>
      <c r="U263" s="104">
        <v>2781.6375950000001</v>
      </c>
      <c r="V263" s="107">
        <v>437</v>
      </c>
      <c r="W263" s="106">
        <v>3600.1019839999999</v>
      </c>
      <c r="X263" s="105">
        <f t="shared" si="26"/>
        <v>3985</v>
      </c>
      <c r="Y263" s="104">
        <f t="shared" si="27"/>
        <v>35426.071145000002</v>
      </c>
      <c r="Z263" s="105">
        <f t="shared" si="28"/>
        <v>4523</v>
      </c>
      <c r="AA263" s="104">
        <f t="shared" si="29"/>
        <v>46387.288361999999</v>
      </c>
      <c r="AB263" s="78" t="s">
        <v>1113</v>
      </c>
    </row>
    <row r="264" spans="1:28">
      <c r="A264" s="103">
        <v>1701</v>
      </c>
      <c r="B264" s="113">
        <v>660</v>
      </c>
      <c r="C264" s="112">
        <v>9378.2169429999994</v>
      </c>
      <c r="D264" s="111">
        <v>14</v>
      </c>
      <c r="E264" s="110">
        <v>36.549799999999998</v>
      </c>
      <c r="F264" s="107">
        <v>13</v>
      </c>
      <c r="G264" s="106">
        <v>166.67022</v>
      </c>
      <c r="H264" s="105">
        <v>19</v>
      </c>
      <c r="I264" s="104">
        <v>328.56189999999998</v>
      </c>
      <c r="J264" s="107">
        <v>11</v>
      </c>
      <c r="K264" s="106">
        <v>108.67214</v>
      </c>
      <c r="L264" s="105">
        <f t="shared" si="24"/>
        <v>717</v>
      </c>
      <c r="M264" s="104">
        <f t="shared" si="25"/>
        <v>10018.671003000001</v>
      </c>
      <c r="N264" s="107">
        <v>2404</v>
      </c>
      <c r="O264" s="109">
        <v>17061.233726999999</v>
      </c>
      <c r="P264" s="105">
        <v>417</v>
      </c>
      <c r="Q264" s="108">
        <v>1642.3166000000001</v>
      </c>
      <c r="R264" s="107">
        <v>102</v>
      </c>
      <c r="S264" s="106">
        <v>1808.99909</v>
      </c>
      <c r="T264" s="105">
        <v>161</v>
      </c>
      <c r="U264" s="104">
        <v>5479.3158869999997</v>
      </c>
      <c r="V264" s="107">
        <v>394</v>
      </c>
      <c r="W264" s="106">
        <v>1936.195962</v>
      </c>
      <c r="X264" s="105">
        <f t="shared" si="26"/>
        <v>3478</v>
      </c>
      <c r="Y264" s="104">
        <f t="shared" si="27"/>
        <v>27928.061266000001</v>
      </c>
      <c r="Z264" s="105">
        <f t="shared" si="28"/>
        <v>4195</v>
      </c>
      <c r="AA264" s="104">
        <f t="shared" si="29"/>
        <v>37946.732269</v>
      </c>
      <c r="AB264" s="78" t="s">
        <v>1112</v>
      </c>
    </row>
    <row r="265" spans="1:28">
      <c r="A265" s="103">
        <v>1702</v>
      </c>
      <c r="B265" s="113">
        <v>1459</v>
      </c>
      <c r="C265" s="112">
        <v>17512.280094000002</v>
      </c>
      <c r="D265" s="111">
        <v>206</v>
      </c>
      <c r="E265" s="110">
        <v>465.0729</v>
      </c>
      <c r="F265" s="107">
        <v>10</v>
      </c>
      <c r="G265" s="106">
        <v>209.56040999999999</v>
      </c>
      <c r="H265" s="105">
        <v>13</v>
      </c>
      <c r="I265" s="104">
        <v>528.72168799999997</v>
      </c>
      <c r="J265" s="107">
        <v>2</v>
      </c>
      <c r="K265" s="106">
        <v>50.897280000000002</v>
      </c>
      <c r="L265" s="105">
        <f t="shared" si="24"/>
        <v>1690</v>
      </c>
      <c r="M265" s="104">
        <f t="shared" si="25"/>
        <v>18766.532372000001</v>
      </c>
      <c r="N265" s="107">
        <v>2394</v>
      </c>
      <c r="O265" s="109">
        <v>18395.639451999999</v>
      </c>
      <c r="P265" s="105">
        <v>438</v>
      </c>
      <c r="Q265" s="108">
        <v>1696.0304000000001</v>
      </c>
      <c r="R265" s="107">
        <v>103</v>
      </c>
      <c r="S265" s="106">
        <v>1350.460615</v>
      </c>
      <c r="T265" s="105">
        <v>115</v>
      </c>
      <c r="U265" s="104">
        <v>1194.2065050000001</v>
      </c>
      <c r="V265" s="107">
        <v>228</v>
      </c>
      <c r="W265" s="106">
        <v>1336.789516</v>
      </c>
      <c r="X265" s="105">
        <f t="shared" si="26"/>
        <v>3278</v>
      </c>
      <c r="Y265" s="104">
        <f t="shared" si="27"/>
        <v>23973.126487999998</v>
      </c>
      <c r="Z265" s="105">
        <f t="shared" si="28"/>
        <v>4968</v>
      </c>
      <c r="AA265" s="104">
        <f t="shared" si="29"/>
        <v>42739.658859999996</v>
      </c>
      <c r="AB265" s="78" t="s">
        <v>1111</v>
      </c>
    </row>
    <row r="266" spans="1:28">
      <c r="A266" s="103">
        <v>1703</v>
      </c>
      <c r="B266" s="113">
        <v>1421</v>
      </c>
      <c r="C266" s="112">
        <v>20632.086964999999</v>
      </c>
      <c r="D266" s="111">
        <v>72</v>
      </c>
      <c r="E266" s="110">
        <v>139.6722</v>
      </c>
      <c r="F266" s="107">
        <v>29</v>
      </c>
      <c r="G266" s="106">
        <v>474.32479000000001</v>
      </c>
      <c r="H266" s="105">
        <v>8</v>
      </c>
      <c r="I266" s="104">
        <v>373.48102</v>
      </c>
      <c r="J266" s="107">
        <v>7</v>
      </c>
      <c r="K266" s="106">
        <v>94.20299</v>
      </c>
      <c r="L266" s="105">
        <f t="shared" si="24"/>
        <v>1537</v>
      </c>
      <c r="M266" s="104">
        <f t="shared" si="25"/>
        <v>21713.767964999999</v>
      </c>
      <c r="N266" s="107">
        <v>4078</v>
      </c>
      <c r="O266" s="109">
        <v>28940.354407999999</v>
      </c>
      <c r="P266" s="105">
        <v>572</v>
      </c>
      <c r="Q266" s="108">
        <v>2277.3362999999999</v>
      </c>
      <c r="R266" s="107">
        <v>133</v>
      </c>
      <c r="S266" s="106">
        <v>4906.5157319999998</v>
      </c>
      <c r="T266" s="105">
        <v>150</v>
      </c>
      <c r="U266" s="104">
        <v>1628.915663</v>
      </c>
      <c r="V266" s="107">
        <v>358</v>
      </c>
      <c r="W266" s="106">
        <v>2000.1280999999999</v>
      </c>
      <c r="X266" s="105">
        <f t="shared" si="26"/>
        <v>5291</v>
      </c>
      <c r="Y266" s="104">
        <f t="shared" si="27"/>
        <v>39753.250202999996</v>
      </c>
      <c r="Z266" s="105">
        <f t="shared" si="28"/>
        <v>6828</v>
      </c>
      <c r="AA266" s="104">
        <f t="shared" si="29"/>
        <v>61467.018167999995</v>
      </c>
      <c r="AB266" s="78" t="s">
        <v>1110</v>
      </c>
    </row>
    <row r="267" spans="1:28">
      <c r="A267" s="103">
        <v>1704</v>
      </c>
      <c r="B267" s="113">
        <v>2649</v>
      </c>
      <c r="C267" s="112">
        <v>38633.708642999998</v>
      </c>
      <c r="D267" s="111">
        <v>67</v>
      </c>
      <c r="E267" s="110">
        <v>152.42080000000001</v>
      </c>
      <c r="F267" s="107">
        <v>198</v>
      </c>
      <c r="G267" s="106">
        <v>3942.9363079999998</v>
      </c>
      <c r="H267" s="105">
        <v>15</v>
      </c>
      <c r="I267" s="104">
        <v>1327.4548199999999</v>
      </c>
      <c r="J267" s="107">
        <v>4</v>
      </c>
      <c r="K267" s="106">
        <v>55.82206</v>
      </c>
      <c r="L267" s="105">
        <f t="shared" si="24"/>
        <v>2933</v>
      </c>
      <c r="M267" s="104">
        <f t="shared" si="25"/>
        <v>44112.342630999992</v>
      </c>
      <c r="N267" s="107">
        <v>4090</v>
      </c>
      <c r="O267" s="109">
        <v>30058.076331</v>
      </c>
      <c r="P267" s="105">
        <v>507</v>
      </c>
      <c r="Q267" s="108">
        <v>2169.529</v>
      </c>
      <c r="R267" s="107">
        <v>145</v>
      </c>
      <c r="S267" s="106">
        <v>6896.429279</v>
      </c>
      <c r="T267" s="105">
        <v>167</v>
      </c>
      <c r="U267" s="104">
        <v>4062.4998099999998</v>
      </c>
      <c r="V267" s="107">
        <v>379</v>
      </c>
      <c r="W267" s="106">
        <v>4131.0842910000001</v>
      </c>
      <c r="X267" s="105">
        <f t="shared" si="26"/>
        <v>5288</v>
      </c>
      <c r="Y267" s="104">
        <f t="shared" si="27"/>
        <v>47317.618711000003</v>
      </c>
      <c r="Z267" s="105">
        <f t="shared" si="28"/>
        <v>8221</v>
      </c>
      <c r="AA267" s="104">
        <f t="shared" si="29"/>
        <v>91429.961341999995</v>
      </c>
      <c r="AB267" s="78" t="s">
        <v>1109</v>
      </c>
    </row>
    <row r="268" spans="1:28">
      <c r="A268" s="103">
        <v>1705</v>
      </c>
      <c r="B268" s="113">
        <v>1270</v>
      </c>
      <c r="C268" s="112">
        <v>22123.917238000002</v>
      </c>
      <c r="D268" s="111">
        <v>47</v>
      </c>
      <c r="E268" s="110">
        <v>108.18088</v>
      </c>
      <c r="F268" s="107">
        <v>129</v>
      </c>
      <c r="G268" s="106">
        <v>2179.621498</v>
      </c>
      <c r="H268" s="105">
        <v>13</v>
      </c>
      <c r="I268" s="104">
        <v>290.03183000000001</v>
      </c>
      <c r="J268" s="107">
        <v>7</v>
      </c>
      <c r="K268" s="106">
        <v>179.18511000000001</v>
      </c>
      <c r="L268" s="105">
        <f t="shared" si="24"/>
        <v>1466</v>
      </c>
      <c r="M268" s="104">
        <f t="shared" si="25"/>
        <v>24880.936556000001</v>
      </c>
      <c r="N268" s="107">
        <v>4133</v>
      </c>
      <c r="O268" s="109">
        <v>30747.012174</v>
      </c>
      <c r="P268" s="105">
        <v>538</v>
      </c>
      <c r="Q268" s="108">
        <v>2302.1628000000001</v>
      </c>
      <c r="R268" s="107">
        <v>164</v>
      </c>
      <c r="S268" s="106">
        <v>3853.7301069999999</v>
      </c>
      <c r="T268" s="105">
        <v>142</v>
      </c>
      <c r="U268" s="104">
        <v>3630.1624470000002</v>
      </c>
      <c r="V268" s="107">
        <v>399</v>
      </c>
      <c r="W268" s="106">
        <v>3771.4349830000001</v>
      </c>
      <c r="X268" s="105">
        <f t="shared" si="26"/>
        <v>5376</v>
      </c>
      <c r="Y268" s="104">
        <f t="shared" si="27"/>
        <v>44304.502511000006</v>
      </c>
      <c r="Z268" s="105">
        <f t="shared" si="28"/>
        <v>6842</v>
      </c>
      <c r="AA268" s="104">
        <f t="shared" si="29"/>
        <v>69185.439066999999</v>
      </c>
      <c r="AB268" s="78"/>
    </row>
    <row r="269" spans="1:28">
      <c r="A269" s="103">
        <v>1706</v>
      </c>
      <c r="B269" s="113">
        <v>2302</v>
      </c>
      <c r="C269" s="112">
        <v>27331.078001999998</v>
      </c>
      <c r="D269" s="111">
        <v>42</v>
      </c>
      <c r="E269" s="110">
        <v>106.7818</v>
      </c>
      <c r="F269" s="107">
        <v>89</v>
      </c>
      <c r="G269" s="106">
        <v>1311.6260299999999</v>
      </c>
      <c r="H269" s="105">
        <v>16</v>
      </c>
      <c r="I269" s="104">
        <v>8249.5675969999993</v>
      </c>
      <c r="J269" s="107">
        <v>11</v>
      </c>
      <c r="K269" s="106">
        <v>99.339709999999997</v>
      </c>
      <c r="L269" s="105">
        <f t="shared" si="24"/>
        <v>2460</v>
      </c>
      <c r="M269" s="104">
        <f t="shared" si="25"/>
        <v>37098.393139</v>
      </c>
      <c r="N269" s="107">
        <v>3502</v>
      </c>
      <c r="O269" s="109">
        <v>25947.366761000001</v>
      </c>
      <c r="P269" s="105">
        <v>484</v>
      </c>
      <c r="Q269" s="108">
        <v>2110.941988</v>
      </c>
      <c r="R269" s="107">
        <v>129</v>
      </c>
      <c r="S269" s="106">
        <v>2180.0458600000002</v>
      </c>
      <c r="T269" s="105">
        <v>158</v>
      </c>
      <c r="U269" s="104">
        <v>3129.9596609999999</v>
      </c>
      <c r="V269" s="107">
        <v>431</v>
      </c>
      <c r="W269" s="106">
        <v>4385.2262549999996</v>
      </c>
      <c r="X269" s="105">
        <f t="shared" si="26"/>
        <v>4704</v>
      </c>
      <c r="Y269" s="104">
        <f t="shared" si="27"/>
        <v>37753.540525000004</v>
      </c>
      <c r="Z269" s="105">
        <f t="shared" si="28"/>
        <v>7164</v>
      </c>
      <c r="AA269" s="104">
        <f t="shared" si="29"/>
        <v>74851.933664000011</v>
      </c>
      <c r="AB269" s="78" t="s">
        <v>1108</v>
      </c>
    </row>
    <row r="270" spans="1:28">
      <c r="A270" s="103">
        <v>1707</v>
      </c>
      <c r="B270" s="113">
        <v>943</v>
      </c>
      <c r="C270" s="112">
        <v>12336.902676</v>
      </c>
      <c r="D270" s="111">
        <v>190</v>
      </c>
      <c r="E270" s="110">
        <v>397.45100000000002</v>
      </c>
      <c r="F270" s="107">
        <v>8</v>
      </c>
      <c r="G270" s="106">
        <v>807.77677000000006</v>
      </c>
      <c r="H270" s="105">
        <v>2</v>
      </c>
      <c r="I270" s="104">
        <v>26.911999999999999</v>
      </c>
      <c r="J270" s="107">
        <v>196</v>
      </c>
      <c r="K270" s="106">
        <v>643.48267999999996</v>
      </c>
      <c r="L270" s="105">
        <f t="shared" si="24"/>
        <v>1339</v>
      </c>
      <c r="M270" s="104">
        <f t="shared" si="25"/>
        <v>14212.525125999999</v>
      </c>
      <c r="N270" s="107">
        <v>2319</v>
      </c>
      <c r="O270" s="109">
        <v>19763.903052000001</v>
      </c>
      <c r="P270" s="105">
        <v>378</v>
      </c>
      <c r="Q270" s="108">
        <v>1602.9770000000001</v>
      </c>
      <c r="R270" s="107">
        <v>105</v>
      </c>
      <c r="S270" s="106">
        <v>3751.706451</v>
      </c>
      <c r="T270" s="105">
        <v>140</v>
      </c>
      <c r="U270" s="104">
        <v>2385.4290000000001</v>
      </c>
      <c r="V270" s="107">
        <v>410</v>
      </c>
      <c r="W270" s="106">
        <v>2834.1271700000002</v>
      </c>
      <c r="X270" s="105">
        <f t="shared" si="26"/>
        <v>3352</v>
      </c>
      <c r="Y270" s="104">
        <f t="shared" si="27"/>
        <v>30338.142672999998</v>
      </c>
      <c r="Z270" s="105">
        <f t="shared" si="28"/>
        <v>4691</v>
      </c>
      <c r="AA270" s="104">
        <f t="shared" si="29"/>
        <v>44550.667798999995</v>
      </c>
      <c r="AB270" s="78" t="s">
        <v>1107</v>
      </c>
    </row>
    <row r="271" spans="1:28">
      <c r="A271" s="103">
        <v>1708</v>
      </c>
      <c r="B271" s="102">
        <v>1228</v>
      </c>
      <c r="C271" s="101">
        <v>14412.882401999999</v>
      </c>
      <c r="D271" s="100">
        <v>52</v>
      </c>
      <c r="E271" s="99">
        <v>85.886300000000006</v>
      </c>
      <c r="F271" s="96">
        <v>24</v>
      </c>
      <c r="G271" s="95">
        <v>400.20733000000001</v>
      </c>
      <c r="H271" s="94">
        <v>4</v>
      </c>
      <c r="I271" s="93">
        <v>589.39199900000006</v>
      </c>
      <c r="J271" s="96">
        <v>77</v>
      </c>
      <c r="K271" s="95">
        <v>2181.0861100000002</v>
      </c>
      <c r="L271" s="94">
        <f t="shared" si="24"/>
        <v>1385</v>
      </c>
      <c r="M271" s="93">
        <f t="shared" si="25"/>
        <v>17669.454140999998</v>
      </c>
      <c r="N271" s="96">
        <v>2556</v>
      </c>
      <c r="O271" s="98">
        <v>18897.120628000001</v>
      </c>
      <c r="P271" s="94">
        <v>380</v>
      </c>
      <c r="Q271" s="97">
        <v>1631.1398999999999</v>
      </c>
      <c r="R271" s="96">
        <v>102</v>
      </c>
      <c r="S271" s="95">
        <v>2084.047423</v>
      </c>
      <c r="T271" s="94">
        <v>124</v>
      </c>
      <c r="U271" s="93">
        <v>2269.2641899999999</v>
      </c>
      <c r="V271" s="96">
        <v>369</v>
      </c>
      <c r="W271" s="95">
        <v>2247.2952019999998</v>
      </c>
      <c r="X271" s="94">
        <f t="shared" si="26"/>
        <v>3531</v>
      </c>
      <c r="Y271" s="93">
        <f t="shared" si="27"/>
        <v>27128.867342999998</v>
      </c>
      <c r="Z271" s="94">
        <f t="shared" si="28"/>
        <v>4916</v>
      </c>
      <c r="AA271" s="93">
        <f t="shared" si="29"/>
        <v>44798.321484</v>
      </c>
      <c r="AB271" s="78" t="s">
        <v>1106</v>
      </c>
    </row>
    <row r="272" spans="1:28">
      <c r="A272" s="103">
        <v>1709</v>
      </c>
      <c r="B272" s="102">
        <v>2367</v>
      </c>
      <c r="C272" s="101">
        <v>23327.776269999998</v>
      </c>
      <c r="D272" s="100">
        <v>36</v>
      </c>
      <c r="E272" s="99">
        <v>105.4088</v>
      </c>
      <c r="F272" s="96">
        <v>12</v>
      </c>
      <c r="G272" s="95">
        <v>211.36699999999999</v>
      </c>
      <c r="H272" s="94">
        <v>12</v>
      </c>
      <c r="I272" s="93">
        <v>236.18221500000001</v>
      </c>
      <c r="J272" s="96">
        <v>12</v>
      </c>
      <c r="K272" s="95">
        <v>65.053359999999998</v>
      </c>
      <c r="L272" s="94">
        <f t="shared" si="24"/>
        <v>2439</v>
      </c>
      <c r="M272" s="93">
        <f t="shared" si="25"/>
        <v>23945.787645</v>
      </c>
      <c r="N272" s="96">
        <v>3011</v>
      </c>
      <c r="O272" s="98">
        <v>21940.120069000001</v>
      </c>
      <c r="P272" s="94">
        <v>436</v>
      </c>
      <c r="Q272" s="97">
        <v>1865.2758879999999</v>
      </c>
      <c r="R272" s="96">
        <v>107</v>
      </c>
      <c r="S272" s="95">
        <v>1675.8164469999999</v>
      </c>
      <c r="T272" s="94">
        <v>139</v>
      </c>
      <c r="U272" s="93">
        <v>1661.1189879999999</v>
      </c>
      <c r="V272" s="96">
        <v>441</v>
      </c>
      <c r="W272" s="95">
        <v>5443.1470669999999</v>
      </c>
      <c r="X272" s="94">
        <f t="shared" si="26"/>
        <v>4134</v>
      </c>
      <c r="Y272" s="93">
        <f t="shared" si="27"/>
        <v>32585.478458999998</v>
      </c>
      <c r="Z272" s="94">
        <f t="shared" si="28"/>
        <v>6573</v>
      </c>
      <c r="AA272" s="93">
        <f t="shared" si="29"/>
        <v>56531.266103999995</v>
      </c>
      <c r="AB272" s="78" t="s">
        <v>1105</v>
      </c>
    </row>
    <row r="273" spans="1:28">
      <c r="A273" s="103">
        <v>1710</v>
      </c>
      <c r="B273" s="102">
        <v>1525</v>
      </c>
      <c r="C273" s="101">
        <v>15759.85132</v>
      </c>
      <c r="D273" s="100">
        <v>18</v>
      </c>
      <c r="E273" s="99">
        <v>38.038200000000003</v>
      </c>
      <c r="F273" s="96">
        <v>43</v>
      </c>
      <c r="G273" s="95">
        <v>726.43406100000004</v>
      </c>
      <c r="H273" s="94">
        <v>10</v>
      </c>
      <c r="I273" s="93">
        <v>190.29402300000001</v>
      </c>
      <c r="J273" s="96">
        <v>9</v>
      </c>
      <c r="K273" s="95">
        <v>1199.3812809999999</v>
      </c>
      <c r="L273" s="94">
        <f t="shared" si="24"/>
        <v>1605</v>
      </c>
      <c r="M273" s="93">
        <f t="shared" si="25"/>
        <v>17913.998885000001</v>
      </c>
      <c r="N273" s="96">
        <v>3472</v>
      </c>
      <c r="O273" s="98">
        <v>26028.876893000001</v>
      </c>
      <c r="P273" s="94">
        <v>461</v>
      </c>
      <c r="Q273" s="97">
        <v>2054.3032119999998</v>
      </c>
      <c r="R273" s="96">
        <v>115</v>
      </c>
      <c r="S273" s="95">
        <v>1992.5897600000001</v>
      </c>
      <c r="T273" s="94">
        <v>136</v>
      </c>
      <c r="U273" s="93">
        <v>1861.3510610000001</v>
      </c>
      <c r="V273" s="96">
        <v>409</v>
      </c>
      <c r="W273" s="95">
        <v>2783.5669429999998</v>
      </c>
      <c r="X273" s="94">
        <f t="shared" si="26"/>
        <v>4593</v>
      </c>
      <c r="Y273" s="93">
        <f t="shared" si="27"/>
        <v>34720.687869000001</v>
      </c>
      <c r="Z273" s="94">
        <f t="shared" si="28"/>
        <v>6198</v>
      </c>
      <c r="AA273" s="93">
        <f t="shared" si="29"/>
        <v>52634.686754000002</v>
      </c>
      <c r="AB273" s="78" t="s">
        <v>1104</v>
      </c>
    </row>
    <row r="274" spans="1:28">
      <c r="A274" s="103">
        <v>1711</v>
      </c>
      <c r="B274" s="102">
        <v>1401</v>
      </c>
      <c r="C274" s="101">
        <v>20615.617246999998</v>
      </c>
      <c r="D274" s="100">
        <v>117</v>
      </c>
      <c r="E274" s="99">
        <v>229.70910000000001</v>
      </c>
      <c r="F274" s="96">
        <v>23</v>
      </c>
      <c r="G274" s="95">
        <v>406.82362000000001</v>
      </c>
      <c r="H274" s="94">
        <v>20</v>
      </c>
      <c r="I274" s="93">
        <v>1547.570377</v>
      </c>
      <c r="J274" s="96">
        <v>3</v>
      </c>
      <c r="K274" s="95">
        <v>58.141370000000002</v>
      </c>
      <c r="L274" s="94">
        <f t="shared" si="24"/>
        <v>1564</v>
      </c>
      <c r="M274" s="93">
        <f t="shared" si="25"/>
        <v>22857.861713999999</v>
      </c>
      <c r="N274" s="96">
        <v>4001</v>
      </c>
      <c r="O274" s="98">
        <v>31225.375838</v>
      </c>
      <c r="P274" s="94">
        <v>493</v>
      </c>
      <c r="Q274" s="97">
        <v>2231.5904</v>
      </c>
      <c r="R274" s="96">
        <v>121</v>
      </c>
      <c r="S274" s="95">
        <v>1890.6382719999999</v>
      </c>
      <c r="T274" s="94">
        <v>157</v>
      </c>
      <c r="U274" s="93">
        <v>1668.8931689999999</v>
      </c>
      <c r="V274" s="96">
        <v>457</v>
      </c>
      <c r="W274" s="95">
        <v>6251.5581620000003</v>
      </c>
      <c r="X274" s="94">
        <f t="shared" si="26"/>
        <v>5229</v>
      </c>
      <c r="Y274" s="93">
        <f t="shared" si="27"/>
        <v>43268.055841000001</v>
      </c>
      <c r="Z274" s="94">
        <f t="shared" si="28"/>
        <v>6793</v>
      </c>
      <c r="AA274" s="93">
        <f t="shared" si="29"/>
        <v>66125.917554999993</v>
      </c>
      <c r="AB274" s="78" t="s">
        <v>1103</v>
      </c>
    </row>
    <row r="275" spans="1:28">
      <c r="A275" s="103">
        <v>1712</v>
      </c>
      <c r="B275" s="102">
        <v>1276</v>
      </c>
      <c r="C275" s="101">
        <v>20818.377915000001</v>
      </c>
      <c r="D275" s="100">
        <v>118</v>
      </c>
      <c r="E275" s="99">
        <v>202.3631</v>
      </c>
      <c r="F275" s="96">
        <v>15</v>
      </c>
      <c r="G275" s="95">
        <v>226.605851</v>
      </c>
      <c r="H275" s="94">
        <v>6</v>
      </c>
      <c r="I275" s="93">
        <v>649.178</v>
      </c>
      <c r="J275" s="96">
        <v>3</v>
      </c>
      <c r="K275" s="95">
        <v>9.798</v>
      </c>
      <c r="L275" s="94">
        <f t="shared" si="24"/>
        <v>1418</v>
      </c>
      <c r="M275" s="93">
        <f t="shared" si="25"/>
        <v>21906.322865999999</v>
      </c>
      <c r="N275" s="96">
        <v>3784</v>
      </c>
      <c r="O275" s="98">
        <v>29880.608074</v>
      </c>
      <c r="P275" s="94">
        <v>410</v>
      </c>
      <c r="Q275" s="97">
        <v>1846.6284000000001</v>
      </c>
      <c r="R275" s="96">
        <v>150</v>
      </c>
      <c r="S275" s="95">
        <v>3085.5746370000002</v>
      </c>
      <c r="T275" s="94">
        <v>188</v>
      </c>
      <c r="U275" s="93">
        <v>24297.661624</v>
      </c>
      <c r="V275" s="96">
        <v>449</v>
      </c>
      <c r="W275" s="95">
        <v>4679.9866549999997</v>
      </c>
      <c r="X275" s="94">
        <f t="shared" si="26"/>
        <v>4981</v>
      </c>
      <c r="Y275" s="93">
        <f t="shared" si="27"/>
        <v>63790.459390000004</v>
      </c>
      <c r="Z275" s="94">
        <f t="shared" si="28"/>
        <v>6399</v>
      </c>
      <c r="AA275" s="93">
        <f t="shared" si="29"/>
        <v>85696.782256000006</v>
      </c>
      <c r="AB275" s="78" t="s">
        <v>1102</v>
      </c>
    </row>
    <row r="276" spans="1:28">
      <c r="A276" s="103">
        <v>1801</v>
      </c>
      <c r="B276" s="102">
        <v>814</v>
      </c>
      <c r="C276" s="101">
        <v>14988.340644</v>
      </c>
      <c r="D276" s="100">
        <v>133</v>
      </c>
      <c r="E276" s="99">
        <v>237.66739999999999</v>
      </c>
      <c r="F276" s="96">
        <v>42</v>
      </c>
      <c r="G276" s="95">
        <v>1032.397324</v>
      </c>
      <c r="H276" s="94">
        <v>15</v>
      </c>
      <c r="I276" s="93">
        <v>1088.1289159999999</v>
      </c>
      <c r="J276" s="96">
        <v>5</v>
      </c>
      <c r="K276" s="95">
        <v>2214.6390000000001</v>
      </c>
      <c r="L276" s="94">
        <f t="shared" si="24"/>
        <v>1009</v>
      </c>
      <c r="M276" s="93">
        <f t="shared" si="25"/>
        <v>19561.173284</v>
      </c>
      <c r="N276" s="96">
        <v>4144</v>
      </c>
      <c r="O276" s="98">
        <v>33423.937044999999</v>
      </c>
      <c r="P276" s="94">
        <v>462</v>
      </c>
      <c r="Q276" s="97">
        <v>2111.0511959999999</v>
      </c>
      <c r="R276" s="96">
        <v>136</v>
      </c>
      <c r="S276" s="95">
        <v>4246.7009479999997</v>
      </c>
      <c r="T276" s="94">
        <v>127</v>
      </c>
      <c r="U276" s="93">
        <v>3935.0966010000002</v>
      </c>
      <c r="V276" s="96">
        <v>475</v>
      </c>
      <c r="W276" s="95">
        <v>6066.6983879999998</v>
      </c>
      <c r="X276" s="94">
        <f t="shared" si="26"/>
        <v>5344</v>
      </c>
      <c r="Y276" s="93">
        <f t="shared" si="27"/>
        <v>49783.484177999992</v>
      </c>
      <c r="Z276" s="94">
        <f t="shared" si="28"/>
        <v>6353</v>
      </c>
      <c r="AA276" s="93">
        <f t="shared" si="29"/>
        <v>69344.657461999988</v>
      </c>
      <c r="AB276" s="78" t="s">
        <v>1101</v>
      </c>
    </row>
    <row r="277" spans="1:28">
      <c r="A277" s="103">
        <v>1802</v>
      </c>
      <c r="B277" s="102">
        <v>1156</v>
      </c>
      <c r="C277" s="101">
        <v>17128.177614</v>
      </c>
      <c r="D277" s="100">
        <v>15</v>
      </c>
      <c r="E277" s="99">
        <v>30.756599999999999</v>
      </c>
      <c r="F277" s="96">
        <v>14</v>
      </c>
      <c r="G277" s="95">
        <v>450.90649999999999</v>
      </c>
      <c r="H277" s="94">
        <v>13</v>
      </c>
      <c r="I277" s="93">
        <v>325.18069000000003</v>
      </c>
      <c r="J277" s="96">
        <v>220</v>
      </c>
      <c r="K277" s="95">
        <v>1720.5944400000001</v>
      </c>
      <c r="L277" s="94">
        <f t="shared" si="24"/>
        <v>1418</v>
      </c>
      <c r="M277" s="93">
        <f t="shared" si="25"/>
        <v>19655.615844000004</v>
      </c>
      <c r="N277" s="96">
        <v>3995</v>
      </c>
      <c r="O277" s="98">
        <v>32337.931630999999</v>
      </c>
      <c r="P277" s="94">
        <v>483</v>
      </c>
      <c r="Q277" s="97">
        <v>2262.3578000000002</v>
      </c>
      <c r="R277" s="96">
        <v>100</v>
      </c>
      <c r="S277" s="95">
        <v>1743.244295</v>
      </c>
      <c r="T277" s="94">
        <v>142</v>
      </c>
      <c r="U277" s="93">
        <v>2565.0328679999998</v>
      </c>
      <c r="V277" s="96">
        <v>497</v>
      </c>
      <c r="W277" s="95">
        <v>3129.7317240000002</v>
      </c>
      <c r="X277" s="94">
        <f t="shared" si="26"/>
        <v>5217</v>
      </c>
      <c r="Y277" s="93">
        <f t="shared" si="27"/>
        <v>42038.298317999994</v>
      </c>
      <c r="Z277" s="94">
        <f t="shared" si="28"/>
        <v>6635</v>
      </c>
      <c r="AA277" s="93">
        <f t="shared" si="29"/>
        <v>61693.914162000001</v>
      </c>
      <c r="AB277" s="78"/>
    </row>
    <row r="278" spans="1:28">
      <c r="A278" s="103">
        <v>1803</v>
      </c>
      <c r="B278" s="102">
        <v>720</v>
      </c>
      <c r="C278" s="101">
        <v>11140.415236000001</v>
      </c>
      <c r="D278" s="100">
        <v>636</v>
      </c>
      <c r="E278" s="99">
        <v>2221.0509999999999</v>
      </c>
      <c r="F278" s="96">
        <v>7</v>
      </c>
      <c r="G278" s="95">
        <v>109.676</v>
      </c>
      <c r="H278" s="94">
        <v>5</v>
      </c>
      <c r="I278" s="93">
        <v>82.113860000000003</v>
      </c>
      <c r="J278" s="96">
        <v>8</v>
      </c>
      <c r="K278" s="95">
        <v>45.766500000000001</v>
      </c>
      <c r="L278" s="94">
        <f t="shared" si="24"/>
        <v>1376</v>
      </c>
      <c r="M278" s="93">
        <f t="shared" si="25"/>
        <v>13599.022595999999</v>
      </c>
      <c r="N278" s="96">
        <v>3301</v>
      </c>
      <c r="O278" s="98">
        <v>26491.717302000001</v>
      </c>
      <c r="P278" s="94">
        <v>378</v>
      </c>
      <c r="Q278" s="97">
        <v>1794.5269880000001</v>
      </c>
      <c r="R278" s="96">
        <v>89</v>
      </c>
      <c r="S278" s="95">
        <v>1672.6276</v>
      </c>
      <c r="T278" s="94">
        <v>148</v>
      </c>
      <c r="U278" s="93">
        <v>2972.3310889999998</v>
      </c>
      <c r="V278" s="96">
        <v>506</v>
      </c>
      <c r="W278" s="95">
        <v>4236.8081279999997</v>
      </c>
      <c r="X278" s="94">
        <f t="shared" si="26"/>
        <v>4422</v>
      </c>
      <c r="Y278" s="93">
        <f t="shared" si="27"/>
        <v>37168.011106999998</v>
      </c>
      <c r="Z278" s="94">
        <f t="shared" si="28"/>
        <v>5798</v>
      </c>
      <c r="AA278" s="93">
        <f t="shared" si="29"/>
        <v>50767.033702999994</v>
      </c>
      <c r="AB278" s="78" t="s">
        <v>1100</v>
      </c>
    </row>
    <row r="279" spans="1:28">
      <c r="A279" s="103">
        <v>1804</v>
      </c>
      <c r="B279" s="102">
        <v>2101</v>
      </c>
      <c r="C279" s="101">
        <v>26172.714098</v>
      </c>
      <c r="D279" s="100">
        <v>69</v>
      </c>
      <c r="E279" s="99">
        <v>160.02500000000001</v>
      </c>
      <c r="F279" s="96">
        <v>43</v>
      </c>
      <c r="G279" s="95">
        <v>3181.9087460000001</v>
      </c>
      <c r="H279" s="94">
        <v>9</v>
      </c>
      <c r="I279" s="93">
        <v>1209.8258519999999</v>
      </c>
      <c r="J279" s="96">
        <v>70</v>
      </c>
      <c r="K279" s="95">
        <v>277.37808799999999</v>
      </c>
      <c r="L279" s="94">
        <f t="shared" si="24"/>
        <v>2292</v>
      </c>
      <c r="M279" s="93">
        <f t="shared" si="25"/>
        <v>31001.851784000002</v>
      </c>
      <c r="N279" s="96">
        <v>4202</v>
      </c>
      <c r="O279" s="98">
        <v>34150.933102000003</v>
      </c>
      <c r="P279" s="94">
        <v>500</v>
      </c>
      <c r="Q279" s="97">
        <v>2471.5513000000001</v>
      </c>
      <c r="R279" s="96">
        <v>136</v>
      </c>
      <c r="S279" s="95">
        <v>1684.323558</v>
      </c>
      <c r="T279" s="94">
        <v>152</v>
      </c>
      <c r="U279" s="93">
        <v>2403.1460109999998</v>
      </c>
      <c r="V279" s="96">
        <v>531</v>
      </c>
      <c r="W279" s="95">
        <v>4194.6773210000001</v>
      </c>
      <c r="X279" s="94">
        <f t="shared" si="26"/>
        <v>5521</v>
      </c>
      <c r="Y279" s="93">
        <f t="shared" si="27"/>
        <v>44904.631292000005</v>
      </c>
      <c r="Z279" s="94">
        <f t="shared" si="28"/>
        <v>7813</v>
      </c>
      <c r="AA279" s="93">
        <f t="shared" si="29"/>
        <v>75906.483076000004</v>
      </c>
      <c r="AB279" s="78" t="s">
        <v>1099</v>
      </c>
    </row>
    <row r="280" spans="1:28">
      <c r="A280" s="103">
        <v>1805</v>
      </c>
      <c r="B280" s="102">
        <v>747</v>
      </c>
      <c r="C280" s="101">
        <v>13271.543829</v>
      </c>
      <c r="D280" s="100">
        <v>72</v>
      </c>
      <c r="E280" s="99">
        <v>144.14859999999999</v>
      </c>
      <c r="F280" s="96">
        <v>28</v>
      </c>
      <c r="G280" s="95">
        <v>843.35152100000005</v>
      </c>
      <c r="H280" s="94">
        <v>3</v>
      </c>
      <c r="I280" s="93">
        <v>65.968397999999993</v>
      </c>
      <c r="J280" s="96">
        <v>13</v>
      </c>
      <c r="K280" s="95">
        <v>50.868969999999997</v>
      </c>
      <c r="L280" s="94">
        <f t="shared" si="24"/>
        <v>863</v>
      </c>
      <c r="M280" s="93">
        <f t="shared" si="25"/>
        <v>14375.881318000002</v>
      </c>
      <c r="N280" s="96">
        <v>4456</v>
      </c>
      <c r="O280" s="98">
        <v>38014.487405</v>
      </c>
      <c r="P280" s="94">
        <v>549</v>
      </c>
      <c r="Q280" s="97">
        <v>2722.5219339999999</v>
      </c>
      <c r="R280" s="96">
        <v>116</v>
      </c>
      <c r="S280" s="95">
        <v>1517.6157559999999</v>
      </c>
      <c r="T280" s="94">
        <v>162</v>
      </c>
      <c r="U280" s="93">
        <v>2320.5352600000001</v>
      </c>
      <c r="V280" s="96">
        <v>564</v>
      </c>
      <c r="W280" s="95">
        <v>3085.4801819999998</v>
      </c>
      <c r="X280" s="94">
        <f t="shared" si="26"/>
        <v>5847</v>
      </c>
      <c r="Y280" s="93">
        <f t="shared" si="27"/>
        <v>47660.640536999992</v>
      </c>
      <c r="Z280" s="94">
        <f t="shared" si="28"/>
        <v>6710</v>
      </c>
      <c r="AA280" s="93">
        <f t="shared" si="29"/>
        <v>62036.521854999992</v>
      </c>
      <c r="AB280" s="78"/>
    </row>
    <row r="281" spans="1:28">
      <c r="A281" s="103">
        <v>1806</v>
      </c>
      <c r="B281" s="102">
        <v>2053</v>
      </c>
      <c r="C281" s="101">
        <v>29471.813424</v>
      </c>
      <c r="D281" s="100">
        <v>34</v>
      </c>
      <c r="E281" s="99">
        <v>70.214299999999994</v>
      </c>
      <c r="F281" s="96">
        <v>73</v>
      </c>
      <c r="G281" s="95">
        <v>1262.9015999999999</v>
      </c>
      <c r="H281" s="94">
        <v>8</v>
      </c>
      <c r="I281" s="93">
        <v>563.67143299999998</v>
      </c>
      <c r="J281" s="96">
        <v>6</v>
      </c>
      <c r="K281" s="95">
        <v>51.208089999999999</v>
      </c>
      <c r="L281" s="94">
        <f t="shared" si="24"/>
        <v>2174</v>
      </c>
      <c r="M281" s="93">
        <f t="shared" si="25"/>
        <v>31419.808847</v>
      </c>
      <c r="N281" s="96">
        <v>4324</v>
      </c>
      <c r="O281" s="98">
        <v>37177.322247999997</v>
      </c>
      <c r="P281" s="94">
        <v>526</v>
      </c>
      <c r="Q281" s="97">
        <v>2669.1150699999998</v>
      </c>
      <c r="R281" s="96">
        <v>135</v>
      </c>
      <c r="S281" s="95">
        <v>1365.77406</v>
      </c>
      <c r="T281" s="94">
        <v>176</v>
      </c>
      <c r="U281" s="93">
        <v>3227.6849999999999</v>
      </c>
      <c r="V281" s="96">
        <v>566</v>
      </c>
      <c r="W281" s="95">
        <v>2904.5806769999999</v>
      </c>
      <c r="X281" s="94">
        <f t="shared" si="26"/>
        <v>5727</v>
      </c>
      <c r="Y281" s="93">
        <f t="shared" si="27"/>
        <v>47344.477054999996</v>
      </c>
      <c r="Z281" s="94">
        <f t="shared" si="28"/>
        <v>7901</v>
      </c>
      <c r="AA281" s="93">
        <f t="shared" si="29"/>
        <v>78764.285902000003</v>
      </c>
      <c r="AB281" s="78"/>
    </row>
    <row r="282" spans="1:28">
      <c r="A282" s="103">
        <v>1807</v>
      </c>
      <c r="B282" s="102">
        <v>1739</v>
      </c>
      <c r="C282" s="101">
        <v>34840.587648000001</v>
      </c>
      <c r="D282" s="100">
        <v>55</v>
      </c>
      <c r="E282" s="99">
        <v>113.35939999999999</v>
      </c>
      <c r="F282" s="96">
        <v>51</v>
      </c>
      <c r="G282" s="95">
        <v>22038.553220000002</v>
      </c>
      <c r="H282" s="94">
        <v>11</v>
      </c>
      <c r="I282" s="93">
        <v>289.35842000000002</v>
      </c>
      <c r="J282" s="96">
        <v>6</v>
      </c>
      <c r="K282" s="95">
        <v>30.868431000000001</v>
      </c>
      <c r="L282" s="94">
        <f t="shared" si="24"/>
        <v>1862</v>
      </c>
      <c r="M282" s="93">
        <f t="shared" si="25"/>
        <v>57312.727119000003</v>
      </c>
      <c r="N282" s="96">
        <v>4032</v>
      </c>
      <c r="O282" s="98">
        <v>36196.801175000001</v>
      </c>
      <c r="P282" s="94">
        <v>473</v>
      </c>
      <c r="Q282" s="97">
        <v>2434.2592</v>
      </c>
      <c r="R282" s="96">
        <v>121</v>
      </c>
      <c r="S282" s="95">
        <v>2720.2500140000002</v>
      </c>
      <c r="T282" s="94">
        <v>154</v>
      </c>
      <c r="U282" s="93">
        <v>3022.5728869999998</v>
      </c>
      <c r="V282" s="96">
        <v>542</v>
      </c>
      <c r="W282" s="95">
        <v>3542.0300849999999</v>
      </c>
      <c r="X282" s="94">
        <f t="shared" si="26"/>
        <v>5322</v>
      </c>
      <c r="Y282" s="93">
        <f t="shared" si="27"/>
        <v>47915.913360999999</v>
      </c>
      <c r="Z282" s="94">
        <f t="shared" si="28"/>
        <v>7184</v>
      </c>
      <c r="AA282" s="93">
        <f t="shared" si="29"/>
        <v>105228.64048</v>
      </c>
      <c r="AB282" s="78" t="s">
        <v>1098</v>
      </c>
    </row>
    <row r="283" spans="1:28">
      <c r="A283" s="103">
        <v>1808</v>
      </c>
      <c r="B283" s="102">
        <v>1475</v>
      </c>
      <c r="C283" s="101">
        <v>18081.733127</v>
      </c>
      <c r="D283" s="100">
        <v>43</v>
      </c>
      <c r="E283" s="99">
        <v>91.791499999999999</v>
      </c>
      <c r="F283" s="96">
        <v>14</v>
      </c>
      <c r="G283" s="95">
        <v>294.20059600000002</v>
      </c>
      <c r="H283" s="94">
        <v>9</v>
      </c>
      <c r="I283" s="93">
        <v>3745.4978999999998</v>
      </c>
      <c r="J283" s="96">
        <v>3</v>
      </c>
      <c r="K283" s="95">
        <v>9.7439999999999998</v>
      </c>
      <c r="L283" s="94">
        <f t="shared" si="24"/>
        <v>1544</v>
      </c>
      <c r="M283" s="93">
        <f t="shared" si="25"/>
        <v>22222.967122999995</v>
      </c>
      <c r="N283" s="96">
        <v>3073</v>
      </c>
      <c r="O283" s="98">
        <v>28152.963355</v>
      </c>
      <c r="P283" s="94">
        <v>396</v>
      </c>
      <c r="Q283" s="97">
        <v>2074.065576</v>
      </c>
      <c r="R283" s="96">
        <v>117</v>
      </c>
      <c r="S283" s="95">
        <v>1588.643061</v>
      </c>
      <c r="T283" s="94">
        <v>142</v>
      </c>
      <c r="U283" s="93">
        <v>2619.4073429999999</v>
      </c>
      <c r="V283" s="96">
        <v>479</v>
      </c>
      <c r="W283" s="95">
        <v>3583.7441749999998</v>
      </c>
      <c r="X283" s="94">
        <f t="shared" si="26"/>
        <v>4207</v>
      </c>
      <c r="Y283" s="93">
        <f t="shared" si="27"/>
        <v>38018.823510000002</v>
      </c>
      <c r="Z283" s="94">
        <f t="shared" si="28"/>
        <v>5751</v>
      </c>
      <c r="AA283" s="93">
        <f t="shared" si="29"/>
        <v>60241.790632999997</v>
      </c>
      <c r="AB283" s="78" t="s">
        <v>1097</v>
      </c>
    </row>
    <row r="284" spans="1:28">
      <c r="A284" s="103">
        <v>1809</v>
      </c>
      <c r="B284" s="102">
        <v>1235</v>
      </c>
      <c r="C284" s="101">
        <v>18035.738044999998</v>
      </c>
      <c r="D284" s="100">
        <v>5</v>
      </c>
      <c r="E284" s="99">
        <v>11.983499999999999</v>
      </c>
      <c r="F284" s="96">
        <v>0</v>
      </c>
      <c r="G284" s="95">
        <v>0</v>
      </c>
      <c r="H284" s="94">
        <v>1</v>
      </c>
      <c r="I284" s="93">
        <v>14.028320000000001</v>
      </c>
      <c r="J284" s="96">
        <v>138</v>
      </c>
      <c r="K284" s="95">
        <v>1074.0144</v>
      </c>
      <c r="L284" s="94">
        <f t="shared" si="24"/>
        <v>1379</v>
      </c>
      <c r="M284" s="93">
        <f t="shared" si="25"/>
        <v>19135.764264999998</v>
      </c>
      <c r="N284" s="96">
        <v>2096</v>
      </c>
      <c r="O284" s="98">
        <v>18511.912818000001</v>
      </c>
      <c r="P284" s="94">
        <v>261</v>
      </c>
      <c r="Q284" s="97">
        <v>1339.5889999999999</v>
      </c>
      <c r="R284" s="96">
        <v>117</v>
      </c>
      <c r="S284" s="95">
        <v>1378.9921200000001</v>
      </c>
      <c r="T284" s="94">
        <v>100</v>
      </c>
      <c r="U284" s="93">
        <v>2712.1510499999999</v>
      </c>
      <c r="V284" s="96">
        <v>330</v>
      </c>
      <c r="W284" s="95">
        <v>2095.587849</v>
      </c>
      <c r="X284" s="94">
        <f t="shared" si="26"/>
        <v>2904</v>
      </c>
      <c r="Y284" s="93">
        <f t="shared" si="27"/>
        <v>26038.232837</v>
      </c>
      <c r="Z284" s="94">
        <f t="shared" si="28"/>
        <v>4283</v>
      </c>
      <c r="AA284" s="93">
        <f t="shared" si="29"/>
        <v>45173.997101999994</v>
      </c>
      <c r="AB284" s="78"/>
    </row>
    <row r="285" spans="1:28">
      <c r="A285" s="103">
        <v>1810</v>
      </c>
      <c r="B285" s="102">
        <v>2334</v>
      </c>
      <c r="C285" s="101">
        <v>21447.30111</v>
      </c>
      <c r="D285" s="100">
        <v>16</v>
      </c>
      <c r="E285" s="99">
        <v>40.137599999999999</v>
      </c>
      <c r="F285" s="96">
        <v>11</v>
      </c>
      <c r="G285" s="95">
        <v>129.38033999999999</v>
      </c>
      <c r="H285" s="94">
        <v>8</v>
      </c>
      <c r="I285" s="93">
        <v>247.9665</v>
      </c>
      <c r="J285" s="96">
        <v>41</v>
      </c>
      <c r="K285" s="95">
        <v>334.40951999999999</v>
      </c>
      <c r="L285" s="94">
        <f t="shared" si="24"/>
        <v>2410</v>
      </c>
      <c r="M285" s="93">
        <f t="shared" si="25"/>
        <v>22199.195069999998</v>
      </c>
      <c r="N285" s="96">
        <v>1769</v>
      </c>
      <c r="O285" s="98">
        <v>16246.132541999999</v>
      </c>
      <c r="P285" s="94">
        <v>233</v>
      </c>
      <c r="Q285" s="97">
        <v>1151.4819</v>
      </c>
      <c r="R285" s="96">
        <v>77</v>
      </c>
      <c r="S285" s="95">
        <v>1195.4211640000001</v>
      </c>
      <c r="T285" s="94">
        <v>120</v>
      </c>
      <c r="U285" s="93">
        <v>1638.1753000000001</v>
      </c>
      <c r="V285" s="96">
        <v>245</v>
      </c>
      <c r="W285" s="95">
        <v>1773.57485</v>
      </c>
      <c r="X285" s="94">
        <f t="shared" si="26"/>
        <v>2444</v>
      </c>
      <c r="Y285" s="93">
        <f t="shared" si="27"/>
        <v>22004.785755999997</v>
      </c>
      <c r="Z285" s="94">
        <f t="shared" si="28"/>
        <v>4854</v>
      </c>
      <c r="AA285" s="93">
        <f t="shared" si="29"/>
        <v>44203.980825999999</v>
      </c>
      <c r="AB285" s="78"/>
    </row>
    <row r="286" spans="1:28">
      <c r="A286" s="103">
        <v>1811</v>
      </c>
      <c r="B286" s="102">
        <v>698</v>
      </c>
      <c r="C286" s="101">
        <v>9634.6915449999997</v>
      </c>
      <c r="D286" s="100">
        <v>10</v>
      </c>
      <c r="E286" s="99">
        <v>32.484999999999999</v>
      </c>
      <c r="F286" s="96">
        <v>375</v>
      </c>
      <c r="G286" s="95">
        <v>3117.9105100000002</v>
      </c>
      <c r="H286" s="94">
        <v>4</v>
      </c>
      <c r="I286" s="93">
        <v>3883.8</v>
      </c>
      <c r="J286" s="96">
        <v>20</v>
      </c>
      <c r="K286" s="95">
        <v>176.94111000000001</v>
      </c>
      <c r="L286" s="94">
        <f>B288+D288+F288+H288+J288</f>
        <v>2197</v>
      </c>
      <c r="M286" s="93">
        <f>C288+E288+G288+I288+K288</f>
        <v>33923.421785999999</v>
      </c>
      <c r="N286" s="96">
        <v>1813</v>
      </c>
      <c r="O286" s="98">
        <v>16095.512753000001</v>
      </c>
      <c r="P286" s="94">
        <v>279</v>
      </c>
      <c r="Q286" s="97">
        <v>1251.838921</v>
      </c>
      <c r="R286" s="96">
        <v>80</v>
      </c>
      <c r="S286" s="95">
        <v>8138.5751</v>
      </c>
      <c r="T286" s="94">
        <v>106</v>
      </c>
      <c r="U286" s="93">
        <v>1581.0242499999999</v>
      </c>
      <c r="V286" s="96">
        <v>194</v>
      </c>
      <c r="W286" s="95">
        <v>3125.5220709999999</v>
      </c>
      <c r="X286" s="94">
        <f>N288+P288+R288+T288+V288</f>
        <v>2973</v>
      </c>
      <c r="Y286" s="93">
        <f>O288+Q288+S288+U288+W288</f>
        <v>37174.301963000005</v>
      </c>
      <c r="Z286" s="94">
        <f>L288+X288</f>
        <v>5170</v>
      </c>
      <c r="AA286" s="93">
        <f>M288+Y288</f>
        <v>71097.723748999997</v>
      </c>
      <c r="AB286" s="78" t="s">
        <v>1096</v>
      </c>
    </row>
    <row r="287" spans="1:28">
      <c r="A287" s="103">
        <v>1812</v>
      </c>
      <c r="B287" s="102">
        <v>386</v>
      </c>
      <c r="C287" s="101">
        <v>11332.830086</v>
      </c>
      <c r="D287" s="100">
        <v>7</v>
      </c>
      <c r="E287" s="99">
        <v>20.753900000000002</v>
      </c>
      <c r="F287" s="96">
        <v>30</v>
      </c>
      <c r="G287" s="95">
        <v>211.155</v>
      </c>
      <c r="H287" s="94">
        <v>0</v>
      </c>
      <c r="I287" s="93">
        <v>0</v>
      </c>
      <c r="J287" s="96">
        <v>7</v>
      </c>
      <c r="K287" s="95">
        <v>73.985299999999995</v>
      </c>
      <c r="L287" s="94">
        <f t="shared" ref="L287:L318" si="30">B287+D287+F287+H287+J287</f>
        <v>430</v>
      </c>
      <c r="M287" s="93">
        <f t="shared" ref="M287:M318" si="31">C287+E287+G287+I287+K287</f>
        <v>11638.724286000001</v>
      </c>
      <c r="N287" s="96">
        <v>1577</v>
      </c>
      <c r="O287" s="98">
        <v>12173.691015</v>
      </c>
      <c r="P287" s="94">
        <v>352</v>
      </c>
      <c r="Q287" s="97">
        <v>1471.0895</v>
      </c>
      <c r="R287" s="96">
        <v>104</v>
      </c>
      <c r="S287" s="95">
        <v>13197.963771000001</v>
      </c>
      <c r="T287" s="94">
        <v>63</v>
      </c>
      <c r="U287" s="93">
        <v>2199.9711000000002</v>
      </c>
      <c r="V287" s="96">
        <v>142</v>
      </c>
      <c r="W287" s="95">
        <v>1252.0779339999999</v>
      </c>
      <c r="X287" s="94">
        <f t="shared" ref="X287:X318" si="32">N287+P287+R287+T287+V287</f>
        <v>2238</v>
      </c>
      <c r="Y287" s="93">
        <f t="shared" ref="Y287:Y318" si="33">O287+Q287+S287+U287+W287</f>
        <v>30294.793320000001</v>
      </c>
      <c r="Z287" s="94">
        <f t="shared" ref="Z287:Z318" si="34">L287+X287</f>
        <v>2668</v>
      </c>
      <c r="AA287" s="93">
        <f t="shared" ref="AA287:AA318" si="35">M287+Y287</f>
        <v>41933.517606000001</v>
      </c>
      <c r="AB287" s="78" t="s">
        <v>1095</v>
      </c>
    </row>
    <row r="288" spans="1:28">
      <c r="A288" s="103">
        <v>1901</v>
      </c>
      <c r="B288" s="102">
        <v>2167</v>
      </c>
      <c r="C288" s="101">
        <v>28290.988686000001</v>
      </c>
      <c r="D288" s="100">
        <v>16</v>
      </c>
      <c r="E288" s="99">
        <v>49.663600000000002</v>
      </c>
      <c r="F288" s="96">
        <v>3</v>
      </c>
      <c r="G288" s="95">
        <v>87.894999999999996</v>
      </c>
      <c r="H288" s="94">
        <v>2</v>
      </c>
      <c r="I288" s="93">
        <v>5412</v>
      </c>
      <c r="J288" s="96">
        <v>9</v>
      </c>
      <c r="K288" s="95">
        <v>82.874499999999998</v>
      </c>
      <c r="L288" s="94">
        <f t="shared" si="30"/>
        <v>2197</v>
      </c>
      <c r="M288" s="93">
        <f t="shared" si="31"/>
        <v>33923.421785999999</v>
      </c>
      <c r="N288" s="96">
        <v>2188</v>
      </c>
      <c r="O288" s="98">
        <v>15880.274020000001</v>
      </c>
      <c r="P288" s="94">
        <v>460</v>
      </c>
      <c r="Q288" s="97">
        <v>2034.4899459999999</v>
      </c>
      <c r="R288" s="96">
        <v>65</v>
      </c>
      <c r="S288" s="95">
        <v>1746.489804</v>
      </c>
      <c r="T288" s="94">
        <v>97</v>
      </c>
      <c r="U288" s="93">
        <v>14527.824103999999</v>
      </c>
      <c r="V288" s="96">
        <v>163</v>
      </c>
      <c r="W288" s="95">
        <v>2985.2240889999998</v>
      </c>
      <c r="X288" s="94">
        <f t="shared" si="32"/>
        <v>2973</v>
      </c>
      <c r="Y288" s="93">
        <f t="shared" si="33"/>
        <v>37174.301963000005</v>
      </c>
      <c r="Z288" s="94">
        <f t="shared" si="34"/>
        <v>5170</v>
      </c>
      <c r="AA288" s="93">
        <f t="shared" si="35"/>
        <v>71097.723748999997</v>
      </c>
      <c r="AB288" s="78" t="s">
        <v>1094</v>
      </c>
    </row>
    <row r="289" spans="1:28">
      <c r="A289" s="103">
        <v>1902</v>
      </c>
      <c r="B289" s="102">
        <v>1644</v>
      </c>
      <c r="C289" s="101">
        <v>17510.120868000002</v>
      </c>
      <c r="D289" s="100">
        <v>16</v>
      </c>
      <c r="E289" s="99">
        <v>49.9604</v>
      </c>
      <c r="F289" s="96">
        <v>2</v>
      </c>
      <c r="G289" s="95">
        <v>29.327999999999999</v>
      </c>
      <c r="H289" s="94">
        <v>0</v>
      </c>
      <c r="I289" s="93">
        <v>0</v>
      </c>
      <c r="J289" s="96">
        <v>0</v>
      </c>
      <c r="K289" s="95">
        <v>0</v>
      </c>
      <c r="L289" s="94">
        <f t="shared" si="30"/>
        <v>1662</v>
      </c>
      <c r="M289" s="93">
        <f t="shared" si="31"/>
        <v>17589.409268000003</v>
      </c>
      <c r="N289" s="96">
        <v>2278</v>
      </c>
      <c r="O289" s="98">
        <v>17724.653043999999</v>
      </c>
      <c r="P289" s="94">
        <v>376</v>
      </c>
      <c r="Q289" s="97">
        <v>1768.9140379999999</v>
      </c>
      <c r="R289" s="96">
        <v>51</v>
      </c>
      <c r="S289" s="95">
        <v>903.81250999999997</v>
      </c>
      <c r="T289" s="94">
        <v>61</v>
      </c>
      <c r="U289" s="93">
        <v>1517.6890000000001</v>
      </c>
      <c r="V289" s="96">
        <v>138</v>
      </c>
      <c r="W289" s="95">
        <v>1651.5949880000001</v>
      </c>
      <c r="X289" s="94">
        <f t="shared" si="32"/>
        <v>2904</v>
      </c>
      <c r="Y289" s="93">
        <f t="shared" si="33"/>
        <v>23566.663579999997</v>
      </c>
      <c r="Z289" s="94">
        <f t="shared" si="34"/>
        <v>4566</v>
      </c>
      <c r="AA289" s="93">
        <f t="shared" si="35"/>
        <v>41156.072847999996</v>
      </c>
      <c r="AB289" s="78"/>
    </row>
    <row r="290" spans="1:28">
      <c r="A290" s="103">
        <v>1903</v>
      </c>
      <c r="B290" s="102">
        <v>1439</v>
      </c>
      <c r="C290" s="101">
        <v>15064.162779</v>
      </c>
      <c r="D290" s="100">
        <v>109</v>
      </c>
      <c r="E290" s="99">
        <v>356.29910000000001</v>
      </c>
      <c r="F290" s="96">
        <v>2</v>
      </c>
      <c r="G290" s="95">
        <v>16.516100000000002</v>
      </c>
      <c r="H290" s="94">
        <v>3</v>
      </c>
      <c r="I290" s="93">
        <v>705.88471000000004</v>
      </c>
      <c r="J290" s="96">
        <v>53</v>
      </c>
      <c r="K290" s="95">
        <v>424.87681600000002</v>
      </c>
      <c r="L290" s="94">
        <f t="shared" si="30"/>
        <v>1606</v>
      </c>
      <c r="M290" s="93">
        <f t="shared" si="31"/>
        <v>16567.739505000001</v>
      </c>
      <c r="N290" s="96">
        <v>3469</v>
      </c>
      <c r="O290" s="98">
        <v>29197.904138000002</v>
      </c>
      <c r="P290" s="94">
        <v>570</v>
      </c>
      <c r="Q290" s="97">
        <v>2770.0628689999999</v>
      </c>
      <c r="R290" s="96">
        <v>77</v>
      </c>
      <c r="S290" s="95">
        <v>895.66494999999998</v>
      </c>
      <c r="T290" s="94">
        <v>84</v>
      </c>
      <c r="U290" s="93">
        <v>1219.1479999999999</v>
      </c>
      <c r="V290" s="96">
        <v>190</v>
      </c>
      <c r="W290" s="95">
        <v>1512.1221049999999</v>
      </c>
      <c r="X290" s="94">
        <f t="shared" si="32"/>
        <v>4390</v>
      </c>
      <c r="Y290" s="93">
        <f t="shared" si="33"/>
        <v>35594.902062000008</v>
      </c>
      <c r="Z290" s="94">
        <f t="shared" si="34"/>
        <v>5996</v>
      </c>
      <c r="AA290" s="93">
        <f t="shared" si="35"/>
        <v>52162.641567000013</v>
      </c>
      <c r="AB290" s="78"/>
    </row>
    <row r="291" spans="1:28">
      <c r="A291" s="103">
        <v>1904</v>
      </c>
      <c r="B291" s="102">
        <v>2757</v>
      </c>
      <c r="C291" s="101">
        <v>27540.628909999999</v>
      </c>
      <c r="D291" s="100">
        <v>267</v>
      </c>
      <c r="E291" s="99">
        <v>788.39200000000005</v>
      </c>
      <c r="F291" s="96">
        <v>14</v>
      </c>
      <c r="G291" s="95">
        <v>450.7885</v>
      </c>
      <c r="H291" s="94">
        <v>2</v>
      </c>
      <c r="I291" s="93">
        <v>250.28</v>
      </c>
      <c r="J291" s="96">
        <v>233</v>
      </c>
      <c r="K291" s="95">
        <v>2730.4304780000002</v>
      </c>
      <c r="L291" s="94">
        <f t="shared" si="30"/>
        <v>3273</v>
      </c>
      <c r="M291" s="93">
        <f t="shared" si="31"/>
        <v>31760.519887999995</v>
      </c>
      <c r="N291" s="96">
        <v>4623</v>
      </c>
      <c r="O291" s="98">
        <v>43521.267431</v>
      </c>
      <c r="P291" s="94">
        <v>811</v>
      </c>
      <c r="Q291" s="97">
        <v>4041.2245680000001</v>
      </c>
      <c r="R291" s="96">
        <v>108</v>
      </c>
      <c r="S291" s="95">
        <v>2275.64374</v>
      </c>
      <c r="T291" s="94">
        <v>107</v>
      </c>
      <c r="U291" s="93">
        <v>1358.447426</v>
      </c>
      <c r="V291" s="96">
        <v>313</v>
      </c>
      <c r="W291" s="95">
        <v>6544.6780959999996</v>
      </c>
      <c r="X291" s="94">
        <f t="shared" si="32"/>
        <v>5962</v>
      </c>
      <c r="Y291" s="93">
        <f t="shared" si="33"/>
        <v>57741.261260999992</v>
      </c>
      <c r="Z291" s="94">
        <f t="shared" si="34"/>
        <v>9235</v>
      </c>
      <c r="AA291" s="93">
        <f t="shared" si="35"/>
        <v>89501.781148999988</v>
      </c>
      <c r="AB291" s="78" t="s">
        <v>1093</v>
      </c>
    </row>
    <row r="292" spans="1:28">
      <c r="A292" s="103">
        <v>1905</v>
      </c>
      <c r="B292" s="102">
        <v>3208</v>
      </c>
      <c r="C292" s="101">
        <v>32571.686481000001</v>
      </c>
      <c r="D292" s="100">
        <v>343</v>
      </c>
      <c r="E292" s="99">
        <v>843.3836</v>
      </c>
      <c r="F292" s="96">
        <v>7</v>
      </c>
      <c r="G292" s="95">
        <v>299.26735000000002</v>
      </c>
      <c r="H292" s="94">
        <v>4</v>
      </c>
      <c r="I292" s="93">
        <v>400.8</v>
      </c>
      <c r="J292" s="96">
        <v>6</v>
      </c>
      <c r="K292" s="95">
        <v>209.43285</v>
      </c>
      <c r="L292" s="94">
        <f t="shared" si="30"/>
        <v>3568</v>
      </c>
      <c r="M292" s="93">
        <f t="shared" si="31"/>
        <v>34324.570281</v>
      </c>
      <c r="N292" s="96">
        <v>4614</v>
      </c>
      <c r="O292" s="98">
        <v>44762.540925000001</v>
      </c>
      <c r="P292" s="94">
        <v>784</v>
      </c>
      <c r="Q292" s="97">
        <v>3996.603169</v>
      </c>
      <c r="R292" s="96">
        <v>120</v>
      </c>
      <c r="S292" s="95">
        <v>2345.1918460000002</v>
      </c>
      <c r="T292" s="94">
        <v>142</v>
      </c>
      <c r="U292" s="93">
        <v>2265.2658700000002</v>
      </c>
      <c r="V292" s="96">
        <v>365</v>
      </c>
      <c r="W292" s="95">
        <v>2377.7262369999999</v>
      </c>
      <c r="X292" s="94">
        <f t="shared" si="32"/>
        <v>6025</v>
      </c>
      <c r="Y292" s="93">
        <f t="shared" si="33"/>
        <v>55747.32804700001</v>
      </c>
      <c r="Z292" s="94">
        <f t="shared" si="34"/>
        <v>9593</v>
      </c>
      <c r="AA292" s="93">
        <f t="shared" si="35"/>
        <v>90071.89832800001</v>
      </c>
      <c r="AB292" s="78" t="s">
        <v>1092</v>
      </c>
    </row>
    <row r="293" spans="1:28">
      <c r="A293" s="103">
        <v>1906</v>
      </c>
      <c r="B293" s="102">
        <v>1066</v>
      </c>
      <c r="C293" s="101">
        <v>14849.742550000001</v>
      </c>
      <c r="D293" s="100">
        <v>296</v>
      </c>
      <c r="E293" s="99">
        <v>817.15869999999995</v>
      </c>
      <c r="F293" s="96">
        <v>44</v>
      </c>
      <c r="G293" s="95">
        <v>1328.76603</v>
      </c>
      <c r="H293" s="94">
        <v>3</v>
      </c>
      <c r="I293" s="93">
        <v>158.56800000000001</v>
      </c>
      <c r="J293" s="96">
        <v>2</v>
      </c>
      <c r="K293" s="95">
        <v>16.89</v>
      </c>
      <c r="L293" s="94">
        <f t="shared" si="30"/>
        <v>1411</v>
      </c>
      <c r="M293" s="93">
        <f t="shared" si="31"/>
        <v>17171.12528</v>
      </c>
      <c r="N293" s="96">
        <v>3209</v>
      </c>
      <c r="O293" s="98">
        <v>31907.740484999998</v>
      </c>
      <c r="P293" s="94">
        <v>492</v>
      </c>
      <c r="Q293" s="97">
        <v>2515.705485</v>
      </c>
      <c r="R293" s="96">
        <v>87</v>
      </c>
      <c r="S293" s="95">
        <v>1212.66138</v>
      </c>
      <c r="T293" s="94">
        <v>99</v>
      </c>
      <c r="U293" s="93">
        <v>2130.907475</v>
      </c>
      <c r="V293" s="96">
        <v>242</v>
      </c>
      <c r="W293" s="95">
        <v>1908.798515</v>
      </c>
      <c r="X293" s="94">
        <f t="shared" si="32"/>
        <v>4129</v>
      </c>
      <c r="Y293" s="93">
        <f t="shared" si="33"/>
        <v>39675.813340000001</v>
      </c>
      <c r="Z293" s="94">
        <f t="shared" si="34"/>
        <v>5540</v>
      </c>
      <c r="AA293" s="93">
        <f t="shared" si="35"/>
        <v>56846.938620000001</v>
      </c>
      <c r="AB293" s="78" t="s">
        <v>1091</v>
      </c>
    </row>
    <row r="294" spans="1:28">
      <c r="A294" s="103">
        <v>1907</v>
      </c>
      <c r="B294" s="102">
        <v>1780</v>
      </c>
      <c r="C294" s="101">
        <v>17167.830447</v>
      </c>
      <c r="D294" s="100">
        <v>494</v>
      </c>
      <c r="E294" s="99">
        <v>1954.3121000000001</v>
      </c>
      <c r="F294" s="96">
        <v>22</v>
      </c>
      <c r="G294" s="95">
        <v>118.4753</v>
      </c>
      <c r="H294" s="94">
        <v>2</v>
      </c>
      <c r="I294" s="93">
        <v>134</v>
      </c>
      <c r="J294" s="96">
        <v>0</v>
      </c>
      <c r="K294" s="95">
        <v>0</v>
      </c>
      <c r="L294" s="94">
        <f t="shared" si="30"/>
        <v>2298</v>
      </c>
      <c r="M294" s="93">
        <f t="shared" si="31"/>
        <v>19374.617846999998</v>
      </c>
      <c r="N294" s="96">
        <v>2808</v>
      </c>
      <c r="O294" s="98">
        <v>25979.483569</v>
      </c>
      <c r="P294" s="94">
        <v>395</v>
      </c>
      <c r="Q294" s="97">
        <v>2091.0878980000002</v>
      </c>
      <c r="R294" s="96">
        <v>85</v>
      </c>
      <c r="S294" s="95">
        <v>988.23682499999995</v>
      </c>
      <c r="T294" s="94">
        <v>103</v>
      </c>
      <c r="U294" s="93">
        <v>3339.161568</v>
      </c>
      <c r="V294" s="96">
        <v>224</v>
      </c>
      <c r="W294" s="95">
        <v>1365.993273</v>
      </c>
      <c r="X294" s="94">
        <f t="shared" si="32"/>
        <v>3615</v>
      </c>
      <c r="Y294" s="93">
        <f t="shared" si="33"/>
        <v>33763.963132999997</v>
      </c>
      <c r="Z294" s="94">
        <f t="shared" si="34"/>
        <v>5913</v>
      </c>
      <c r="AA294" s="93">
        <f t="shared" si="35"/>
        <v>53138.580979999999</v>
      </c>
      <c r="AB294" s="78"/>
    </row>
    <row r="295" spans="1:28">
      <c r="A295" s="103">
        <v>1908</v>
      </c>
      <c r="B295" s="102">
        <v>1220</v>
      </c>
      <c r="C295" s="101">
        <v>12767.039737999999</v>
      </c>
      <c r="D295" s="100">
        <v>127</v>
      </c>
      <c r="E295" s="99">
        <v>350.39530000000002</v>
      </c>
      <c r="F295" s="96">
        <v>4</v>
      </c>
      <c r="G295" s="95">
        <v>59.081629999999997</v>
      </c>
      <c r="H295" s="94">
        <v>1</v>
      </c>
      <c r="I295" s="93">
        <v>190</v>
      </c>
      <c r="J295" s="96">
        <v>1</v>
      </c>
      <c r="K295" s="95">
        <v>2.58</v>
      </c>
      <c r="L295" s="94">
        <f t="shared" si="30"/>
        <v>1353</v>
      </c>
      <c r="M295" s="93">
        <f t="shared" si="31"/>
        <v>13369.096668</v>
      </c>
      <c r="N295" s="96">
        <v>2658</v>
      </c>
      <c r="O295" s="98">
        <v>23018.07</v>
      </c>
      <c r="P295" s="94">
        <v>324</v>
      </c>
      <c r="Q295" s="97">
        <v>1708.366491</v>
      </c>
      <c r="R295" s="96">
        <v>55</v>
      </c>
      <c r="S295" s="95">
        <v>641.95426099999997</v>
      </c>
      <c r="T295" s="94">
        <v>77</v>
      </c>
      <c r="U295" s="93">
        <v>1402.4607000000001</v>
      </c>
      <c r="V295" s="96">
        <v>188</v>
      </c>
      <c r="W295" s="95">
        <v>1827.8909229999999</v>
      </c>
      <c r="X295" s="94">
        <f t="shared" si="32"/>
        <v>3302</v>
      </c>
      <c r="Y295" s="93">
        <f t="shared" si="33"/>
        <v>28598.742374999998</v>
      </c>
      <c r="Z295" s="94">
        <f t="shared" si="34"/>
        <v>4655</v>
      </c>
      <c r="AA295" s="93">
        <f t="shared" si="35"/>
        <v>41967.839043</v>
      </c>
      <c r="AB295" s="78"/>
    </row>
    <row r="296" spans="1:28">
      <c r="A296" s="103">
        <v>1909</v>
      </c>
      <c r="B296" s="102">
        <v>1311</v>
      </c>
      <c r="C296" s="101">
        <v>11763.040607000001</v>
      </c>
      <c r="D296" s="100">
        <v>50</v>
      </c>
      <c r="E296" s="99">
        <v>123.6399</v>
      </c>
      <c r="F296" s="96">
        <v>1</v>
      </c>
      <c r="G296" s="95">
        <v>11.1554</v>
      </c>
      <c r="H296" s="94">
        <v>0</v>
      </c>
      <c r="I296" s="93">
        <v>0</v>
      </c>
      <c r="J296" s="96">
        <v>0</v>
      </c>
      <c r="K296" s="95">
        <v>0</v>
      </c>
      <c r="L296" s="94">
        <f t="shared" si="30"/>
        <v>1362</v>
      </c>
      <c r="M296" s="93">
        <f t="shared" si="31"/>
        <v>11897.835907000001</v>
      </c>
      <c r="N296" s="96">
        <v>1970</v>
      </c>
      <c r="O296" s="98">
        <v>15482.633811</v>
      </c>
      <c r="P296" s="94">
        <v>298</v>
      </c>
      <c r="Q296" s="97">
        <v>1466.3511000000001</v>
      </c>
      <c r="R296" s="96">
        <v>43</v>
      </c>
      <c r="S296" s="95">
        <v>3191.352844</v>
      </c>
      <c r="T296" s="94">
        <v>88</v>
      </c>
      <c r="U296" s="93">
        <v>3073.5126869999999</v>
      </c>
      <c r="V296" s="96">
        <v>109</v>
      </c>
      <c r="W296" s="95">
        <v>1397.1972410000001</v>
      </c>
      <c r="X296" s="94">
        <f t="shared" si="32"/>
        <v>2508</v>
      </c>
      <c r="Y296" s="93">
        <f t="shared" si="33"/>
        <v>24611.047683000001</v>
      </c>
      <c r="Z296" s="94">
        <f t="shared" si="34"/>
        <v>3870</v>
      </c>
      <c r="AA296" s="93">
        <f t="shared" si="35"/>
        <v>36508.883589999998</v>
      </c>
      <c r="AB296" s="78"/>
    </row>
    <row r="297" spans="1:28">
      <c r="A297" s="103">
        <v>1910</v>
      </c>
      <c r="B297" s="102">
        <v>1358</v>
      </c>
      <c r="C297" s="101">
        <v>16839.484716999999</v>
      </c>
      <c r="D297" s="100">
        <v>27</v>
      </c>
      <c r="E297" s="99">
        <v>68.102800000000002</v>
      </c>
      <c r="F297" s="96">
        <v>29</v>
      </c>
      <c r="G297" s="95">
        <v>14008.042439999999</v>
      </c>
      <c r="H297" s="94">
        <v>13</v>
      </c>
      <c r="I297" s="93">
        <v>897.42920300000003</v>
      </c>
      <c r="J297" s="96">
        <v>0</v>
      </c>
      <c r="K297" s="95">
        <v>0</v>
      </c>
      <c r="L297" s="94">
        <f t="shared" si="30"/>
        <v>1427</v>
      </c>
      <c r="M297" s="93">
        <f t="shared" si="31"/>
        <v>31813.059159999997</v>
      </c>
      <c r="N297" s="96">
        <v>2411</v>
      </c>
      <c r="O297" s="98">
        <v>21081.070279</v>
      </c>
      <c r="P297" s="94">
        <v>440</v>
      </c>
      <c r="Q297" s="97">
        <v>2124.3870000000002</v>
      </c>
      <c r="R297" s="96">
        <v>28</v>
      </c>
      <c r="S297" s="95">
        <v>4576.1329999999998</v>
      </c>
      <c r="T297" s="94">
        <v>79</v>
      </c>
      <c r="U297" s="93">
        <v>1271.228267</v>
      </c>
      <c r="V297" s="96">
        <v>120</v>
      </c>
      <c r="W297" s="95">
        <v>1861.613075</v>
      </c>
      <c r="X297" s="94">
        <f t="shared" si="32"/>
        <v>3078</v>
      </c>
      <c r="Y297" s="93">
        <f t="shared" si="33"/>
        <v>30914.431620999996</v>
      </c>
      <c r="Z297" s="94">
        <f t="shared" si="34"/>
        <v>4505</v>
      </c>
      <c r="AA297" s="93">
        <f t="shared" si="35"/>
        <v>62727.490780999993</v>
      </c>
      <c r="AB297" s="78" t="s">
        <v>1090</v>
      </c>
    </row>
    <row r="298" spans="1:28">
      <c r="A298" s="103">
        <v>1911</v>
      </c>
      <c r="B298" s="102">
        <v>2089</v>
      </c>
      <c r="C298" s="101">
        <v>19673.220566</v>
      </c>
      <c r="D298" s="100">
        <v>1</v>
      </c>
      <c r="E298" s="99">
        <v>1.3341000000000001</v>
      </c>
      <c r="F298" s="96">
        <v>2</v>
      </c>
      <c r="G298" s="95">
        <v>28.15652</v>
      </c>
      <c r="H298" s="94">
        <v>3</v>
      </c>
      <c r="I298" s="93">
        <v>66.164000000000001</v>
      </c>
      <c r="J298" s="96">
        <v>1</v>
      </c>
      <c r="K298" s="95">
        <v>288</v>
      </c>
      <c r="L298" s="94">
        <f t="shared" si="30"/>
        <v>2096</v>
      </c>
      <c r="M298" s="93">
        <f t="shared" si="31"/>
        <v>20056.875186000001</v>
      </c>
      <c r="N298" s="96">
        <v>3350</v>
      </c>
      <c r="O298" s="98">
        <v>26522.472429000001</v>
      </c>
      <c r="P298" s="94">
        <v>486</v>
      </c>
      <c r="Q298" s="97">
        <v>2526.5639000000001</v>
      </c>
      <c r="R298" s="96">
        <v>38</v>
      </c>
      <c r="S298" s="95">
        <v>792.26743299999998</v>
      </c>
      <c r="T298" s="94">
        <v>95</v>
      </c>
      <c r="U298" s="93">
        <v>1639.17525</v>
      </c>
      <c r="V298" s="96">
        <v>132</v>
      </c>
      <c r="W298" s="95">
        <v>1398.4394809999999</v>
      </c>
      <c r="X298" s="94">
        <f t="shared" si="32"/>
        <v>4101</v>
      </c>
      <c r="Y298" s="93">
        <f t="shared" si="33"/>
        <v>32878.918493000005</v>
      </c>
      <c r="Z298" s="94">
        <f t="shared" si="34"/>
        <v>6197</v>
      </c>
      <c r="AA298" s="93">
        <f t="shared" si="35"/>
        <v>52935.793679000009</v>
      </c>
      <c r="AB298" s="78"/>
    </row>
    <row r="299" spans="1:28">
      <c r="A299" s="103">
        <v>1912</v>
      </c>
      <c r="B299" s="102">
        <v>646</v>
      </c>
      <c r="C299" s="101">
        <v>11081.187023</v>
      </c>
      <c r="D299" s="100">
        <v>34</v>
      </c>
      <c r="E299" s="99">
        <v>153.7509</v>
      </c>
      <c r="F299" s="96">
        <v>1</v>
      </c>
      <c r="G299" s="95">
        <v>31.607500000000002</v>
      </c>
      <c r="H299" s="94">
        <v>2</v>
      </c>
      <c r="I299" s="93">
        <v>34.768165000000003</v>
      </c>
      <c r="J299" s="96">
        <v>0</v>
      </c>
      <c r="K299" s="95">
        <v>0</v>
      </c>
      <c r="L299" s="94">
        <f t="shared" si="30"/>
        <v>683</v>
      </c>
      <c r="M299" s="93">
        <f t="shared" si="31"/>
        <v>11301.313588000001</v>
      </c>
      <c r="N299" s="96">
        <v>2315</v>
      </c>
      <c r="O299" s="98">
        <v>19162.281824000002</v>
      </c>
      <c r="P299" s="94">
        <v>350</v>
      </c>
      <c r="Q299" s="97">
        <v>1823.1944000000001</v>
      </c>
      <c r="R299" s="96">
        <v>43</v>
      </c>
      <c r="S299" s="95">
        <v>452.30149999999998</v>
      </c>
      <c r="T299" s="94">
        <v>63</v>
      </c>
      <c r="U299" s="93">
        <v>855.41499999999996</v>
      </c>
      <c r="V299" s="96">
        <v>122</v>
      </c>
      <c r="W299" s="95">
        <v>2042.4171879999999</v>
      </c>
      <c r="X299" s="94">
        <f t="shared" si="32"/>
        <v>2893</v>
      </c>
      <c r="Y299" s="93">
        <f t="shared" si="33"/>
        <v>24335.609912000004</v>
      </c>
      <c r="Z299" s="94">
        <f t="shared" si="34"/>
        <v>3576</v>
      </c>
      <c r="AA299" s="93">
        <f t="shared" si="35"/>
        <v>35636.923500000004</v>
      </c>
      <c r="AB299" s="78"/>
    </row>
    <row r="300" spans="1:28">
      <c r="A300" s="103">
        <v>2001</v>
      </c>
      <c r="B300" s="102">
        <v>605</v>
      </c>
      <c r="C300" s="101">
        <v>7356.7680479999999</v>
      </c>
      <c r="D300" s="100">
        <v>87</v>
      </c>
      <c r="E300" s="99">
        <v>340.82389999999998</v>
      </c>
      <c r="F300" s="96">
        <v>0</v>
      </c>
      <c r="G300" s="95">
        <v>0</v>
      </c>
      <c r="H300" s="94">
        <v>2</v>
      </c>
      <c r="I300" s="93">
        <v>38.170319999999997</v>
      </c>
      <c r="J300" s="96">
        <v>0</v>
      </c>
      <c r="K300" s="95">
        <v>0</v>
      </c>
      <c r="L300" s="94">
        <f t="shared" si="30"/>
        <v>694</v>
      </c>
      <c r="M300" s="93">
        <f t="shared" si="31"/>
        <v>7735.7622680000004</v>
      </c>
      <c r="N300" s="96">
        <v>1978</v>
      </c>
      <c r="O300" s="98">
        <v>15369.714862000001</v>
      </c>
      <c r="P300" s="94">
        <v>289</v>
      </c>
      <c r="Q300" s="97">
        <v>1516.1757250000001</v>
      </c>
      <c r="R300" s="96">
        <v>38</v>
      </c>
      <c r="S300" s="95">
        <v>507.67827599999998</v>
      </c>
      <c r="T300" s="94">
        <v>55</v>
      </c>
      <c r="U300" s="93">
        <v>681.27781700000003</v>
      </c>
      <c r="V300" s="96">
        <v>104</v>
      </c>
      <c r="W300" s="95">
        <v>699.73294999999996</v>
      </c>
      <c r="X300" s="94">
        <f t="shared" si="32"/>
        <v>2464</v>
      </c>
      <c r="Y300" s="93">
        <f t="shared" si="33"/>
        <v>18774.57963</v>
      </c>
      <c r="Z300" s="94">
        <f t="shared" si="34"/>
        <v>3158</v>
      </c>
      <c r="AA300" s="93">
        <f t="shared" si="35"/>
        <v>26510.341897999999</v>
      </c>
      <c r="AB300" s="78"/>
    </row>
    <row r="301" spans="1:28">
      <c r="A301" s="103">
        <v>2002</v>
      </c>
      <c r="B301" s="102">
        <v>996</v>
      </c>
      <c r="C301" s="101">
        <v>9780.6560869999994</v>
      </c>
      <c r="D301" s="100">
        <v>66</v>
      </c>
      <c r="E301" s="99">
        <v>207.12049999999999</v>
      </c>
      <c r="F301" s="96">
        <v>0</v>
      </c>
      <c r="G301" s="95">
        <v>0</v>
      </c>
      <c r="H301" s="94">
        <v>2</v>
      </c>
      <c r="I301" s="93">
        <v>36.340000000000003</v>
      </c>
      <c r="J301" s="96">
        <v>3</v>
      </c>
      <c r="K301" s="95">
        <v>16.045950000000001</v>
      </c>
      <c r="L301" s="94">
        <f t="shared" si="30"/>
        <v>1067</v>
      </c>
      <c r="M301" s="93">
        <f t="shared" si="31"/>
        <v>10040.162537</v>
      </c>
      <c r="N301" s="96">
        <v>2376</v>
      </c>
      <c r="O301" s="98">
        <v>21061.441297000001</v>
      </c>
      <c r="P301" s="94">
        <v>542</v>
      </c>
      <c r="Q301" s="97">
        <v>2580.2226879999998</v>
      </c>
      <c r="R301" s="96">
        <v>33</v>
      </c>
      <c r="S301" s="95">
        <v>285.778548</v>
      </c>
      <c r="T301" s="94">
        <v>55</v>
      </c>
      <c r="U301" s="93">
        <v>824.87400000000002</v>
      </c>
      <c r="V301" s="96">
        <v>117</v>
      </c>
      <c r="W301" s="95">
        <v>1332.734406</v>
      </c>
      <c r="X301" s="94">
        <f t="shared" si="32"/>
        <v>3123</v>
      </c>
      <c r="Y301" s="93">
        <f t="shared" si="33"/>
        <v>26085.050938999997</v>
      </c>
      <c r="Z301" s="94">
        <f t="shared" si="34"/>
        <v>4190</v>
      </c>
      <c r="AA301" s="93">
        <f t="shared" si="35"/>
        <v>36125.213475999997</v>
      </c>
      <c r="AB301" s="78"/>
    </row>
    <row r="302" spans="1:28">
      <c r="A302" s="103">
        <v>2003</v>
      </c>
      <c r="B302" s="102">
        <v>595</v>
      </c>
      <c r="C302" s="101">
        <v>7468.83374</v>
      </c>
      <c r="D302" s="100">
        <v>68</v>
      </c>
      <c r="E302" s="99">
        <v>193.4742</v>
      </c>
      <c r="F302" s="96">
        <v>2</v>
      </c>
      <c r="G302" s="95">
        <v>2407.53685</v>
      </c>
      <c r="H302" s="94">
        <v>0</v>
      </c>
      <c r="I302" s="93">
        <v>0</v>
      </c>
      <c r="J302" s="96">
        <v>0</v>
      </c>
      <c r="K302" s="95">
        <v>0</v>
      </c>
      <c r="L302" s="94">
        <f t="shared" si="30"/>
        <v>665</v>
      </c>
      <c r="M302" s="93">
        <f t="shared" si="31"/>
        <v>10069.844789999999</v>
      </c>
      <c r="N302" s="96">
        <v>3009</v>
      </c>
      <c r="O302" s="98">
        <v>23155.804638000001</v>
      </c>
      <c r="P302" s="94">
        <v>434</v>
      </c>
      <c r="Q302" s="97">
        <v>2144.1759999999999</v>
      </c>
      <c r="R302" s="96">
        <v>29</v>
      </c>
      <c r="S302" s="95">
        <v>298.49459999999999</v>
      </c>
      <c r="T302" s="94">
        <v>67</v>
      </c>
      <c r="U302" s="93">
        <v>1123.8320000000001</v>
      </c>
      <c r="V302" s="96">
        <v>117</v>
      </c>
      <c r="W302" s="95">
        <v>1387.297542</v>
      </c>
      <c r="X302" s="94">
        <f t="shared" si="32"/>
        <v>3656</v>
      </c>
      <c r="Y302" s="93">
        <f t="shared" si="33"/>
        <v>28109.604779999998</v>
      </c>
      <c r="Z302" s="94">
        <f t="shared" si="34"/>
        <v>4321</v>
      </c>
      <c r="AA302" s="93">
        <f t="shared" si="35"/>
        <v>38179.449569999997</v>
      </c>
      <c r="AB302" s="78" t="s">
        <v>1089</v>
      </c>
    </row>
    <row r="303" spans="1:28">
      <c r="A303" s="103">
        <v>2004</v>
      </c>
      <c r="B303" s="102">
        <v>753</v>
      </c>
      <c r="C303" s="101">
        <v>8076.0598399999999</v>
      </c>
      <c r="D303" s="100">
        <v>77</v>
      </c>
      <c r="E303" s="99">
        <v>209.98400000000001</v>
      </c>
      <c r="F303" s="96">
        <v>1</v>
      </c>
      <c r="G303" s="95">
        <v>7.36</v>
      </c>
      <c r="H303" s="94">
        <v>4</v>
      </c>
      <c r="I303" s="93">
        <v>16.560500000000001</v>
      </c>
      <c r="J303" s="96">
        <v>1</v>
      </c>
      <c r="K303" s="95">
        <v>17.8</v>
      </c>
      <c r="L303" s="94">
        <f t="shared" si="30"/>
        <v>836</v>
      </c>
      <c r="M303" s="93">
        <f t="shared" si="31"/>
        <v>8327.7643399999997</v>
      </c>
      <c r="N303" s="96">
        <v>3091</v>
      </c>
      <c r="O303" s="98">
        <v>24430.759126000001</v>
      </c>
      <c r="P303" s="94">
        <v>504</v>
      </c>
      <c r="Q303" s="97">
        <v>2464.9635979999998</v>
      </c>
      <c r="R303" s="96">
        <v>41</v>
      </c>
      <c r="S303" s="95">
        <v>939.27</v>
      </c>
      <c r="T303" s="94">
        <v>74</v>
      </c>
      <c r="U303" s="93">
        <v>1413.529</v>
      </c>
      <c r="V303" s="96">
        <v>97</v>
      </c>
      <c r="W303" s="95">
        <v>745.15807400000006</v>
      </c>
      <c r="X303" s="94">
        <f t="shared" si="32"/>
        <v>3807</v>
      </c>
      <c r="Y303" s="93">
        <f t="shared" si="33"/>
        <v>29993.679797999997</v>
      </c>
      <c r="Z303" s="94">
        <f t="shared" si="34"/>
        <v>4643</v>
      </c>
      <c r="AA303" s="93">
        <f t="shared" si="35"/>
        <v>38321.444137999999</v>
      </c>
      <c r="AB303" s="78"/>
    </row>
    <row r="304" spans="1:28">
      <c r="A304" s="103">
        <v>2005</v>
      </c>
      <c r="B304" s="102">
        <v>1114</v>
      </c>
      <c r="C304" s="101">
        <v>14703.540730000001</v>
      </c>
      <c r="D304" s="100">
        <v>108</v>
      </c>
      <c r="E304" s="99">
        <v>283.1499</v>
      </c>
      <c r="F304" s="96">
        <v>3</v>
      </c>
      <c r="G304" s="95">
        <v>20.68</v>
      </c>
      <c r="H304" s="94">
        <v>4</v>
      </c>
      <c r="I304" s="93">
        <v>562.20000000000005</v>
      </c>
      <c r="J304" s="96">
        <v>2</v>
      </c>
      <c r="K304" s="95">
        <v>51.774999999999999</v>
      </c>
      <c r="L304" s="94">
        <f t="shared" si="30"/>
        <v>1231</v>
      </c>
      <c r="M304" s="93">
        <f t="shared" si="31"/>
        <v>15621.345630000002</v>
      </c>
      <c r="N304" s="96">
        <v>4516</v>
      </c>
      <c r="O304" s="98">
        <v>36533.842148000003</v>
      </c>
      <c r="P304" s="94">
        <v>562</v>
      </c>
      <c r="Q304" s="97">
        <v>2926.5984050000002</v>
      </c>
      <c r="R304" s="96">
        <v>54</v>
      </c>
      <c r="S304" s="95">
        <v>596.61848899999995</v>
      </c>
      <c r="T304" s="94">
        <v>96</v>
      </c>
      <c r="U304" s="93">
        <v>3231.0880000000002</v>
      </c>
      <c r="V304" s="96">
        <v>110</v>
      </c>
      <c r="W304" s="95">
        <v>649.07053199999996</v>
      </c>
      <c r="X304" s="94">
        <f t="shared" si="32"/>
        <v>5338</v>
      </c>
      <c r="Y304" s="93">
        <f t="shared" si="33"/>
        <v>43937.217574000002</v>
      </c>
      <c r="Z304" s="94">
        <f t="shared" si="34"/>
        <v>6569</v>
      </c>
      <c r="AA304" s="93">
        <f t="shared" si="35"/>
        <v>59558.563204000005</v>
      </c>
      <c r="AB304" s="78"/>
    </row>
    <row r="305" spans="1:28">
      <c r="A305" s="103">
        <v>2006</v>
      </c>
      <c r="B305" s="102">
        <v>2139</v>
      </c>
      <c r="C305" s="101">
        <v>21185.654259999999</v>
      </c>
      <c r="D305" s="100">
        <v>237</v>
      </c>
      <c r="E305" s="99">
        <v>567.09699999999998</v>
      </c>
      <c r="F305" s="96">
        <v>10</v>
      </c>
      <c r="G305" s="95">
        <v>345.98608000000002</v>
      </c>
      <c r="H305" s="94">
        <v>4</v>
      </c>
      <c r="I305" s="93">
        <v>19.821999999999999</v>
      </c>
      <c r="J305" s="96">
        <v>0</v>
      </c>
      <c r="K305" s="95">
        <v>0</v>
      </c>
      <c r="L305" s="94">
        <f t="shared" si="30"/>
        <v>2390</v>
      </c>
      <c r="M305" s="93">
        <f t="shared" si="31"/>
        <v>22118.55934</v>
      </c>
      <c r="N305" s="96">
        <v>4452</v>
      </c>
      <c r="O305" s="98">
        <v>41128.191967999999</v>
      </c>
      <c r="P305" s="94">
        <v>646</v>
      </c>
      <c r="Q305" s="97">
        <v>3392.6166800000001</v>
      </c>
      <c r="R305" s="96">
        <v>44</v>
      </c>
      <c r="S305" s="95">
        <v>578.29499999999996</v>
      </c>
      <c r="T305" s="94">
        <v>72</v>
      </c>
      <c r="U305" s="93">
        <v>799.23199999999997</v>
      </c>
      <c r="V305" s="96">
        <v>183</v>
      </c>
      <c r="W305" s="95">
        <v>1806.287378</v>
      </c>
      <c r="X305" s="94">
        <f t="shared" si="32"/>
        <v>5397</v>
      </c>
      <c r="Y305" s="93">
        <f t="shared" si="33"/>
        <v>47704.623025999994</v>
      </c>
      <c r="Z305" s="94">
        <f t="shared" si="34"/>
        <v>7787</v>
      </c>
      <c r="AA305" s="93">
        <f t="shared" si="35"/>
        <v>69823.182365999994</v>
      </c>
      <c r="AB305" s="78" t="s">
        <v>1088</v>
      </c>
    </row>
    <row r="306" spans="1:28">
      <c r="A306" s="103">
        <v>2007</v>
      </c>
      <c r="B306" s="102">
        <v>1650</v>
      </c>
      <c r="C306" s="101">
        <v>22289.293699999998</v>
      </c>
      <c r="D306" s="100">
        <v>188</v>
      </c>
      <c r="E306" s="99">
        <v>485.7534</v>
      </c>
      <c r="F306" s="96">
        <v>2</v>
      </c>
      <c r="G306" s="95">
        <v>34.307000000000002</v>
      </c>
      <c r="H306" s="94">
        <v>3</v>
      </c>
      <c r="I306" s="93">
        <v>545.9</v>
      </c>
      <c r="J306" s="96">
        <v>4</v>
      </c>
      <c r="K306" s="95">
        <v>37.165999999999997</v>
      </c>
      <c r="L306" s="94">
        <f t="shared" si="30"/>
        <v>1847</v>
      </c>
      <c r="M306" s="93">
        <f t="shared" si="31"/>
        <v>23392.420100000003</v>
      </c>
      <c r="N306" s="96">
        <v>4107</v>
      </c>
      <c r="O306" s="98">
        <v>35378.427792000002</v>
      </c>
      <c r="P306" s="94">
        <v>630</v>
      </c>
      <c r="Q306" s="97">
        <v>3268.5162879999998</v>
      </c>
      <c r="R306" s="96">
        <v>60</v>
      </c>
      <c r="S306" s="95">
        <v>547.82100000000003</v>
      </c>
      <c r="T306" s="94">
        <v>87</v>
      </c>
      <c r="U306" s="93">
        <v>1526.9193330000001</v>
      </c>
      <c r="V306" s="96">
        <v>195</v>
      </c>
      <c r="W306" s="95">
        <v>1582.2270880000001</v>
      </c>
      <c r="X306" s="94">
        <f t="shared" si="32"/>
        <v>5079</v>
      </c>
      <c r="Y306" s="93">
        <f t="shared" si="33"/>
        <v>42303.911501000002</v>
      </c>
      <c r="Z306" s="94">
        <f t="shared" si="34"/>
        <v>6926</v>
      </c>
      <c r="AA306" s="93">
        <f t="shared" si="35"/>
        <v>65696.331601000013</v>
      </c>
      <c r="AB306" s="78"/>
    </row>
    <row r="307" spans="1:28">
      <c r="A307" s="103">
        <v>2008</v>
      </c>
      <c r="B307" s="102">
        <v>1049</v>
      </c>
      <c r="C307" s="101">
        <v>11890.198797999999</v>
      </c>
      <c r="D307" s="100">
        <v>61</v>
      </c>
      <c r="E307" s="99">
        <v>149.2328</v>
      </c>
      <c r="F307" s="96">
        <v>0</v>
      </c>
      <c r="G307" s="95">
        <v>0</v>
      </c>
      <c r="H307" s="94">
        <v>2</v>
      </c>
      <c r="I307" s="93">
        <v>63.88</v>
      </c>
      <c r="J307" s="96">
        <v>0</v>
      </c>
      <c r="K307" s="95">
        <v>0</v>
      </c>
      <c r="L307" s="94">
        <f t="shared" si="30"/>
        <v>1112</v>
      </c>
      <c r="M307" s="93">
        <f t="shared" si="31"/>
        <v>12103.311597999998</v>
      </c>
      <c r="N307" s="96">
        <v>3031</v>
      </c>
      <c r="O307" s="98">
        <v>26475.152141999999</v>
      </c>
      <c r="P307" s="94">
        <v>440</v>
      </c>
      <c r="Q307" s="97">
        <v>2375.8843999999999</v>
      </c>
      <c r="R307" s="96">
        <v>45</v>
      </c>
      <c r="S307" s="95">
        <v>751.35121900000001</v>
      </c>
      <c r="T307" s="94">
        <v>96</v>
      </c>
      <c r="U307" s="93">
        <v>1266.8759</v>
      </c>
      <c r="V307" s="96">
        <v>185</v>
      </c>
      <c r="W307" s="95">
        <v>1537.2817090000001</v>
      </c>
      <c r="X307" s="94">
        <f t="shared" si="32"/>
        <v>3797</v>
      </c>
      <c r="Y307" s="93">
        <f t="shared" si="33"/>
        <v>32406.545369999996</v>
      </c>
      <c r="Z307" s="94">
        <f t="shared" si="34"/>
        <v>4909</v>
      </c>
      <c r="AA307" s="93">
        <f t="shared" si="35"/>
        <v>44509.856967999993</v>
      </c>
      <c r="AB307" s="78"/>
    </row>
    <row r="308" spans="1:28">
      <c r="A308" s="103">
        <v>2009</v>
      </c>
      <c r="B308" s="102">
        <v>801</v>
      </c>
      <c r="C308" s="101">
        <v>12131.09706</v>
      </c>
      <c r="D308" s="100">
        <v>52</v>
      </c>
      <c r="E308" s="99">
        <v>120.5549</v>
      </c>
      <c r="F308" s="96">
        <v>1</v>
      </c>
      <c r="G308" s="95">
        <v>42.0471</v>
      </c>
      <c r="H308" s="94">
        <v>2</v>
      </c>
      <c r="I308" s="93">
        <v>235.28</v>
      </c>
      <c r="J308" s="96">
        <v>1</v>
      </c>
      <c r="K308" s="95">
        <v>2.6096490000000001</v>
      </c>
      <c r="L308" s="94">
        <f t="shared" si="30"/>
        <v>857</v>
      </c>
      <c r="M308" s="93">
        <f t="shared" si="31"/>
        <v>12531.588709</v>
      </c>
      <c r="N308" s="96">
        <v>3883</v>
      </c>
      <c r="O308" s="98">
        <v>32053.749897000002</v>
      </c>
      <c r="P308" s="94">
        <v>506</v>
      </c>
      <c r="Q308" s="97">
        <v>2715.1887230000002</v>
      </c>
      <c r="R308" s="96">
        <v>62</v>
      </c>
      <c r="S308" s="95">
        <v>862.24755600000003</v>
      </c>
      <c r="T308" s="94">
        <v>118</v>
      </c>
      <c r="U308" s="93">
        <v>1410.0550519999999</v>
      </c>
      <c r="V308" s="96">
        <v>219</v>
      </c>
      <c r="W308" s="95">
        <v>1636.0492509999999</v>
      </c>
      <c r="X308" s="94">
        <f t="shared" si="32"/>
        <v>4788</v>
      </c>
      <c r="Y308" s="93">
        <f t="shared" si="33"/>
        <v>38677.290479000003</v>
      </c>
      <c r="Z308" s="94">
        <f t="shared" si="34"/>
        <v>5645</v>
      </c>
      <c r="AA308" s="93">
        <f t="shared" si="35"/>
        <v>51208.879188000006</v>
      </c>
      <c r="AB308" s="78" t="s">
        <v>1087</v>
      </c>
    </row>
    <row r="309" spans="1:28">
      <c r="A309" s="103">
        <v>2010</v>
      </c>
      <c r="B309" s="113">
        <v>1032</v>
      </c>
      <c r="C309" s="112">
        <v>10847.88219</v>
      </c>
      <c r="D309" s="111">
        <v>19</v>
      </c>
      <c r="E309" s="110">
        <v>42.072899999999997</v>
      </c>
      <c r="F309" s="96">
        <v>4</v>
      </c>
      <c r="G309" s="95">
        <v>9893.9</v>
      </c>
      <c r="H309" s="94">
        <v>1</v>
      </c>
      <c r="I309" s="93">
        <v>457</v>
      </c>
      <c r="J309" s="107">
        <v>17</v>
      </c>
      <c r="K309" s="106">
        <v>74.491534999999999</v>
      </c>
      <c r="L309" s="105">
        <f t="shared" si="30"/>
        <v>1073</v>
      </c>
      <c r="M309" s="104">
        <f t="shared" si="31"/>
        <v>21315.346624999998</v>
      </c>
      <c r="N309" s="107">
        <v>3612</v>
      </c>
      <c r="O309" s="109">
        <v>34529.780436000001</v>
      </c>
      <c r="P309" s="105">
        <v>526</v>
      </c>
      <c r="Q309" s="108">
        <v>2735.5547999999999</v>
      </c>
      <c r="R309" s="107">
        <v>57</v>
      </c>
      <c r="S309" s="106">
        <v>413.12150000000003</v>
      </c>
      <c r="T309" s="105">
        <v>132</v>
      </c>
      <c r="U309" s="104">
        <v>2400.8626989999998</v>
      </c>
      <c r="V309" s="107">
        <v>205</v>
      </c>
      <c r="W309" s="106">
        <v>1419.876536</v>
      </c>
      <c r="X309" s="105">
        <f t="shared" si="32"/>
        <v>4532</v>
      </c>
      <c r="Y309" s="104">
        <f t="shared" si="33"/>
        <v>41499.195971000001</v>
      </c>
      <c r="Z309" s="105">
        <f t="shared" si="34"/>
        <v>5605</v>
      </c>
      <c r="AA309" s="104">
        <f t="shared" si="35"/>
        <v>62814.542595999999</v>
      </c>
      <c r="AB309" s="78" t="s">
        <v>1086</v>
      </c>
    </row>
    <row r="310" spans="1:28">
      <c r="A310" s="103">
        <v>2011</v>
      </c>
      <c r="B310" s="102">
        <v>2183</v>
      </c>
      <c r="C310" s="101">
        <v>24037.063886</v>
      </c>
      <c r="D310" s="100">
        <v>28</v>
      </c>
      <c r="E310" s="99">
        <v>59.709099999999999</v>
      </c>
      <c r="F310" s="96">
        <v>0</v>
      </c>
      <c r="G310" s="95">
        <v>0</v>
      </c>
      <c r="H310" s="94">
        <v>5</v>
      </c>
      <c r="I310" s="93">
        <v>378.53100000000001</v>
      </c>
      <c r="J310" s="96">
        <v>56</v>
      </c>
      <c r="K310" s="95">
        <v>113.71048500000001</v>
      </c>
      <c r="L310" s="94">
        <f t="shared" si="30"/>
        <v>2272</v>
      </c>
      <c r="M310" s="93">
        <f t="shared" si="31"/>
        <v>24589.014470999999</v>
      </c>
      <c r="N310" s="96">
        <v>3598</v>
      </c>
      <c r="O310" s="98">
        <v>33901.43735</v>
      </c>
      <c r="P310" s="94">
        <v>493</v>
      </c>
      <c r="Q310" s="97">
        <v>2540.9985999999999</v>
      </c>
      <c r="R310" s="96">
        <v>53</v>
      </c>
      <c r="S310" s="95">
        <v>2408.95955</v>
      </c>
      <c r="T310" s="94">
        <v>107</v>
      </c>
      <c r="U310" s="93">
        <v>1324.29</v>
      </c>
      <c r="V310" s="96">
        <v>202</v>
      </c>
      <c r="W310" s="95">
        <v>1336.398549</v>
      </c>
      <c r="X310" s="94">
        <f t="shared" si="32"/>
        <v>4453</v>
      </c>
      <c r="Y310" s="93">
        <f t="shared" si="33"/>
        <v>41512.084048999997</v>
      </c>
      <c r="Z310" s="94">
        <f t="shared" si="34"/>
        <v>6725</v>
      </c>
      <c r="AA310" s="93">
        <f t="shared" si="35"/>
        <v>66101.09852</v>
      </c>
      <c r="AB310" s="78" t="s">
        <v>1085</v>
      </c>
    </row>
    <row r="311" spans="1:28">
      <c r="A311" s="103">
        <v>2012</v>
      </c>
      <c r="B311" s="102">
        <v>2096</v>
      </c>
      <c r="C311" s="101">
        <v>23053.993257999999</v>
      </c>
      <c r="D311" s="100">
        <v>33</v>
      </c>
      <c r="E311" s="99">
        <v>61.714599999999997</v>
      </c>
      <c r="F311" s="96">
        <v>1</v>
      </c>
      <c r="G311" s="95">
        <v>129.10599999999999</v>
      </c>
      <c r="H311" s="94">
        <v>3</v>
      </c>
      <c r="I311" s="93">
        <v>330.322</v>
      </c>
      <c r="J311" s="96">
        <v>47</v>
      </c>
      <c r="K311" s="95">
        <v>338.97017499999998</v>
      </c>
      <c r="L311" s="94">
        <f t="shared" si="30"/>
        <v>2180</v>
      </c>
      <c r="M311" s="93">
        <f t="shared" si="31"/>
        <v>23914.106032999996</v>
      </c>
      <c r="N311" s="96">
        <v>3700</v>
      </c>
      <c r="O311" s="98">
        <v>31713.145177999999</v>
      </c>
      <c r="P311" s="94">
        <v>426</v>
      </c>
      <c r="Q311" s="97">
        <v>2206.563486</v>
      </c>
      <c r="R311" s="96">
        <v>91</v>
      </c>
      <c r="S311" s="95">
        <v>2989.4146420000002</v>
      </c>
      <c r="T311" s="94">
        <v>128</v>
      </c>
      <c r="U311" s="93">
        <v>3122.6550189999998</v>
      </c>
      <c r="V311" s="96">
        <v>231</v>
      </c>
      <c r="W311" s="95">
        <v>2285.8091100000001</v>
      </c>
      <c r="X311" s="94">
        <f t="shared" si="32"/>
        <v>4576</v>
      </c>
      <c r="Y311" s="93">
        <f t="shared" si="33"/>
        <v>42317.587435000001</v>
      </c>
      <c r="Z311" s="94">
        <f t="shared" si="34"/>
        <v>6756</v>
      </c>
      <c r="AA311" s="93">
        <f t="shared" si="35"/>
        <v>66231.693467999998</v>
      </c>
      <c r="AB311" s="78"/>
    </row>
    <row r="312" spans="1:28">
      <c r="A312" s="103">
        <v>2101</v>
      </c>
      <c r="B312" s="102">
        <v>569</v>
      </c>
      <c r="C312" s="101">
        <v>7187.0965930000002</v>
      </c>
      <c r="D312" s="100">
        <v>11</v>
      </c>
      <c r="E312" s="99">
        <v>18.325700000000001</v>
      </c>
      <c r="F312" s="96">
        <v>91</v>
      </c>
      <c r="G312" s="95">
        <v>18344.070711</v>
      </c>
      <c r="H312" s="94">
        <v>2</v>
      </c>
      <c r="I312" s="93">
        <v>202.92</v>
      </c>
      <c r="J312" s="96">
        <v>36</v>
      </c>
      <c r="K312" s="95">
        <v>218.32581200000001</v>
      </c>
      <c r="L312" s="94">
        <f t="shared" si="30"/>
        <v>709</v>
      </c>
      <c r="M312" s="93">
        <f t="shared" si="31"/>
        <v>25970.738815999997</v>
      </c>
      <c r="N312" s="96">
        <v>3689</v>
      </c>
      <c r="O312" s="98">
        <v>31291.985648999998</v>
      </c>
      <c r="P312" s="94">
        <v>420</v>
      </c>
      <c r="Q312" s="97">
        <v>2149.759888</v>
      </c>
      <c r="R312" s="96">
        <v>72</v>
      </c>
      <c r="S312" s="95">
        <v>788.16099999999994</v>
      </c>
      <c r="T312" s="94">
        <v>125</v>
      </c>
      <c r="U312" s="93">
        <v>2126.878025</v>
      </c>
      <c r="V312" s="96">
        <v>251</v>
      </c>
      <c r="W312" s="95">
        <v>3714.216277</v>
      </c>
      <c r="X312" s="94">
        <f t="shared" si="32"/>
        <v>4557</v>
      </c>
      <c r="Y312" s="93">
        <f t="shared" si="33"/>
        <v>40071.000838999993</v>
      </c>
      <c r="Z312" s="94">
        <f t="shared" si="34"/>
        <v>5266</v>
      </c>
      <c r="AA312" s="93">
        <f t="shared" si="35"/>
        <v>66041.739654999983</v>
      </c>
      <c r="AB312" s="78" t="s">
        <v>1084</v>
      </c>
    </row>
    <row r="313" spans="1:28">
      <c r="A313" s="103">
        <v>2102</v>
      </c>
      <c r="B313" s="102">
        <v>1543</v>
      </c>
      <c r="C313" s="101">
        <v>17099.790558000001</v>
      </c>
      <c r="D313" s="100">
        <v>24</v>
      </c>
      <c r="E313" s="99">
        <v>146.90799999999999</v>
      </c>
      <c r="F313" s="96">
        <v>3</v>
      </c>
      <c r="G313" s="95">
        <v>368.93464</v>
      </c>
      <c r="H313" s="94">
        <v>0</v>
      </c>
      <c r="I313" s="93">
        <v>0</v>
      </c>
      <c r="J313" s="96">
        <v>24</v>
      </c>
      <c r="K313" s="95">
        <v>137.99472600000001</v>
      </c>
      <c r="L313" s="94">
        <f t="shared" si="30"/>
        <v>1594</v>
      </c>
      <c r="M313" s="93">
        <f t="shared" si="31"/>
        <v>17753.627924</v>
      </c>
      <c r="N313" s="96">
        <v>4205</v>
      </c>
      <c r="O313" s="98">
        <v>36240.777417999998</v>
      </c>
      <c r="P313" s="94">
        <v>497</v>
      </c>
      <c r="Q313" s="97">
        <v>2703.2168889999998</v>
      </c>
      <c r="R313" s="96">
        <v>53</v>
      </c>
      <c r="S313" s="95">
        <v>652.93738800000006</v>
      </c>
      <c r="T313" s="94">
        <v>140</v>
      </c>
      <c r="U313" s="93">
        <v>1985.3240000000001</v>
      </c>
      <c r="V313" s="96">
        <v>231</v>
      </c>
      <c r="W313" s="95">
        <v>2167.5813939999998</v>
      </c>
      <c r="X313" s="94">
        <f t="shared" si="32"/>
        <v>5126</v>
      </c>
      <c r="Y313" s="93">
        <f t="shared" si="33"/>
        <v>43749.837089000001</v>
      </c>
      <c r="Z313" s="94">
        <f t="shared" si="34"/>
        <v>6720</v>
      </c>
      <c r="AA313" s="93">
        <f t="shared" si="35"/>
        <v>61503.465013000001</v>
      </c>
      <c r="AB313" s="78"/>
    </row>
    <row r="314" spans="1:28">
      <c r="A314" s="103">
        <v>2103</v>
      </c>
      <c r="B314" s="102">
        <v>1532</v>
      </c>
      <c r="C314" s="101">
        <v>20109.049535999999</v>
      </c>
      <c r="D314" s="100">
        <v>23</v>
      </c>
      <c r="E314" s="99">
        <v>148.16569999999999</v>
      </c>
      <c r="F314" s="96">
        <v>18</v>
      </c>
      <c r="G314" s="95">
        <v>365.76535000000001</v>
      </c>
      <c r="H314" s="94">
        <v>4</v>
      </c>
      <c r="I314" s="93">
        <v>85.271756999999994</v>
      </c>
      <c r="J314" s="96">
        <v>35</v>
      </c>
      <c r="K314" s="95">
        <v>326.47294599999998</v>
      </c>
      <c r="L314" s="94">
        <f t="shared" si="30"/>
        <v>1612</v>
      </c>
      <c r="M314" s="93">
        <f t="shared" si="31"/>
        <v>21034.725289000002</v>
      </c>
      <c r="N314" s="96">
        <v>5417</v>
      </c>
      <c r="O314" s="98">
        <v>46792.766457999998</v>
      </c>
      <c r="P314" s="94">
        <v>742</v>
      </c>
      <c r="Q314" s="97">
        <v>3925.6402149999999</v>
      </c>
      <c r="R314" s="96">
        <v>92</v>
      </c>
      <c r="S314" s="95">
        <v>727.37170000000003</v>
      </c>
      <c r="T314" s="94">
        <v>161</v>
      </c>
      <c r="U314" s="93">
        <v>2604.7248</v>
      </c>
      <c r="V314" s="96">
        <v>314</v>
      </c>
      <c r="W314" s="95">
        <v>2528.271135</v>
      </c>
      <c r="X314" s="94">
        <f t="shared" si="32"/>
        <v>6726</v>
      </c>
      <c r="Y314" s="93">
        <f t="shared" si="33"/>
        <v>56578.774308000007</v>
      </c>
      <c r="Z314" s="94">
        <f t="shared" si="34"/>
        <v>8338</v>
      </c>
      <c r="AA314" s="93">
        <f t="shared" si="35"/>
        <v>77613.499597000016</v>
      </c>
      <c r="AB314" s="78"/>
    </row>
    <row r="315" spans="1:28">
      <c r="A315" s="103">
        <v>2104</v>
      </c>
      <c r="B315" s="102">
        <v>1054</v>
      </c>
      <c r="C315" s="101">
        <v>16514.202700000002</v>
      </c>
      <c r="D315" s="100">
        <v>1</v>
      </c>
      <c r="E315" s="99">
        <v>1.5416000000000001</v>
      </c>
      <c r="F315" s="96">
        <v>16</v>
      </c>
      <c r="G315" s="95">
        <v>3056.7547</v>
      </c>
      <c r="H315" s="94">
        <v>5</v>
      </c>
      <c r="I315" s="93">
        <v>138.45041000000001</v>
      </c>
      <c r="J315" s="96">
        <v>49</v>
      </c>
      <c r="K315" s="95">
        <v>392.93241399999999</v>
      </c>
      <c r="L315" s="94">
        <f t="shared" si="30"/>
        <v>1125</v>
      </c>
      <c r="M315" s="93">
        <f t="shared" si="31"/>
        <v>20103.881824000004</v>
      </c>
      <c r="N315" s="96">
        <v>5697</v>
      </c>
      <c r="O315" s="98">
        <v>52012.279290999999</v>
      </c>
      <c r="P315" s="94">
        <v>816</v>
      </c>
      <c r="Q315" s="97">
        <v>4472.6902879999998</v>
      </c>
      <c r="R315" s="96">
        <v>109</v>
      </c>
      <c r="S315" s="95">
        <v>2314.4103</v>
      </c>
      <c r="T315" s="94">
        <v>184</v>
      </c>
      <c r="U315" s="93">
        <v>2463.3119999999999</v>
      </c>
      <c r="V315" s="96">
        <v>330</v>
      </c>
      <c r="W315" s="95">
        <v>4821.9220930000001</v>
      </c>
      <c r="X315" s="94">
        <f t="shared" si="32"/>
        <v>7136</v>
      </c>
      <c r="Y315" s="93">
        <f t="shared" si="33"/>
        <v>66084.613971999992</v>
      </c>
      <c r="Z315" s="94">
        <f t="shared" si="34"/>
        <v>8261</v>
      </c>
      <c r="AA315" s="93">
        <f t="shared" si="35"/>
        <v>86188.495796000003</v>
      </c>
      <c r="AB315" s="78" t="s">
        <v>1083</v>
      </c>
    </row>
    <row r="316" spans="1:28">
      <c r="A316" s="103">
        <v>2105</v>
      </c>
      <c r="B316" s="102">
        <v>1561</v>
      </c>
      <c r="C316" s="101">
        <v>26882.392114999999</v>
      </c>
      <c r="D316" s="100">
        <v>1</v>
      </c>
      <c r="E316" s="99">
        <v>2.0190999999999999</v>
      </c>
      <c r="F316" s="96">
        <v>23</v>
      </c>
      <c r="G316" s="95">
        <v>342.05312400000003</v>
      </c>
      <c r="H316" s="94">
        <v>1</v>
      </c>
      <c r="I316" s="93">
        <v>38.46</v>
      </c>
      <c r="J316" s="96">
        <v>10</v>
      </c>
      <c r="K316" s="95">
        <v>163.77899300000001</v>
      </c>
      <c r="L316" s="94">
        <f t="shared" si="30"/>
        <v>1596</v>
      </c>
      <c r="M316" s="93">
        <f t="shared" si="31"/>
        <v>27428.703331999997</v>
      </c>
      <c r="N316" s="96">
        <v>5042</v>
      </c>
      <c r="O316" s="98">
        <v>49398.183519999999</v>
      </c>
      <c r="P316" s="94">
        <v>679</v>
      </c>
      <c r="Q316" s="97">
        <v>3708.7352000000005</v>
      </c>
      <c r="R316" s="96">
        <v>103</v>
      </c>
      <c r="S316" s="95">
        <v>1451.3915999999999</v>
      </c>
      <c r="T316" s="94">
        <v>156</v>
      </c>
      <c r="U316" s="93">
        <v>2642.0030000000002</v>
      </c>
      <c r="V316" s="96">
        <v>341</v>
      </c>
      <c r="W316" s="95">
        <v>3104.4051599999998</v>
      </c>
      <c r="X316" s="94">
        <f t="shared" si="32"/>
        <v>6321</v>
      </c>
      <c r="Y316" s="93">
        <f t="shared" si="33"/>
        <v>60304.718480000003</v>
      </c>
      <c r="Z316" s="94">
        <f t="shared" si="34"/>
        <v>7917</v>
      </c>
      <c r="AA316" s="93">
        <f t="shared" si="35"/>
        <v>87733.421812000001</v>
      </c>
      <c r="AB316" s="78" t="s">
        <v>1082</v>
      </c>
    </row>
    <row r="317" spans="1:28">
      <c r="A317" s="103">
        <v>2106</v>
      </c>
      <c r="B317" s="102">
        <v>1929</v>
      </c>
      <c r="C317" s="101">
        <v>29905.408200999998</v>
      </c>
      <c r="D317" s="100">
        <v>24</v>
      </c>
      <c r="E317" s="99">
        <v>85.832700000000003</v>
      </c>
      <c r="F317" s="96">
        <v>8</v>
      </c>
      <c r="G317" s="95">
        <v>146.48812000000001</v>
      </c>
      <c r="H317" s="94">
        <v>4</v>
      </c>
      <c r="I317" s="93">
        <v>91.267099999999999</v>
      </c>
      <c r="J317" s="96">
        <v>21</v>
      </c>
      <c r="K317" s="95">
        <v>93.331648999999999</v>
      </c>
      <c r="L317" s="94">
        <f t="shared" si="30"/>
        <v>1986</v>
      </c>
      <c r="M317" s="93">
        <f t="shared" si="31"/>
        <v>30322.32777</v>
      </c>
      <c r="N317" s="96">
        <v>5211</v>
      </c>
      <c r="O317" s="98">
        <v>49190.420598000004</v>
      </c>
      <c r="P317" s="94">
        <v>716</v>
      </c>
      <c r="Q317" s="97">
        <v>3828.6391549999998</v>
      </c>
      <c r="R317" s="96">
        <v>114</v>
      </c>
      <c r="S317" s="95">
        <v>1471.8447659999999</v>
      </c>
      <c r="T317" s="94">
        <v>177</v>
      </c>
      <c r="U317" s="93">
        <v>2890.1950000000002</v>
      </c>
      <c r="V317" s="96">
        <v>352</v>
      </c>
      <c r="W317" s="95">
        <v>4186.7470329999996</v>
      </c>
      <c r="X317" s="94">
        <f t="shared" si="32"/>
        <v>6570</v>
      </c>
      <c r="Y317" s="93">
        <f t="shared" si="33"/>
        <v>61567.846552000003</v>
      </c>
      <c r="Z317" s="94">
        <f t="shared" si="34"/>
        <v>8556</v>
      </c>
      <c r="AA317" s="93">
        <f t="shared" si="35"/>
        <v>91890.174322000006</v>
      </c>
      <c r="AB317" s="78" t="s">
        <v>1081</v>
      </c>
    </row>
    <row r="318" spans="1:28">
      <c r="A318" s="103">
        <v>2107</v>
      </c>
      <c r="B318" s="102">
        <v>2032</v>
      </c>
      <c r="C318" s="101">
        <v>28419.177858000003</v>
      </c>
      <c r="D318" s="100">
        <v>59</v>
      </c>
      <c r="E318" s="99">
        <v>172.11949999999999</v>
      </c>
      <c r="F318" s="96">
        <v>8</v>
      </c>
      <c r="G318" s="95">
        <v>2512.6194599999999</v>
      </c>
      <c r="H318" s="94">
        <v>6</v>
      </c>
      <c r="I318" s="93">
        <v>766.61992999999995</v>
      </c>
      <c r="J318" s="96">
        <v>12</v>
      </c>
      <c r="K318" s="95">
        <v>74.784948</v>
      </c>
      <c r="L318" s="94">
        <f t="shared" si="30"/>
        <v>2117</v>
      </c>
      <c r="M318" s="93">
        <f t="shared" si="31"/>
        <v>31945.321696000006</v>
      </c>
      <c r="N318" s="96">
        <v>5088</v>
      </c>
      <c r="O318" s="98">
        <v>47672.946734000005</v>
      </c>
      <c r="P318" s="94">
        <v>1367</v>
      </c>
      <c r="Q318" s="97">
        <v>6747.1172989999995</v>
      </c>
      <c r="R318" s="96">
        <v>109</v>
      </c>
      <c r="S318" s="95">
        <v>1737.07455</v>
      </c>
      <c r="T318" s="94">
        <v>161</v>
      </c>
      <c r="U318" s="93">
        <v>3131.0859999999998</v>
      </c>
      <c r="V318" s="96">
        <v>353</v>
      </c>
      <c r="W318" s="95">
        <v>4045.325644</v>
      </c>
      <c r="X318" s="94">
        <f t="shared" si="32"/>
        <v>7078</v>
      </c>
      <c r="Y318" s="93">
        <f t="shared" si="33"/>
        <v>63333.550227</v>
      </c>
      <c r="Z318" s="94">
        <f t="shared" si="34"/>
        <v>9195</v>
      </c>
      <c r="AA318" s="93">
        <f t="shared" si="35"/>
        <v>95278.871922999999</v>
      </c>
      <c r="AB318" s="78" t="s">
        <v>1080</v>
      </c>
    </row>
    <row r="319" spans="1:28">
      <c r="A319" s="103">
        <v>2108</v>
      </c>
      <c r="B319" s="102">
        <v>696</v>
      </c>
      <c r="C319" s="101">
        <v>11995.407342</v>
      </c>
      <c r="D319" s="100">
        <v>257</v>
      </c>
      <c r="E319" s="99">
        <v>583.59090000000003</v>
      </c>
      <c r="F319" s="96">
        <v>8</v>
      </c>
      <c r="G319" s="95">
        <v>117.4265</v>
      </c>
      <c r="H319" s="94">
        <v>7</v>
      </c>
      <c r="I319" s="93">
        <v>196.74888799999999</v>
      </c>
      <c r="J319" s="96">
        <v>10</v>
      </c>
      <c r="K319" s="95">
        <v>110.320324</v>
      </c>
      <c r="L319" s="94">
        <f t="shared" ref="L319:L351" si="36">B319+D319+F319+H319+J319</f>
        <v>978</v>
      </c>
      <c r="M319" s="93">
        <f t="shared" ref="M319:M351" si="37">C319+E319+G319+I319+K319</f>
        <v>13003.493954</v>
      </c>
      <c r="N319" s="96">
        <v>4427</v>
      </c>
      <c r="O319" s="98">
        <v>39946.431702000002</v>
      </c>
      <c r="P319" s="94">
        <v>836</v>
      </c>
      <c r="Q319" s="97">
        <v>4326.6264170000004</v>
      </c>
      <c r="R319" s="96">
        <v>105</v>
      </c>
      <c r="S319" s="95">
        <v>2560.8764080000001</v>
      </c>
      <c r="T319" s="94">
        <v>128</v>
      </c>
      <c r="U319" s="93">
        <v>1994.204201</v>
      </c>
      <c r="V319" s="96">
        <v>326</v>
      </c>
      <c r="W319" s="95">
        <v>7060.1346899999999</v>
      </c>
      <c r="X319" s="94">
        <f t="shared" ref="X319:X351" si="38">N319+P319+R319+T319+V319</f>
        <v>5822</v>
      </c>
      <c r="Y319" s="93">
        <f t="shared" ref="Y319:Y351" si="39">O319+Q319+S319+U319+W319</f>
        <v>55888.273418000004</v>
      </c>
      <c r="Z319" s="94">
        <f t="shared" ref="Z319:Z351" si="40">L319+X319</f>
        <v>6800</v>
      </c>
      <c r="AA319" s="93">
        <f t="shared" ref="AA319:AA351" si="41">M319+Y319</f>
        <v>68891.767372000002</v>
      </c>
      <c r="AB319" s="78" t="s">
        <v>1079</v>
      </c>
    </row>
    <row r="320" spans="1:28">
      <c r="A320" s="103">
        <v>2109</v>
      </c>
      <c r="B320" s="102">
        <v>1918</v>
      </c>
      <c r="C320" s="101">
        <v>21204.999507</v>
      </c>
      <c r="D320" s="100">
        <v>257</v>
      </c>
      <c r="E320" s="99">
        <v>468.76280000000003</v>
      </c>
      <c r="F320" s="96">
        <v>14</v>
      </c>
      <c r="G320" s="95">
        <v>836.56703300000004</v>
      </c>
      <c r="H320" s="94">
        <v>13</v>
      </c>
      <c r="I320" s="93">
        <v>504.76979999999998</v>
      </c>
      <c r="J320" s="96">
        <v>3</v>
      </c>
      <c r="K320" s="95">
        <v>4.0279499999999997</v>
      </c>
      <c r="L320" s="94">
        <f t="shared" si="36"/>
        <v>2205</v>
      </c>
      <c r="M320" s="93">
        <f t="shared" si="37"/>
        <v>23019.127089999998</v>
      </c>
      <c r="N320" s="96">
        <v>3569</v>
      </c>
      <c r="O320" s="98">
        <v>33040.870078000007</v>
      </c>
      <c r="P320" s="94">
        <v>627</v>
      </c>
      <c r="Q320" s="97">
        <v>3279.5295290000004</v>
      </c>
      <c r="R320" s="96">
        <v>74</v>
      </c>
      <c r="S320" s="95">
        <v>1342.30045</v>
      </c>
      <c r="T320" s="94">
        <v>144</v>
      </c>
      <c r="U320" s="93">
        <v>3408.4005000000002</v>
      </c>
      <c r="V320" s="96">
        <v>267</v>
      </c>
      <c r="W320" s="95">
        <v>2682.0810729999998</v>
      </c>
      <c r="X320" s="94">
        <f t="shared" si="38"/>
        <v>4681</v>
      </c>
      <c r="Y320" s="93">
        <f t="shared" si="39"/>
        <v>43753.181630000014</v>
      </c>
      <c r="Z320" s="94">
        <f t="shared" si="40"/>
        <v>6886</v>
      </c>
      <c r="AA320" s="93">
        <f t="shared" si="41"/>
        <v>66772.308720000015</v>
      </c>
      <c r="AB320" s="78"/>
    </row>
    <row r="321" spans="1:28">
      <c r="A321" s="103">
        <v>2110</v>
      </c>
      <c r="B321" s="102">
        <v>1285</v>
      </c>
      <c r="C321" s="101">
        <v>20995.688333999999</v>
      </c>
      <c r="D321" s="100">
        <v>62</v>
      </c>
      <c r="E321" s="99">
        <v>113.71729999999999</v>
      </c>
      <c r="F321" s="96">
        <v>17</v>
      </c>
      <c r="G321" s="95">
        <v>2181.8519999999999</v>
      </c>
      <c r="H321" s="94">
        <v>7</v>
      </c>
      <c r="I321" s="93">
        <v>180.86743999999999</v>
      </c>
      <c r="J321" s="96">
        <v>8</v>
      </c>
      <c r="K321" s="95">
        <v>98.294759999999997</v>
      </c>
      <c r="L321" s="94">
        <f t="shared" si="36"/>
        <v>1379</v>
      </c>
      <c r="M321" s="93">
        <f t="shared" si="37"/>
        <v>23570.419833999997</v>
      </c>
      <c r="N321" s="96">
        <v>3055</v>
      </c>
      <c r="O321" s="98">
        <v>28776.420011999999</v>
      </c>
      <c r="P321" s="94">
        <v>595</v>
      </c>
      <c r="Q321" s="97">
        <v>3027.1776970000001</v>
      </c>
      <c r="R321" s="96">
        <v>63</v>
      </c>
      <c r="S321" s="95">
        <v>790.86884999999995</v>
      </c>
      <c r="T321" s="94">
        <v>126</v>
      </c>
      <c r="U321" s="93">
        <v>2828.9879999999998</v>
      </c>
      <c r="V321" s="96">
        <v>267</v>
      </c>
      <c r="W321" s="95">
        <v>2594.5838279999998</v>
      </c>
      <c r="X321" s="94">
        <f t="shared" si="38"/>
        <v>4106</v>
      </c>
      <c r="Y321" s="93">
        <f t="shared" si="39"/>
        <v>38018.038387000001</v>
      </c>
      <c r="Z321" s="94">
        <f t="shared" si="40"/>
        <v>5485</v>
      </c>
      <c r="AA321" s="93">
        <f t="shared" si="41"/>
        <v>61588.458220999994</v>
      </c>
      <c r="AB321" s="78" t="s">
        <v>1078</v>
      </c>
    </row>
    <row r="322" spans="1:28">
      <c r="A322" s="103">
        <v>2111</v>
      </c>
      <c r="B322" s="102">
        <v>1857</v>
      </c>
      <c r="C322" s="101">
        <v>19721.856</v>
      </c>
      <c r="D322" s="100">
        <v>94</v>
      </c>
      <c r="E322" s="99">
        <v>164.93010000000001</v>
      </c>
      <c r="F322" s="96">
        <v>9</v>
      </c>
      <c r="G322" s="95">
        <v>439.34012000000001</v>
      </c>
      <c r="H322" s="94">
        <v>7</v>
      </c>
      <c r="I322" s="93">
        <v>1668.7868800000001</v>
      </c>
      <c r="J322" s="96">
        <v>10</v>
      </c>
      <c r="K322" s="95">
        <v>45.281700000000001</v>
      </c>
      <c r="L322" s="94">
        <f t="shared" si="36"/>
        <v>1977</v>
      </c>
      <c r="M322" s="93">
        <f t="shared" si="37"/>
        <v>22040.194800000001</v>
      </c>
      <c r="N322" s="96">
        <v>3213</v>
      </c>
      <c r="O322" s="98">
        <v>30383.751799000001</v>
      </c>
      <c r="P322" s="94">
        <v>606</v>
      </c>
      <c r="Q322" s="97">
        <v>3059.4283999999998</v>
      </c>
      <c r="R322" s="96">
        <v>92</v>
      </c>
      <c r="S322" s="95">
        <v>1050.046529</v>
      </c>
      <c r="T322" s="94">
        <v>140</v>
      </c>
      <c r="U322" s="93">
        <v>2410.951</v>
      </c>
      <c r="V322" s="96">
        <v>270</v>
      </c>
      <c r="W322" s="95">
        <v>2916.8106779999998</v>
      </c>
      <c r="X322" s="94">
        <f t="shared" si="38"/>
        <v>4321</v>
      </c>
      <c r="Y322" s="93">
        <f t="shared" si="39"/>
        <v>39820.988406000004</v>
      </c>
      <c r="Z322" s="94">
        <f t="shared" si="40"/>
        <v>6298</v>
      </c>
      <c r="AA322" s="93">
        <f t="shared" si="41"/>
        <v>61861.183206000002</v>
      </c>
      <c r="AB322" s="78" t="s">
        <v>1077</v>
      </c>
    </row>
    <row r="323" spans="1:28">
      <c r="A323" s="103">
        <v>2112</v>
      </c>
      <c r="B323" s="102">
        <v>1493</v>
      </c>
      <c r="C323" s="101">
        <v>16755.822670000001</v>
      </c>
      <c r="D323" s="100">
        <v>58</v>
      </c>
      <c r="E323" s="99">
        <v>84.625100000000003</v>
      </c>
      <c r="F323" s="96">
        <v>5</v>
      </c>
      <c r="G323" s="95">
        <v>29011.120697999999</v>
      </c>
      <c r="H323" s="94">
        <v>3</v>
      </c>
      <c r="I323" s="93">
        <v>313.90249999999997</v>
      </c>
      <c r="J323" s="96">
        <v>36</v>
      </c>
      <c r="K323" s="95">
        <v>460.960105</v>
      </c>
      <c r="L323" s="94">
        <f t="shared" si="36"/>
        <v>1595</v>
      </c>
      <c r="M323" s="93">
        <f t="shared" si="37"/>
        <v>46626.431072999992</v>
      </c>
      <c r="N323" s="96">
        <v>3315</v>
      </c>
      <c r="O323" s="98">
        <v>30253.883394000004</v>
      </c>
      <c r="P323" s="94">
        <v>611</v>
      </c>
      <c r="Q323" s="97">
        <v>3102.1138000000001</v>
      </c>
      <c r="R323" s="96">
        <v>79</v>
      </c>
      <c r="S323" s="95">
        <v>1303.5210199999999</v>
      </c>
      <c r="T323" s="94">
        <v>136</v>
      </c>
      <c r="U323" s="93">
        <v>2855.1102820000001</v>
      </c>
      <c r="V323" s="96">
        <v>272</v>
      </c>
      <c r="W323" s="95">
        <v>2530.49352</v>
      </c>
      <c r="X323" s="94">
        <f t="shared" si="38"/>
        <v>4413</v>
      </c>
      <c r="Y323" s="93">
        <f t="shared" si="39"/>
        <v>40045.122016000008</v>
      </c>
      <c r="Z323" s="94">
        <f t="shared" si="40"/>
        <v>6008</v>
      </c>
      <c r="AA323" s="93">
        <f t="shared" si="41"/>
        <v>86671.553088999994</v>
      </c>
      <c r="AB323" s="78" t="s">
        <v>1076</v>
      </c>
    </row>
    <row r="324" spans="1:28">
      <c r="A324" s="103">
        <v>2201</v>
      </c>
      <c r="B324" s="102">
        <v>1073</v>
      </c>
      <c r="C324" s="101">
        <v>14359.768646</v>
      </c>
      <c r="D324" s="100">
        <v>63</v>
      </c>
      <c r="E324" s="99">
        <v>49.5687</v>
      </c>
      <c r="F324" s="96">
        <v>2</v>
      </c>
      <c r="G324" s="95">
        <v>52.697899999999997</v>
      </c>
      <c r="H324" s="94">
        <v>4</v>
      </c>
      <c r="I324" s="93">
        <v>180.14500000000001</v>
      </c>
      <c r="J324" s="96">
        <v>64</v>
      </c>
      <c r="K324" s="95">
        <v>1491.9738299999999</v>
      </c>
      <c r="L324" s="94">
        <f t="shared" si="36"/>
        <v>1206</v>
      </c>
      <c r="M324" s="93">
        <f t="shared" si="37"/>
        <v>16134.154075999999</v>
      </c>
      <c r="N324" s="96">
        <v>2926</v>
      </c>
      <c r="O324" s="98">
        <v>27449.890802999998</v>
      </c>
      <c r="P324" s="94">
        <v>494</v>
      </c>
      <c r="Q324" s="97">
        <v>2510.3562999999999</v>
      </c>
      <c r="R324" s="96">
        <v>63</v>
      </c>
      <c r="S324" s="95">
        <v>551.8021</v>
      </c>
      <c r="T324" s="94">
        <v>137</v>
      </c>
      <c r="U324" s="93">
        <v>2898.2999989999998</v>
      </c>
      <c r="V324" s="96">
        <v>258</v>
      </c>
      <c r="W324" s="95">
        <v>2885.350128</v>
      </c>
      <c r="X324" s="94">
        <f t="shared" si="38"/>
        <v>3878</v>
      </c>
      <c r="Y324" s="93">
        <f t="shared" si="39"/>
        <v>36295.699329999996</v>
      </c>
      <c r="Z324" s="94">
        <f t="shared" si="40"/>
        <v>5084</v>
      </c>
      <c r="AA324" s="93">
        <f t="shared" si="41"/>
        <v>52429.853405999995</v>
      </c>
      <c r="AB324" s="78"/>
    </row>
    <row r="325" spans="1:28">
      <c r="A325" s="103">
        <v>2202</v>
      </c>
      <c r="B325" s="102">
        <v>474</v>
      </c>
      <c r="C325" s="101">
        <v>6844.3719799999999</v>
      </c>
      <c r="D325" s="100">
        <v>13</v>
      </c>
      <c r="E325" s="99">
        <v>17.751700000000003</v>
      </c>
      <c r="F325" s="96">
        <v>7</v>
      </c>
      <c r="G325" s="95">
        <v>557.77009999999996</v>
      </c>
      <c r="H325" s="94">
        <v>4</v>
      </c>
      <c r="I325" s="93">
        <v>170</v>
      </c>
      <c r="J325" s="96">
        <v>86</v>
      </c>
      <c r="K325" s="95">
        <v>558.63489000000004</v>
      </c>
      <c r="L325" s="94">
        <f t="shared" si="36"/>
        <v>584</v>
      </c>
      <c r="M325" s="93">
        <f t="shared" si="37"/>
        <v>8148.5286699999997</v>
      </c>
      <c r="N325" s="96">
        <v>2254</v>
      </c>
      <c r="O325" s="98">
        <v>22442.271465999998</v>
      </c>
      <c r="P325" s="94">
        <v>352</v>
      </c>
      <c r="Q325" s="97">
        <v>1756.1552679999998</v>
      </c>
      <c r="R325" s="96">
        <v>43</v>
      </c>
      <c r="S325" s="95">
        <v>586.75699999999995</v>
      </c>
      <c r="T325" s="94">
        <v>82</v>
      </c>
      <c r="U325" s="93">
        <v>1335.7524679999999</v>
      </c>
      <c r="V325" s="96">
        <v>206</v>
      </c>
      <c r="W325" s="95">
        <v>1851.1807679999999</v>
      </c>
      <c r="X325" s="94">
        <f t="shared" si="38"/>
        <v>2937</v>
      </c>
      <c r="Y325" s="93">
        <f t="shared" si="39"/>
        <v>27972.116969999995</v>
      </c>
      <c r="Z325" s="94">
        <f t="shared" si="40"/>
        <v>3521</v>
      </c>
      <c r="AA325" s="93">
        <f t="shared" si="41"/>
        <v>36120.645639999995</v>
      </c>
      <c r="AB325" s="78" t="s">
        <v>1075</v>
      </c>
    </row>
    <row r="326" spans="1:28">
      <c r="A326" s="103">
        <v>2203</v>
      </c>
      <c r="B326" s="102">
        <v>161</v>
      </c>
      <c r="C326" s="101">
        <v>3614.1950299999999</v>
      </c>
      <c r="D326" s="100">
        <v>20</v>
      </c>
      <c r="E326" s="99">
        <v>36.027800000000006</v>
      </c>
      <c r="F326" s="96">
        <v>2</v>
      </c>
      <c r="G326" s="95">
        <v>24.672899999999998</v>
      </c>
      <c r="H326" s="94">
        <v>2</v>
      </c>
      <c r="I326" s="93">
        <v>1839.333333</v>
      </c>
      <c r="J326" s="96">
        <v>38</v>
      </c>
      <c r="K326" s="95">
        <v>188.82924</v>
      </c>
      <c r="L326" s="94">
        <f t="shared" si="36"/>
        <v>223</v>
      </c>
      <c r="M326" s="93">
        <f t="shared" si="37"/>
        <v>5703.0583029999998</v>
      </c>
      <c r="N326" s="96">
        <v>2493</v>
      </c>
      <c r="O326" s="98">
        <v>22643.153971</v>
      </c>
      <c r="P326" s="94">
        <v>381</v>
      </c>
      <c r="Q326" s="97">
        <v>1963.3124999999998</v>
      </c>
      <c r="R326" s="96">
        <v>47</v>
      </c>
      <c r="S326" s="95">
        <v>724.85770000000002</v>
      </c>
      <c r="T326" s="94">
        <v>67</v>
      </c>
      <c r="U326" s="93">
        <v>1428.5440000000001</v>
      </c>
      <c r="V326" s="96">
        <v>188</v>
      </c>
      <c r="W326" s="95">
        <v>2061.9466699999998</v>
      </c>
      <c r="X326" s="94">
        <f t="shared" si="38"/>
        <v>3176</v>
      </c>
      <c r="Y326" s="93">
        <f t="shared" si="39"/>
        <v>28821.814841000003</v>
      </c>
      <c r="Z326" s="94">
        <f t="shared" si="40"/>
        <v>3399</v>
      </c>
      <c r="AA326" s="93">
        <f t="shared" si="41"/>
        <v>34524.873144000005</v>
      </c>
      <c r="AB326" s="78" t="s">
        <v>1074</v>
      </c>
    </row>
    <row r="327" spans="1:28">
      <c r="A327" s="103">
        <v>2204</v>
      </c>
      <c r="B327" s="102">
        <v>257</v>
      </c>
      <c r="C327" s="101">
        <v>3619.5467710000003</v>
      </c>
      <c r="D327" s="100">
        <v>28</v>
      </c>
      <c r="E327" s="99">
        <v>49.04379999999999</v>
      </c>
      <c r="F327" s="96">
        <v>2</v>
      </c>
      <c r="G327" s="95">
        <v>25.15917</v>
      </c>
      <c r="H327" s="94">
        <v>1</v>
      </c>
      <c r="I327" s="93">
        <v>41.88</v>
      </c>
      <c r="J327" s="96">
        <v>22</v>
      </c>
      <c r="K327" s="95">
        <v>417.94485800000001</v>
      </c>
      <c r="L327" s="94">
        <f t="shared" si="36"/>
        <v>310</v>
      </c>
      <c r="M327" s="93">
        <f t="shared" si="37"/>
        <v>4153.5745990000005</v>
      </c>
      <c r="N327" s="96">
        <v>3366</v>
      </c>
      <c r="O327" s="98">
        <v>30250.687886999993</v>
      </c>
      <c r="P327" s="94">
        <v>378</v>
      </c>
      <c r="Q327" s="97">
        <v>1919.5070000000001</v>
      </c>
      <c r="R327" s="96">
        <v>75</v>
      </c>
      <c r="S327" s="95">
        <v>1994.494927</v>
      </c>
      <c r="T327" s="94">
        <v>99</v>
      </c>
      <c r="U327" s="93">
        <v>1674.194</v>
      </c>
      <c r="V327" s="96">
        <v>172</v>
      </c>
      <c r="W327" s="95">
        <v>1464.2048500000001</v>
      </c>
      <c r="X327" s="94">
        <f t="shared" si="38"/>
        <v>4090</v>
      </c>
      <c r="Y327" s="93">
        <f t="shared" si="39"/>
        <v>37303.088664000003</v>
      </c>
      <c r="Z327" s="94">
        <f t="shared" si="40"/>
        <v>4400</v>
      </c>
      <c r="AA327" s="93">
        <f t="shared" si="41"/>
        <v>41456.663263000002</v>
      </c>
      <c r="AB327" s="78" t="s">
        <v>1073</v>
      </c>
    </row>
    <row r="328" spans="1:28">
      <c r="A328" s="103">
        <v>2205</v>
      </c>
      <c r="B328" s="102">
        <v>1486</v>
      </c>
      <c r="C328" s="101">
        <v>18248.069901999999</v>
      </c>
      <c r="D328" s="100">
        <v>110</v>
      </c>
      <c r="E328" s="99">
        <v>180.16180000000003</v>
      </c>
      <c r="F328" s="96">
        <v>4</v>
      </c>
      <c r="G328" s="95">
        <v>60.432499999999997</v>
      </c>
      <c r="H328" s="94">
        <v>1</v>
      </c>
      <c r="I328" s="93">
        <v>87.913650000000004</v>
      </c>
      <c r="J328" s="96">
        <v>20</v>
      </c>
      <c r="K328" s="95">
        <v>96.531000000000006</v>
      </c>
      <c r="L328" s="94">
        <f t="shared" si="36"/>
        <v>1621</v>
      </c>
      <c r="M328" s="93">
        <f t="shared" si="37"/>
        <v>18673.108851999998</v>
      </c>
      <c r="N328" s="96">
        <v>4304</v>
      </c>
      <c r="O328" s="98">
        <v>38659.522721000001</v>
      </c>
      <c r="P328" s="94">
        <v>659</v>
      </c>
      <c r="Q328" s="97">
        <v>3436.6806000000001</v>
      </c>
      <c r="R328" s="96">
        <v>97</v>
      </c>
      <c r="S328" s="95">
        <v>10944.830319999999</v>
      </c>
      <c r="T328" s="94">
        <v>111</v>
      </c>
      <c r="U328" s="93">
        <v>2047.1550050000001</v>
      </c>
      <c r="V328" s="96">
        <v>223</v>
      </c>
      <c r="W328" s="95">
        <v>3372.75182</v>
      </c>
      <c r="X328" s="94">
        <f t="shared" si="38"/>
        <v>5394</v>
      </c>
      <c r="Y328" s="93">
        <f t="shared" si="39"/>
        <v>58460.940466</v>
      </c>
      <c r="Z328" s="94">
        <f t="shared" si="40"/>
        <v>7015</v>
      </c>
      <c r="AA328" s="93">
        <f t="shared" si="41"/>
        <v>77134.049318000005</v>
      </c>
      <c r="AB328" s="78" t="s">
        <v>1072</v>
      </c>
    </row>
    <row r="329" spans="1:28">
      <c r="A329" s="103">
        <v>2206</v>
      </c>
      <c r="B329" s="102">
        <v>1374</v>
      </c>
      <c r="C329" s="101">
        <v>16231.905777</v>
      </c>
      <c r="D329" s="100">
        <v>70</v>
      </c>
      <c r="E329" s="99">
        <v>125.3682</v>
      </c>
      <c r="F329" s="96">
        <v>23</v>
      </c>
      <c r="G329" s="95">
        <v>411.961547</v>
      </c>
      <c r="H329" s="94">
        <v>2</v>
      </c>
      <c r="I329" s="93">
        <v>140.47</v>
      </c>
      <c r="J329" s="96">
        <v>48</v>
      </c>
      <c r="K329" s="95">
        <v>668.36040000000003</v>
      </c>
      <c r="L329" s="94">
        <f t="shared" si="36"/>
        <v>1517</v>
      </c>
      <c r="M329" s="93">
        <f t="shared" si="37"/>
        <v>17578.065924000002</v>
      </c>
      <c r="N329" s="96">
        <v>3183</v>
      </c>
      <c r="O329" s="98">
        <v>27631.477026999997</v>
      </c>
      <c r="P329" s="94">
        <v>512</v>
      </c>
      <c r="Q329" s="97">
        <v>2621.6507999999999</v>
      </c>
      <c r="R329" s="96">
        <v>77</v>
      </c>
      <c r="S329" s="95">
        <v>2171.6088399999999</v>
      </c>
      <c r="T329" s="94">
        <v>128</v>
      </c>
      <c r="U329" s="93">
        <v>1837.2847999999999</v>
      </c>
      <c r="V329" s="96">
        <v>233</v>
      </c>
      <c r="W329" s="95">
        <v>1808.8296479999999</v>
      </c>
      <c r="X329" s="94">
        <f t="shared" si="38"/>
        <v>4133</v>
      </c>
      <c r="Y329" s="93">
        <f t="shared" si="39"/>
        <v>36070.851114999998</v>
      </c>
      <c r="Z329" s="94">
        <f t="shared" si="40"/>
        <v>5650</v>
      </c>
      <c r="AA329" s="93">
        <f t="shared" si="41"/>
        <v>53648.917039</v>
      </c>
      <c r="AB329" s="78" t="s">
        <v>1071</v>
      </c>
    </row>
    <row r="330" spans="1:28">
      <c r="A330" s="103">
        <v>2207</v>
      </c>
      <c r="B330" s="102">
        <v>1169</v>
      </c>
      <c r="C330" s="101">
        <v>13427.860534000003</v>
      </c>
      <c r="D330" s="100">
        <v>31</v>
      </c>
      <c r="E330" s="99">
        <v>63.0655</v>
      </c>
      <c r="F330" s="96">
        <v>16</v>
      </c>
      <c r="G330" s="95">
        <v>371.96878500000003</v>
      </c>
      <c r="H330" s="94">
        <v>2</v>
      </c>
      <c r="I330" s="93">
        <v>41.3</v>
      </c>
      <c r="J330" s="96">
        <v>3</v>
      </c>
      <c r="K330" s="95">
        <v>984.37902999999994</v>
      </c>
      <c r="L330" s="94">
        <f t="shared" si="36"/>
        <v>1221</v>
      </c>
      <c r="M330" s="93">
        <f t="shared" si="37"/>
        <v>14888.573849000004</v>
      </c>
      <c r="N330" s="96">
        <v>2288</v>
      </c>
      <c r="O330" s="98">
        <v>19786.652988999995</v>
      </c>
      <c r="P330" s="94">
        <v>430</v>
      </c>
      <c r="Q330" s="97">
        <v>2079.3506000000002</v>
      </c>
      <c r="R330" s="96">
        <v>60</v>
      </c>
      <c r="S330" s="95">
        <v>738.54509299999995</v>
      </c>
      <c r="T330" s="94">
        <v>92</v>
      </c>
      <c r="U330" s="93">
        <v>2789.7379999999998</v>
      </c>
      <c r="V330" s="96">
        <v>186</v>
      </c>
      <c r="W330" s="95">
        <v>1868.7533510000001</v>
      </c>
      <c r="X330" s="94">
        <f t="shared" si="38"/>
        <v>3056</v>
      </c>
      <c r="Y330" s="93">
        <f t="shared" si="39"/>
        <v>27263.040032999997</v>
      </c>
      <c r="Z330" s="94">
        <f t="shared" si="40"/>
        <v>4277</v>
      </c>
      <c r="AA330" s="93">
        <f t="shared" si="41"/>
        <v>42151.613882000005</v>
      </c>
      <c r="AB330" s="78" t="s">
        <v>1070</v>
      </c>
    </row>
    <row r="331" spans="1:28">
      <c r="A331" s="103">
        <v>2208</v>
      </c>
      <c r="B331" s="102">
        <v>1555</v>
      </c>
      <c r="C331" s="101">
        <v>11968.787655</v>
      </c>
      <c r="D331" s="100">
        <v>37</v>
      </c>
      <c r="E331" s="99">
        <v>79.264700000000005</v>
      </c>
      <c r="F331" s="96">
        <v>5</v>
      </c>
      <c r="G331" s="95">
        <v>51883.912300000004</v>
      </c>
      <c r="H331" s="94">
        <v>16</v>
      </c>
      <c r="I331" s="93">
        <v>1540.543273</v>
      </c>
      <c r="J331" s="96">
        <v>6</v>
      </c>
      <c r="K331" s="95">
        <v>29.010169999999999</v>
      </c>
      <c r="L331" s="94">
        <f t="shared" si="36"/>
        <v>1619</v>
      </c>
      <c r="M331" s="93">
        <f t="shared" si="37"/>
        <v>65501.518098000008</v>
      </c>
      <c r="N331" s="96">
        <v>2341</v>
      </c>
      <c r="O331" s="98">
        <v>19298.324701999998</v>
      </c>
      <c r="P331" s="94">
        <v>463</v>
      </c>
      <c r="Q331" s="97">
        <v>2257.0099880000002</v>
      </c>
      <c r="R331" s="96">
        <v>65</v>
      </c>
      <c r="S331" s="95">
        <v>841.71820000000002</v>
      </c>
      <c r="T331" s="94">
        <v>84</v>
      </c>
      <c r="U331" s="93">
        <v>1189.974334</v>
      </c>
      <c r="V331" s="96">
        <v>189</v>
      </c>
      <c r="W331" s="95">
        <v>2008.981117</v>
      </c>
      <c r="X331" s="94">
        <f t="shared" si="38"/>
        <v>3142</v>
      </c>
      <c r="Y331" s="93">
        <f t="shared" si="39"/>
        <v>25596.008340999997</v>
      </c>
      <c r="Z331" s="94">
        <f t="shared" si="40"/>
        <v>4761</v>
      </c>
      <c r="AA331" s="93">
        <f t="shared" si="41"/>
        <v>91097.526439000008</v>
      </c>
      <c r="AB331" s="78" t="s">
        <v>1069</v>
      </c>
    </row>
    <row r="332" spans="1:28">
      <c r="A332" s="103">
        <v>2209</v>
      </c>
      <c r="B332" s="102">
        <v>1418</v>
      </c>
      <c r="C332" s="101">
        <v>10399.614006</v>
      </c>
      <c r="D332" s="100">
        <v>59</v>
      </c>
      <c r="E332" s="99">
        <v>135.0249</v>
      </c>
      <c r="F332" s="96">
        <v>1</v>
      </c>
      <c r="G332" s="95">
        <v>14.122</v>
      </c>
      <c r="H332" s="94">
        <v>6</v>
      </c>
      <c r="I332" s="93">
        <v>157.023968</v>
      </c>
      <c r="J332" s="96">
        <v>10</v>
      </c>
      <c r="K332" s="95">
        <v>69.268670999999998</v>
      </c>
      <c r="L332" s="94">
        <f t="shared" si="36"/>
        <v>1494</v>
      </c>
      <c r="M332" s="93">
        <f t="shared" si="37"/>
        <v>10775.053544999999</v>
      </c>
      <c r="N332" s="96">
        <v>2215</v>
      </c>
      <c r="O332" s="98">
        <v>18128.559987999997</v>
      </c>
      <c r="P332" s="94">
        <v>449</v>
      </c>
      <c r="Q332" s="97">
        <v>2118.6623</v>
      </c>
      <c r="R332" s="96">
        <v>51</v>
      </c>
      <c r="S332" s="95">
        <v>791.27351399999998</v>
      </c>
      <c r="T332" s="94">
        <v>74</v>
      </c>
      <c r="U332" s="93">
        <v>1029.8465000000001</v>
      </c>
      <c r="V332" s="96">
        <v>162</v>
      </c>
      <c r="W332" s="95">
        <v>1663.535566</v>
      </c>
      <c r="X332" s="94">
        <f t="shared" si="38"/>
        <v>2951</v>
      </c>
      <c r="Y332" s="93">
        <f t="shared" si="39"/>
        <v>23731.877867999996</v>
      </c>
      <c r="Z332" s="94">
        <f t="shared" si="40"/>
        <v>4445</v>
      </c>
      <c r="AA332" s="93">
        <f t="shared" si="41"/>
        <v>34506.931412999998</v>
      </c>
      <c r="AB332" s="78"/>
    </row>
    <row r="333" spans="1:28">
      <c r="A333" s="103">
        <v>2210</v>
      </c>
      <c r="B333" s="102">
        <v>697</v>
      </c>
      <c r="C333" s="101">
        <v>7223.3320700000004</v>
      </c>
      <c r="D333" s="100">
        <v>115</v>
      </c>
      <c r="E333" s="99">
        <v>252.4442</v>
      </c>
      <c r="F333" s="96">
        <v>35</v>
      </c>
      <c r="G333" s="95">
        <v>505.58080000000001</v>
      </c>
      <c r="H333" s="94">
        <v>3</v>
      </c>
      <c r="I333" s="93">
        <v>458.72800000000001</v>
      </c>
      <c r="J333" s="96">
        <v>13</v>
      </c>
      <c r="K333" s="95">
        <v>119.746065</v>
      </c>
      <c r="L333" s="94">
        <f t="shared" si="36"/>
        <v>863</v>
      </c>
      <c r="M333" s="93">
        <f t="shared" si="37"/>
        <v>8559.8311349999985</v>
      </c>
      <c r="N333" s="96">
        <v>2220</v>
      </c>
      <c r="O333" s="98">
        <v>18801.241168</v>
      </c>
      <c r="P333" s="94">
        <v>412</v>
      </c>
      <c r="Q333" s="97">
        <v>1932.0064999999997</v>
      </c>
      <c r="R333" s="96">
        <v>30</v>
      </c>
      <c r="S333" s="95">
        <v>505.96688</v>
      </c>
      <c r="T333" s="94">
        <v>90</v>
      </c>
      <c r="U333" s="93">
        <v>1092.430333</v>
      </c>
      <c r="V333" s="96">
        <v>132</v>
      </c>
      <c r="W333" s="95">
        <v>1147.7440999999999</v>
      </c>
      <c r="X333" s="94">
        <f t="shared" si="38"/>
        <v>2884</v>
      </c>
      <c r="Y333" s="93">
        <f t="shared" si="39"/>
        <v>23479.388981</v>
      </c>
      <c r="Z333" s="94">
        <f t="shared" si="40"/>
        <v>3747</v>
      </c>
      <c r="AA333" s="93">
        <f t="shared" si="41"/>
        <v>32039.220115999997</v>
      </c>
      <c r="AB333" s="78" t="s">
        <v>1068</v>
      </c>
    </row>
    <row r="334" spans="1:28">
      <c r="A334" s="103">
        <v>2211</v>
      </c>
      <c r="B334" s="102">
        <v>371</v>
      </c>
      <c r="C334" s="101">
        <v>5453.5592080000006</v>
      </c>
      <c r="D334" s="100">
        <v>190</v>
      </c>
      <c r="E334" s="99">
        <v>418.57119999999998</v>
      </c>
      <c r="F334" s="96">
        <v>6</v>
      </c>
      <c r="G334" s="95">
        <v>7600.5572000000002</v>
      </c>
      <c r="H334" s="94">
        <v>1</v>
      </c>
      <c r="I334" s="93">
        <v>13.222061999999999</v>
      </c>
      <c r="J334" s="96">
        <v>3</v>
      </c>
      <c r="K334" s="95">
        <v>6.9723620000000004</v>
      </c>
      <c r="L334" s="94">
        <f t="shared" si="36"/>
        <v>571</v>
      </c>
      <c r="M334" s="93">
        <f t="shared" si="37"/>
        <v>13492.882032000001</v>
      </c>
      <c r="N334" s="96">
        <v>2159</v>
      </c>
      <c r="O334" s="98">
        <v>19541.801183000003</v>
      </c>
      <c r="P334" s="94">
        <v>392</v>
      </c>
      <c r="Q334" s="97">
        <v>1705.148598</v>
      </c>
      <c r="R334" s="96">
        <v>35</v>
      </c>
      <c r="S334" s="95">
        <v>301.69573600000001</v>
      </c>
      <c r="T334" s="94">
        <v>81</v>
      </c>
      <c r="U334" s="93">
        <v>1040.5025000000001</v>
      </c>
      <c r="V334" s="96">
        <v>121</v>
      </c>
      <c r="W334" s="95">
        <v>1177.7905069999999</v>
      </c>
      <c r="X334" s="94">
        <f t="shared" si="38"/>
        <v>2788</v>
      </c>
      <c r="Y334" s="93">
        <f t="shared" si="39"/>
        <v>23766.938524000005</v>
      </c>
      <c r="Z334" s="94">
        <f t="shared" si="40"/>
        <v>3359</v>
      </c>
      <c r="AA334" s="93">
        <f t="shared" si="41"/>
        <v>37259.820556000006</v>
      </c>
      <c r="AB334" s="78" t="s">
        <v>1067</v>
      </c>
    </row>
    <row r="335" spans="1:28" ht="16.5" customHeight="1">
      <c r="A335" s="103">
        <v>2212</v>
      </c>
      <c r="B335" s="102">
        <v>226</v>
      </c>
      <c r="C335" s="101">
        <v>2664.5016550000005</v>
      </c>
      <c r="D335" s="100">
        <v>275</v>
      </c>
      <c r="E335" s="99">
        <v>693.2888999999999</v>
      </c>
      <c r="F335" s="96">
        <v>1</v>
      </c>
      <c r="G335" s="95">
        <v>24318</v>
      </c>
      <c r="H335" s="94">
        <v>0</v>
      </c>
      <c r="I335" s="93">
        <v>0</v>
      </c>
      <c r="J335" s="96">
        <v>6</v>
      </c>
      <c r="K335" s="95">
        <v>14.881003</v>
      </c>
      <c r="L335" s="94">
        <f t="shared" si="36"/>
        <v>508</v>
      </c>
      <c r="M335" s="93">
        <f t="shared" si="37"/>
        <v>27690.671557999998</v>
      </c>
      <c r="N335" s="96">
        <v>2053</v>
      </c>
      <c r="O335" s="98">
        <v>17224.334355999999</v>
      </c>
      <c r="P335" s="94">
        <v>524</v>
      </c>
      <c r="Q335" s="97">
        <v>2179.9328880000003</v>
      </c>
      <c r="R335" s="96">
        <v>38</v>
      </c>
      <c r="S335" s="95">
        <v>6157.8500999999997</v>
      </c>
      <c r="T335" s="94">
        <v>61</v>
      </c>
      <c r="U335" s="93">
        <v>956.75360000000001</v>
      </c>
      <c r="V335" s="96">
        <v>109</v>
      </c>
      <c r="W335" s="95">
        <v>1770.71407</v>
      </c>
      <c r="X335" s="94">
        <f t="shared" si="38"/>
        <v>2785</v>
      </c>
      <c r="Y335" s="93">
        <f t="shared" si="39"/>
        <v>28289.585013999997</v>
      </c>
      <c r="Z335" s="94">
        <f t="shared" si="40"/>
        <v>3293</v>
      </c>
      <c r="AA335" s="93">
        <f t="shared" si="41"/>
        <v>55980.256571999998</v>
      </c>
      <c r="AB335" s="78" t="s">
        <v>1066</v>
      </c>
    </row>
    <row r="336" spans="1:28">
      <c r="A336" s="103">
        <v>2301</v>
      </c>
      <c r="B336" s="102">
        <v>352</v>
      </c>
      <c r="C336" s="101">
        <v>5034.6287600000005</v>
      </c>
      <c r="D336" s="100">
        <v>338</v>
      </c>
      <c r="E336" s="99">
        <v>758.03020000000004</v>
      </c>
      <c r="F336" s="96">
        <v>8</v>
      </c>
      <c r="G336" s="95">
        <v>171.7938</v>
      </c>
      <c r="H336" s="94">
        <v>5</v>
      </c>
      <c r="I336" s="93">
        <v>300.08</v>
      </c>
      <c r="J336" s="96">
        <v>16</v>
      </c>
      <c r="K336" s="95">
        <v>130.37755000000001</v>
      </c>
      <c r="L336" s="94">
        <f t="shared" si="36"/>
        <v>719</v>
      </c>
      <c r="M336" s="93">
        <f t="shared" si="37"/>
        <v>6394.9103100000011</v>
      </c>
      <c r="N336" s="96">
        <v>2454</v>
      </c>
      <c r="O336" s="98">
        <v>23066.149284000003</v>
      </c>
      <c r="P336" s="94">
        <v>813</v>
      </c>
      <c r="Q336" s="97">
        <v>3361.1452859999999</v>
      </c>
      <c r="R336" s="96">
        <v>38</v>
      </c>
      <c r="S336" s="95">
        <v>1082.346227</v>
      </c>
      <c r="T336" s="94">
        <v>77</v>
      </c>
      <c r="U336" s="93">
        <v>952.01096299999995</v>
      </c>
      <c r="V336" s="96">
        <v>112</v>
      </c>
      <c r="W336" s="95">
        <v>849.64667999999995</v>
      </c>
      <c r="X336" s="94">
        <f t="shared" si="38"/>
        <v>3494</v>
      </c>
      <c r="Y336" s="93">
        <f t="shared" si="39"/>
        <v>29311.298440000002</v>
      </c>
      <c r="Z336" s="94">
        <f t="shared" si="40"/>
        <v>4213</v>
      </c>
      <c r="AA336" s="93">
        <f t="shared" si="41"/>
        <v>35706.208750000005</v>
      </c>
      <c r="AB336" s="78" t="s">
        <v>1065</v>
      </c>
    </row>
    <row r="337" spans="1:28">
      <c r="A337" s="103">
        <v>2302</v>
      </c>
      <c r="B337" s="102">
        <v>647</v>
      </c>
      <c r="C337" s="101">
        <v>9089.0042429999994</v>
      </c>
      <c r="D337" s="100">
        <v>642</v>
      </c>
      <c r="E337" s="99">
        <v>1245.6493</v>
      </c>
      <c r="F337" s="96">
        <v>8</v>
      </c>
      <c r="G337" s="95">
        <v>124.64315499999999</v>
      </c>
      <c r="H337" s="94">
        <v>2</v>
      </c>
      <c r="I337" s="93">
        <v>59.5</v>
      </c>
      <c r="J337" s="96">
        <v>15</v>
      </c>
      <c r="K337" s="95">
        <v>51.402830000000002</v>
      </c>
      <c r="L337" s="94">
        <f t="shared" si="36"/>
        <v>1314</v>
      </c>
      <c r="M337" s="93">
        <f t="shared" si="37"/>
        <v>10570.199528000001</v>
      </c>
      <c r="N337" s="96">
        <v>3269</v>
      </c>
      <c r="O337" s="98">
        <v>25861.084086999999</v>
      </c>
      <c r="P337" s="94">
        <v>876</v>
      </c>
      <c r="Q337" s="97">
        <v>3786.2189989999997</v>
      </c>
      <c r="R337" s="96">
        <v>37</v>
      </c>
      <c r="S337" s="95">
        <v>506.34913999999998</v>
      </c>
      <c r="T337" s="94">
        <v>89</v>
      </c>
      <c r="U337" s="93">
        <v>2080.5784440000002</v>
      </c>
      <c r="V337" s="96">
        <v>121</v>
      </c>
      <c r="W337" s="95">
        <v>753.71275300000002</v>
      </c>
      <c r="X337" s="94">
        <f t="shared" si="38"/>
        <v>4392</v>
      </c>
      <c r="Y337" s="93">
        <f t="shared" si="39"/>
        <v>32987.943422999997</v>
      </c>
      <c r="Z337" s="94">
        <f t="shared" si="40"/>
        <v>5706</v>
      </c>
      <c r="AA337" s="93">
        <f t="shared" si="41"/>
        <v>43558.142951000002</v>
      </c>
      <c r="AB337" s="78"/>
    </row>
    <row r="338" spans="1:28">
      <c r="A338" s="103">
        <v>2303</v>
      </c>
      <c r="B338" s="102">
        <v>1781</v>
      </c>
      <c r="C338" s="101">
        <v>19256.615158000001</v>
      </c>
      <c r="D338" s="100">
        <v>202</v>
      </c>
      <c r="E338" s="99">
        <v>398.91120000000001</v>
      </c>
      <c r="F338" s="96">
        <v>13</v>
      </c>
      <c r="G338" s="95">
        <v>444.69860199999999</v>
      </c>
      <c r="H338" s="94">
        <v>2</v>
      </c>
      <c r="I338" s="93">
        <v>459</v>
      </c>
      <c r="J338" s="96">
        <v>34</v>
      </c>
      <c r="K338" s="95">
        <v>245.59682599999999</v>
      </c>
      <c r="L338" s="94">
        <f t="shared" si="36"/>
        <v>2032</v>
      </c>
      <c r="M338" s="93">
        <f t="shared" si="37"/>
        <v>20804.821786</v>
      </c>
      <c r="N338" s="96">
        <v>4485</v>
      </c>
      <c r="O338" s="98">
        <v>36103.367114000008</v>
      </c>
      <c r="P338" s="94">
        <v>1044</v>
      </c>
      <c r="Q338" s="97">
        <v>4723.585478</v>
      </c>
      <c r="R338" s="96">
        <v>91</v>
      </c>
      <c r="S338" s="95">
        <v>1528.0559880000001</v>
      </c>
      <c r="T338" s="94">
        <v>102</v>
      </c>
      <c r="U338" s="93">
        <v>2392.1439999999998</v>
      </c>
      <c r="V338" s="96">
        <v>259</v>
      </c>
      <c r="W338" s="95">
        <v>2495.2397380000002</v>
      </c>
      <c r="X338" s="94">
        <f t="shared" si="38"/>
        <v>5981</v>
      </c>
      <c r="Y338" s="93">
        <f t="shared" si="39"/>
        <v>47242.392318000013</v>
      </c>
      <c r="Z338" s="94">
        <f t="shared" si="40"/>
        <v>8013</v>
      </c>
      <c r="AA338" s="93">
        <f t="shared" si="41"/>
        <v>68047.214104000013</v>
      </c>
      <c r="AB338" s="78"/>
    </row>
    <row r="339" spans="1:28">
      <c r="A339" s="103">
        <v>2304</v>
      </c>
      <c r="B339" s="102">
        <v>1541</v>
      </c>
      <c r="C339" s="101">
        <v>25926.950886999999</v>
      </c>
      <c r="D339" s="100">
        <v>90</v>
      </c>
      <c r="E339" s="99">
        <v>212.59100000000001</v>
      </c>
      <c r="F339" s="96">
        <v>35</v>
      </c>
      <c r="G339" s="95">
        <v>499.20761800000002</v>
      </c>
      <c r="H339" s="94">
        <v>5</v>
      </c>
      <c r="I339" s="93">
        <v>269.08249999999998</v>
      </c>
      <c r="J339" s="96">
        <v>21</v>
      </c>
      <c r="K339" s="95">
        <v>86.673939000000004</v>
      </c>
      <c r="L339" s="94">
        <f t="shared" si="36"/>
        <v>1692</v>
      </c>
      <c r="M339" s="93">
        <f t="shared" si="37"/>
        <v>26994.505944</v>
      </c>
      <c r="N339" s="96">
        <v>2753</v>
      </c>
      <c r="O339" s="98">
        <v>24419.427301</v>
      </c>
      <c r="P339" s="94">
        <v>653</v>
      </c>
      <c r="Q339" s="97">
        <v>3023.694</v>
      </c>
      <c r="R339" s="96">
        <v>57</v>
      </c>
      <c r="S339" s="95">
        <v>504.61299200000002</v>
      </c>
      <c r="T339" s="94">
        <v>64</v>
      </c>
      <c r="U339" s="93">
        <v>1707.0909999999999</v>
      </c>
      <c r="V339" s="96">
        <v>206</v>
      </c>
      <c r="W339" s="95">
        <v>4033.7680810000002</v>
      </c>
      <c r="X339" s="94">
        <f t="shared" si="38"/>
        <v>3733</v>
      </c>
      <c r="Y339" s="93">
        <f t="shared" si="39"/>
        <v>33688.593373999996</v>
      </c>
      <c r="Z339" s="94">
        <f t="shared" si="40"/>
        <v>5425</v>
      </c>
      <c r="AA339" s="93">
        <f t="shared" si="41"/>
        <v>60683.099317999993</v>
      </c>
      <c r="AB339" s="78" t="s">
        <v>1064</v>
      </c>
    </row>
    <row r="340" spans="1:28">
      <c r="A340" s="103">
        <v>2305</v>
      </c>
      <c r="B340" s="102">
        <v>979</v>
      </c>
      <c r="C340" s="101">
        <v>12457.752451</v>
      </c>
      <c r="D340" s="100">
        <v>74</v>
      </c>
      <c r="E340" s="99">
        <v>196.94579999999999</v>
      </c>
      <c r="F340" s="96">
        <v>24</v>
      </c>
      <c r="G340" s="95">
        <v>339.25501500000001</v>
      </c>
      <c r="H340" s="94">
        <v>9</v>
      </c>
      <c r="I340" s="93">
        <v>856.14599999999996</v>
      </c>
      <c r="J340" s="96">
        <v>23</v>
      </c>
      <c r="K340" s="95">
        <v>201.784468</v>
      </c>
      <c r="L340" s="94">
        <f t="shared" si="36"/>
        <v>1109</v>
      </c>
      <c r="M340" s="93">
        <f t="shared" si="37"/>
        <v>14051.883734000001</v>
      </c>
      <c r="N340" s="96">
        <v>2772</v>
      </c>
      <c r="O340" s="98">
        <v>24029.085867999998</v>
      </c>
      <c r="P340" s="94">
        <v>673</v>
      </c>
      <c r="Q340" s="97">
        <v>3015.6565290000003</v>
      </c>
      <c r="R340" s="96">
        <v>61</v>
      </c>
      <c r="S340" s="95">
        <v>1218.3046139999999</v>
      </c>
      <c r="T340" s="94">
        <v>85</v>
      </c>
      <c r="U340" s="93">
        <v>1046.6201450000001</v>
      </c>
      <c r="V340" s="96">
        <v>192</v>
      </c>
      <c r="W340" s="95">
        <v>1474.9741710000001</v>
      </c>
      <c r="X340" s="94">
        <f t="shared" si="38"/>
        <v>3783</v>
      </c>
      <c r="Y340" s="93">
        <f t="shared" si="39"/>
        <v>30784.641327000001</v>
      </c>
      <c r="Z340" s="94">
        <f t="shared" si="40"/>
        <v>4892</v>
      </c>
      <c r="AA340" s="93">
        <f t="shared" si="41"/>
        <v>44836.525061</v>
      </c>
      <c r="AB340" s="78"/>
    </row>
    <row r="341" spans="1:28">
      <c r="A341" s="103">
        <v>2306</v>
      </c>
      <c r="B341" s="102">
        <v>1010</v>
      </c>
      <c r="C341" s="101">
        <v>12680.205416000001</v>
      </c>
      <c r="D341" s="100">
        <v>83</v>
      </c>
      <c r="E341" s="99">
        <v>212.10630000000003</v>
      </c>
      <c r="F341" s="96">
        <v>8</v>
      </c>
      <c r="G341" s="95">
        <v>107.660096</v>
      </c>
      <c r="H341" s="94">
        <v>4</v>
      </c>
      <c r="I341" s="93">
        <v>111.44</v>
      </c>
      <c r="J341" s="96">
        <v>16</v>
      </c>
      <c r="K341" s="95">
        <v>102.172788</v>
      </c>
      <c r="L341" s="94">
        <f t="shared" si="36"/>
        <v>1121</v>
      </c>
      <c r="M341" s="93">
        <f t="shared" si="37"/>
        <v>13213.5846</v>
      </c>
      <c r="N341" s="96">
        <v>2401</v>
      </c>
      <c r="O341" s="98">
        <v>19997.897185000002</v>
      </c>
      <c r="P341" s="94">
        <v>543</v>
      </c>
      <c r="Q341" s="97">
        <v>2444.6765620000001</v>
      </c>
      <c r="R341" s="96">
        <v>63</v>
      </c>
      <c r="S341" s="95">
        <v>708.56912</v>
      </c>
      <c r="T341" s="94">
        <v>83</v>
      </c>
      <c r="U341" s="93">
        <v>1325.052655</v>
      </c>
      <c r="V341" s="96">
        <v>192</v>
      </c>
      <c r="W341" s="95">
        <v>1356.4781599999999</v>
      </c>
      <c r="X341" s="94">
        <f t="shared" si="38"/>
        <v>3282</v>
      </c>
      <c r="Y341" s="93">
        <f t="shared" si="39"/>
        <v>25832.673682000001</v>
      </c>
      <c r="Z341" s="94">
        <f t="shared" si="40"/>
        <v>4403</v>
      </c>
      <c r="AA341" s="93">
        <f t="shared" si="41"/>
        <v>39046.258282000003</v>
      </c>
      <c r="AB341" s="78" t="s">
        <v>1063</v>
      </c>
    </row>
    <row r="342" spans="1:28">
      <c r="A342" s="103">
        <v>2307</v>
      </c>
      <c r="B342" s="102">
        <v>819</v>
      </c>
      <c r="C342" s="101">
        <v>9175.8898900000004</v>
      </c>
      <c r="D342" s="100">
        <v>53</v>
      </c>
      <c r="E342" s="99">
        <v>120.48129999999999</v>
      </c>
      <c r="F342" s="96">
        <v>2</v>
      </c>
      <c r="G342" s="95">
        <v>22.911999999999999</v>
      </c>
      <c r="H342" s="94">
        <v>5</v>
      </c>
      <c r="I342" s="93">
        <v>812.36659999999995</v>
      </c>
      <c r="J342" s="96">
        <v>6</v>
      </c>
      <c r="K342" s="95">
        <v>41.676000000000002</v>
      </c>
      <c r="L342" s="94">
        <f t="shared" si="36"/>
        <v>885</v>
      </c>
      <c r="M342" s="93">
        <f t="shared" si="37"/>
        <v>10173.325789999999</v>
      </c>
      <c r="N342" s="96">
        <v>2079</v>
      </c>
      <c r="O342" s="98">
        <v>17085.525380999999</v>
      </c>
      <c r="P342" s="94">
        <v>454</v>
      </c>
      <c r="Q342" s="97">
        <v>2004.0890000000002</v>
      </c>
      <c r="R342" s="96">
        <v>47</v>
      </c>
      <c r="S342" s="95">
        <v>1104.768</v>
      </c>
      <c r="T342" s="94">
        <v>70</v>
      </c>
      <c r="U342" s="93">
        <v>778.07758999999999</v>
      </c>
      <c r="V342" s="96">
        <v>165</v>
      </c>
      <c r="W342" s="95">
        <v>1324.3096</v>
      </c>
      <c r="X342" s="94">
        <f t="shared" si="38"/>
        <v>2815</v>
      </c>
      <c r="Y342" s="93">
        <f t="shared" si="39"/>
        <v>22296.769571000001</v>
      </c>
      <c r="Z342" s="94">
        <f t="shared" si="40"/>
        <v>3700</v>
      </c>
      <c r="AA342" s="93">
        <f t="shared" si="41"/>
        <v>32470.095361</v>
      </c>
      <c r="AB342" s="78" t="s">
        <v>1062</v>
      </c>
    </row>
    <row r="343" spans="1:28">
      <c r="A343" s="103">
        <v>2308</v>
      </c>
      <c r="B343" s="102">
        <v>734</v>
      </c>
      <c r="C343" s="101">
        <v>8408.9586099999997</v>
      </c>
      <c r="D343" s="100">
        <v>63</v>
      </c>
      <c r="E343" s="99">
        <v>163.7389</v>
      </c>
      <c r="F343" s="96">
        <v>2</v>
      </c>
      <c r="G343" s="95">
        <v>48.043999999999997</v>
      </c>
      <c r="H343" s="94">
        <v>2</v>
      </c>
      <c r="I343" s="93">
        <v>160.88</v>
      </c>
      <c r="J343" s="96">
        <v>14</v>
      </c>
      <c r="K343" s="95">
        <v>59.052256</v>
      </c>
      <c r="L343" s="94">
        <f t="shared" si="36"/>
        <v>815</v>
      </c>
      <c r="M343" s="93">
        <f t="shared" si="37"/>
        <v>8840.6737659999999</v>
      </c>
      <c r="N343" s="96">
        <v>2332</v>
      </c>
      <c r="O343" s="98">
        <v>19337.261956999999</v>
      </c>
      <c r="P343" s="94">
        <v>459</v>
      </c>
      <c r="Q343" s="97">
        <v>1957.3870000000002</v>
      </c>
      <c r="R343" s="96">
        <v>49</v>
      </c>
      <c r="S343" s="95">
        <v>1996.3910000000001</v>
      </c>
      <c r="T343" s="94">
        <v>101</v>
      </c>
      <c r="U343" s="93">
        <v>1832.826129</v>
      </c>
      <c r="V343" s="96">
        <v>172</v>
      </c>
      <c r="W343" s="95">
        <v>1361.4319599999999</v>
      </c>
      <c r="X343" s="94">
        <f t="shared" si="38"/>
        <v>3113</v>
      </c>
      <c r="Y343" s="93">
        <f t="shared" si="39"/>
        <v>26485.298045999996</v>
      </c>
      <c r="Z343" s="94">
        <f t="shared" si="40"/>
        <v>3928</v>
      </c>
      <c r="AA343" s="93">
        <f t="shared" si="41"/>
        <v>35325.971811999996</v>
      </c>
      <c r="AB343" s="78" t="s">
        <v>1061</v>
      </c>
    </row>
    <row r="344" spans="1:28">
      <c r="A344" s="103">
        <v>2309</v>
      </c>
      <c r="B344" s="102">
        <v>957</v>
      </c>
      <c r="C344" s="101">
        <v>7635.1406010000001</v>
      </c>
      <c r="D344" s="100">
        <v>89</v>
      </c>
      <c r="E344" s="99">
        <v>216.64500000000001</v>
      </c>
      <c r="F344" s="96">
        <v>1</v>
      </c>
      <c r="G344" s="95">
        <v>7.17</v>
      </c>
      <c r="H344" s="94">
        <v>4</v>
      </c>
      <c r="I344" s="93">
        <v>164.33</v>
      </c>
      <c r="J344" s="96">
        <v>8</v>
      </c>
      <c r="K344" s="95">
        <v>54.332500000000003</v>
      </c>
      <c r="L344" s="94">
        <f t="shared" si="36"/>
        <v>1059</v>
      </c>
      <c r="M344" s="93">
        <f t="shared" si="37"/>
        <v>8077.6181010000009</v>
      </c>
      <c r="N344" s="96">
        <v>1773</v>
      </c>
      <c r="O344" s="98">
        <v>16057.256595000001</v>
      </c>
      <c r="P344" s="94">
        <v>336</v>
      </c>
      <c r="Q344" s="97">
        <v>1420.071831</v>
      </c>
      <c r="R344" s="96">
        <v>54</v>
      </c>
      <c r="S344" s="95">
        <v>775.45283400000005</v>
      </c>
      <c r="T344" s="94">
        <v>79</v>
      </c>
      <c r="U344" s="93">
        <v>1552.4426000000001</v>
      </c>
      <c r="V344" s="96">
        <v>129</v>
      </c>
      <c r="W344" s="95">
        <v>1530.6873519999999</v>
      </c>
      <c r="X344" s="94">
        <f t="shared" si="38"/>
        <v>2371</v>
      </c>
      <c r="Y344" s="93">
        <f t="shared" si="39"/>
        <v>21335.911211999999</v>
      </c>
      <c r="Z344" s="94">
        <f t="shared" si="40"/>
        <v>3430</v>
      </c>
      <c r="AA344" s="93">
        <f t="shared" si="41"/>
        <v>29413.529312999999</v>
      </c>
      <c r="AB344" s="78" t="s">
        <v>1060</v>
      </c>
    </row>
    <row r="345" spans="1:28">
      <c r="A345" s="103">
        <v>2310</v>
      </c>
      <c r="B345" s="102">
        <v>344</v>
      </c>
      <c r="C345" s="101">
        <v>4712.6445640000002</v>
      </c>
      <c r="D345" s="100">
        <v>92</v>
      </c>
      <c r="E345" s="99">
        <v>212.16610000000003</v>
      </c>
      <c r="F345" s="96">
        <v>9</v>
      </c>
      <c r="G345" s="95">
        <v>151.60550000000001</v>
      </c>
      <c r="H345" s="94">
        <v>2</v>
      </c>
      <c r="I345" s="93">
        <v>85.2</v>
      </c>
      <c r="J345" s="96">
        <v>4</v>
      </c>
      <c r="K345" s="95">
        <v>52.957799999999999</v>
      </c>
      <c r="L345" s="94">
        <f t="shared" si="36"/>
        <v>451</v>
      </c>
      <c r="M345" s="93">
        <f t="shared" si="37"/>
        <v>5214.5739640000002</v>
      </c>
      <c r="N345" s="96">
        <v>1674</v>
      </c>
      <c r="O345" s="98">
        <v>19413.331544000001</v>
      </c>
      <c r="P345" s="94">
        <v>268</v>
      </c>
      <c r="Q345" s="97">
        <v>1095.0360000000003</v>
      </c>
      <c r="R345" s="96">
        <v>39</v>
      </c>
      <c r="S345" s="95">
        <v>991.82550000000003</v>
      </c>
      <c r="T345" s="94">
        <v>54</v>
      </c>
      <c r="U345" s="93">
        <v>462.36700000000002</v>
      </c>
      <c r="V345" s="96">
        <v>113</v>
      </c>
      <c r="W345" s="95">
        <v>2041.812823</v>
      </c>
      <c r="X345" s="94">
        <f t="shared" si="38"/>
        <v>2148</v>
      </c>
      <c r="Y345" s="93">
        <f t="shared" si="39"/>
        <v>24004.372866999998</v>
      </c>
      <c r="Z345" s="94">
        <f t="shared" si="40"/>
        <v>2599</v>
      </c>
      <c r="AA345" s="93">
        <f t="shared" si="41"/>
        <v>29218.946830999997</v>
      </c>
      <c r="AB345" s="78" t="s">
        <v>1059</v>
      </c>
    </row>
    <row r="346" spans="1:28">
      <c r="A346" s="103">
        <v>2311</v>
      </c>
      <c r="B346" s="102">
        <v>567</v>
      </c>
      <c r="C346" s="101">
        <v>6648.689456000001</v>
      </c>
      <c r="D346" s="100">
        <v>72</v>
      </c>
      <c r="E346" s="99">
        <v>177.24099999999999</v>
      </c>
      <c r="F346" s="96">
        <v>6</v>
      </c>
      <c r="G346" s="95">
        <v>14213.700745</v>
      </c>
      <c r="H346" s="94">
        <v>0</v>
      </c>
      <c r="I346" s="93">
        <v>0</v>
      </c>
      <c r="J346" s="96">
        <v>3</v>
      </c>
      <c r="K346" s="95">
        <v>13.449</v>
      </c>
      <c r="L346" s="94">
        <f t="shared" si="36"/>
        <v>648</v>
      </c>
      <c r="M346" s="93">
        <f t="shared" si="37"/>
        <v>21053.080201000001</v>
      </c>
      <c r="N346" s="96">
        <v>1858</v>
      </c>
      <c r="O346" s="98">
        <v>12663.822979999999</v>
      </c>
      <c r="P346" s="94">
        <v>368</v>
      </c>
      <c r="Q346" s="97">
        <v>1433.10005</v>
      </c>
      <c r="R346" s="96">
        <v>42</v>
      </c>
      <c r="S346" s="95">
        <v>788.98915</v>
      </c>
      <c r="T346" s="94">
        <v>80</v>
      </c>
      <c r="U346" s="93">
        <v>778.79109900000003</v>
      </c>
      <c r="V346" s="96">
        <v>122</v>
      </c>
      <c r="W346" s="95">
        <v>1197.21604</v>
      </c>
      <c r="X346" s="94">
        <f t="shared" si="38"/>
        <v>2470</v>
      </c>
      <c r="Y346" s="93">
        <f t="shared" si="39"/>
        <v>16861.919318999997</v>
      </c>
      <c r="Z346" s="94">
        <f t="shared" si="40"/>
        <v>3118</v>
      </c>
      <c r="AA346" s="93">
        <f t="shared" si="41"/>
        <v>37914.999519999998</v>
      </c>
      <c r="AB346" s="78" t="s">
        <v>1058</v>
      </c>
    </row>
    <row r="347" spans="1:28">
      <c r="A347" s="103">
        <v>2312</v>
      </c>
      <c r="B347" s="102">
        <v>951</v>
      </c>
      <c r="C347" s="101">
        <v>10045.076592000001</v>
      </c>
      <c r="D347" s="100">
        <v>48</v>
      </c>
      <c r="E347" s="99">
        <v>114.5617</v>
      </c>
      <c r="F347" s="96">
        <v>5</v>
      </c>
      <c r="G347" s="95">
        <v>5419.2</v>
      </c>
      <c r="H347" s="94">
        <v>2</v>
      </c>
      <c r="I347" s="93">
        <v>387.3</v>
      </c>
      <c r="J347" s="96">
        <v>3</v>
      </c>
      <c r="K347" s="95">
        <v>12.919</v>
      </c>
      <c r="L347" s="94">
        <f t="shared" si="36"/>
        <v>1009</v>
      </c>
      <c r="M347" s="93">
        <f t="shared" si="37"/>
        <v>15979.057292</v>
      </c>
      <c r="N347" s="96">
        <v>1837</v>
      </c>
      <c r="O347" s="98">
        <v>13192.980495000002</v>
      </c>
      <c r="P347" s="94">
        <v>344</v>
      </c>
      <c r="Q347" s="97">
        <v>1395.7386000000001</v>
      </c>
      <c r="R347" s="96">
        <v>50</v>
      </c>
      <c r="S347" s="95">
        <v>357.16030799999999</v>
      </c>
      <c r="T347" s="94">
        <v>81</v>
      </c>
      <c r="U347" s="93">
        <v>1276.366078</v>
      </c>
      <c r="V347" s="96">
        <v>132</v>
      </c>
      <c r="W347" s="95">
        <v>925.160259</v>
      </c>
      <c r="X347" s="94">
        <f t="shared" si="38"/>
        <v>2444</v>
      </c>
      <c r="Y347" s="93">
        <f t="shared" si="39"/>
        <v>17147.405740000002</v>
      </c>
      <c r="Z347" s="94">
        <f t="shared" si="40"/>
        <v>3453</v>
      </c>
      <c r="AA347" s="93">
        <f t="shared" si="41"/>
        <v>33126.463032</v>
      </c>
      <c r="AB347" s="78" t="s">
        <v>1057</v>
      </c>
    </row>
    <row r="348" spans="1:28">
      <c r="A348" s="103">
        <v>2401</v>
      </c>
      <c r="B348" s="102">
        <v>999</v>
      </c>
      <c r="C348" s="101">
        <v>9692.5498299999999</v>
      </c>
      <c r="D348" s="100">
        <v>62</v>
      </c>
      <c r="E348" s="99">
        <v>143.05540000000002</v>
      </c>
      <c r="F348" s="96">
        <v>7</v>
      </c>
      <c r="G348" s="95">
        <v>95.538560000000004</v>
      </c>
      <c r="H348" s="94">
        <v>3</v>
      </c>
      <c r="I348" s="93">
        <v>4051.7</v>
      </c>
      <c r="J348" s="96">
        <v>2</v>
      </c>
      <c r="K348" s="95">
        <v>7.3844000000000003</v>
      </c>
      <c r="L348" s="94">
        <f t="shared" si="36"/>
        <v>1073</v>
      </c>
      <c r="M348" s="93">
        <f t="shared" si="37"/>
        <v>13990.22819</v>
      </c>
      <c r="N348" s="96">
        <v>2281</v>
      </c>
      <c r="O348" s="98">
        <v>18316.536674999999</v>
      </c>
      <c r="P348" s="94">
        <v>447</v>
      </c>
      <c r="Q348" s="97">
        <v>1697.6346879999999</v>
      </c>
      <c r="R348" s="96">
        <v>29</v>
      </c>
      <c r="S348" s="95">
        <v>281.52435000000003</v>
      </c>
      <c r="T348" s="94">
        <v>67</v>
      </c>
      <c r="U348" s="93">
        <v>1834.02405</v>
      </c>
      <c r="V348" s="96">
        <v>121</v>
      </c>
      <c r="W348" s="95">
        <v>1099.9046639999999</v>
      </c>
      <c r="X348" s="94">
        <f t="shared" si="38"/>
        <v>2945</v>
      </c>
      <c r="Y348" s="93">
        <f t="shared" si="39"/>
        <v>23229.624426999999</v>
      </c>
      <c r="Z348" s="94">
        <f t="shared" si="40"/>
        <v>4018</v>
      </c>
      <c r="AA348" s="93">
        <f t="shared" si="41"/>
        <v>37219.852616999997</v>
      </c>
      <c r="AB348" s="78" t="s">
        <v>1056</v>
      </c>
    </row>
    <row r="349" spans="1:28">
      <c r="A349" s="103">
        <v>2402</v>
      </c>
      <c r="B349" s="102">
        <v>357</v>
      </c>
      <c r="C349" s="101">
        <v>5630.0589</v>
      </c>
      <c r="D349" s="100">
        <v>62</v>
      </c>
      <c r="E349" s="99">
        <v>136.0951</v>
      </c>
      <c r="F349" s="96">
        <v>18</v>
      </c>
      <c r="G349" s="95">
        <v>187.691226</v>
      </c>
      <c r="H349" s="94">
        <v>1</v>
      </c>
      <c r="I349" s="93">
        <v>8.2050999999999998</v>
      </c>
      <c r="J349" s="96">
        <v>2</v>
      </c>
      <c r="K349" s="95">
        <v>154.089</v>
      </c>
      <c r="L349" s="94">
        <f t="shared" si="36"/>
        <v>440</v>
      </c>
      <c r="M349" s="93">
        <f t="shared" si="37"/>
        <v>6116.1393260000004</v>
      </c>
      <c r="N349" s="96">
        <v>1859</v>
      </c>
      <c r="O349" s="98">
        <v>12822.139692999999</v>
      </c>
      <c r="P349" s="94">
        <v>376</v>
      </c>
      <c r="Q349" s="97">
        <v>1418.9870000000001</v>
      </c>
      <c r="R349" s="96">
        <v>37</v>
      </c>
      <c r="S349" s="95">
        <v>597.11972400000002</v>
      </c>
      <c r="T349" s="94">
        <v>67</v>
      </c>
      <c r="U349" s="93">
        <v>628.904</v>
      </c>
      <c r="V349" s="96">
        <v>117</v>
      </c>
      <c r="W349" s="95">
        <v>1357.8522539999999</v>
      </c>
      <c r="X349" s="94">
        <f t="shared" si="38"/>
        <v>2456</v>
      </c>
      <c r="Y349" s="93">
        <f t="shared" si="39"/>
        <v>16825.002670999998</v>
      </c>
      <c r="Z349" s="94">
        <f t="shared" si="40"/>
        <v>2896</v>
      </c>
      <c r="AA349" s="93">
        <f t="shared" si="41"/>
        <v>22941.141996999999</v>
      </c>
      <c r="AB349" s="78"/>
    </row>
    <row r="350" spans="1:28" ht="17" thickBot="1">
      <c r="A350" s="103">
        <v>2403</v>
      </c>
      <c r="B350" s="102">
        <v>1488</v>
      </c>
      <c r="C350" s="101">
        <v>13714.774471999999</v>
      </c>
      <c r="D350" s="100">
        <v>63</v>
      </c>
      <c r="E350" s="99">
        <v>123.51349999999999</v>
      </c>
      <c r="F350" s="96">
        <v>6</v>
      </c>
      <c r="G350" s="95">
        <v>120.37589800000001</v>
      </c>
      <c r="H350" s="94">
        <v>3</v>
      </c>
      <c r="I350" s="93">
        <v>4042.8150000000001</v>
      </c>
      <c r="J350" s="96">
        <v>6</v>
      </c>
      <c r="K350" s="95">
        <v>98.134200000000007</v>
      </c>
      <c r="L350" s="94">
        <f t="shared" si="36"/>
        <v>1566</v>
      </c>
      <c r="M350" s="93">
        <f t="shared" si="37"/>
        <v>18099.613069999999</v>
      </c>
      <c r="N350" s="96">
        <v>2290</v>
      </c>
      <c r="O350" s="98">
        <v>15781.059017999998</v>
      </c>
      <c r="P350" s="94">
        <v>433</v>
      </c>
      <c r="Q350" s="97">
        <v>1566.603278</v>
      </c>
      <c r="R350" s="96">
        <v>35</v>
      </c>
      <c r="S350" s="95">
        <v>415.65078299999999</v>
      </c>
      <c r="T350" s="94">
        <v>51</v>
      </c>
      <c r="U350" s="93">
        <v>348.43366700000001</v>
      </c>
      <c r="V350" s="96">
        <v>111</v>
      </c>
      <c r="W350" s="95">
        <v>505.76908900000001</v>
      </c>
      <c r="X350" s="94">
        <f t="shared" si="38"/>
        <v>2920</v>
      </c>
      <c r="Y350" s="93">
        <f t="shared" si="39"/>
        <v>18617.515835000002</v>
      </c>
      <c r="Z350" s="94">
        <f t="shared" si="40"/>
        <v>4486</v>
      </c>
      <c r="AA350" s="93">
        <f t="shared" si="41"/>
        <v>36717.128905000005</v>
      </c>
      <c r="AB350" s="78" t="s">
        <v>1055</v>
      </c>
    </row>
    <row r="351" spans="1:28" ht="17" thickBot="1">
      <c r="A351" s="92" t="s">
        <v>1054</v>
      </c>
      <c r="B351" s="90">
        <f t="shared" ref="B351:K351" si="42">SUM(B348:B350)</f>
        <v>2844</v>
      </c>
      <c r="C351" s="89">
        <f t="shared" si="42"/>
        <v>29037.383201999997</v>
      </c>
      <c r="D351" s="88">
        <f t="shared" si="42"/>
        <v>187</v>
      </c>
      <c r="E351" s="91">
        <f t="shared" si="42"/>
        <v>402.66399999999999</v>
      </c>
      <c r="F351" s="90">
        <f t="shared" si="42"/>
        <v>31</v>
      </c>
      <c r="G351" s="89">
        <f t="shared" si="42"/>
        <v>403.605684</v>
      </c>
      <c r="H351" s="88">
        <f t="shared" si="42"/>
        <v>7</v>
      </c>
      <c r="I351" s="87">
        <f t="shared" si="42"/>
        <v>8102.7201000000005</v>
      </c>
      <c r="J351" s="90">
        <f t="shared" si="42"/>
        <v>10</v>
      </c>
      <c r="K351" s="89">
        <f t="shared" si="42"/>
        <v>259.60759999999999</v>
      </c>
      <c r="L351" s="88">
        <f t="shared" si="36"/>
        <v>3079</v>
      </c>
      <c r="M351" s="87">
        <f t="shared" si="37"/>
        <v>38205.980585999998</v>
      </c>
      <c r="N351" s="90">
        <f t="shared" ref="N351:W351" si="43">SUM(N348:N350)</f>
        <v>6430</v>
      </c>
      <c r="O351" s="89">
        <f t="shared" si="43"/>
        <v>46919.735386</v>
      </c>
      <c r="P351" s="88">
        <f t="shared" si="43"/>
        <v>1256</v>
      </c>
      <c r="Q351" s="91">
        <f t="shared" si="43"/>
        <v>4683.2249659999998</v>
      </c>
      <c r="R351" s="90">
        <f t="shared" si="43"/>
        <v>101</v>
      </c>
      <c r="S351" s="89">
        <f t="shared" si="43"/>
        <v>1294.2948570000001</v>
      </c>
      <c r="T351" s="88">
        <f t="shared" si="43"/>
        <v>185</v>
      </c>
      <c r="U351" s="87">
        <f t="shared" si="43"/>
        <v>2811.3617169999998</v>
      </c>
      <c r="V351" s="90">
        <f t="shared" si="43"/>
        <v>349</v>
      </c>
      <c r="W351" s="89">
        <f t="shared" si="43"/>
        <v>2963.5260069999999</v>
      </c>
      <c r="X351" s="88">
        <f t="shared" si="38"/>
        <v>8321</v>
      </c>
      <c r="Y351" s="87">
        <f t="shared" si="39"/>
        <v>58672.142933000003</v>
      </c>
      <c r="Z351" s="88">
        <f t="shared" si="40"/>
        <v>11400</v>
      </c>
      <c r="AA351" s="87">
        <f t="shared" si="41"/>
        <v>96878.123519000001</v>
      </c>
    </row>
    <row r="352" spans="1:28">
      <c r="A352" s="86"/>
      <c r="B352" s="85"/>
      <c r="C352" s="74"/>
      <c r="D352" s="85"/>
      <c r="E352" s="74"/>
      <c r="F352" s="75"/>
      <c r="G352" s="83"/>
      <c r="H352" s="75"/>
      <c r="I352" s="83"/>
      <c r="J352" s="75"/>
      <c r="K352" s="83"/>
      <c r="L352" s="75"/>
      <c r="M352" s="83"/>
      <c r="N352" s="75"/>
      <c r="O352" s="84"/>
      <c r="P352" s="75"/>
      <c r="Q352" s="84"/>
      <c r="R352" s="75"/>
      <c r="S352" s="83"/>
      <c r="T352" s="75"/>
      <c r="U352" s="83"/>
      <c r="V352" s="75"/>
      <c r="W352" s="83"/>
      <c r="X352" s="75"/>
      <c r="Y352" s="83"/>
      <c r="Z352" s="75"/>
      <c r="AA352" s="83"/>
      <c r="AB352" s="78"/>
    </row>
    <row r="353" spans="1:27">
      <c r="A353" s="69" t="s">
        <v>1053</v>
      </c>
      <c r="B353" s="82"/>
      <c r="C353" s="67"/>
      <c r="D353" s="82"/>
      <c r="E353" s="67"/>
      <c r="F353" s="68"/>
      <c r="G353" s="81"/>
      <c r="H353" s="68"/>
      <c r="I353" s="81"/>
      <c r="J353" s="68"/>
      <c r="K353" s="81"/>
      <c r="L353" s="82"/>
      <c r="M353" s="67"/>
      <c r="N353" s="68"/>
      <c r="O353" s="68"/>
      <c r="P353" s="68"/>
      <c r="Q353" s="68"/>
      <c r="R353" s="68"/>
      <c r="S353" s="81"/>
      <c r="T353" s="68"/>
      <c r="U353" s="81"/>
      <c r="V353" s="68"/>
      <c r="W353" s="81"/>
      <c r="X353" s="68"/>
      <c r="Y353" s="81"/>
      <c r="Z353" s="68"/>
      <c r="AA353" s="81"/>
    </row>
    <row r="354" spans="1:27">
      <c r="A354" s="69" t="s">
        <v>1052</v>
      </c>
      <c r="B354" s="82"/>
      <c r="C354" s="67"/>
      <c r="D354" s="82"/>
      <c r="E354" s="67"/>
      <c r="F354" s="68"/>
      <c r="G354" s="81"/>
      <c r="H354" s="68"/>
      <c r="I354" s="81"/>
      <c r="J354" s="68"/>
      <c r="K354" s="81"/>
      <c r="L354" s="82"/>
      <c r="M354" s="67"/>
      <c r="N354" s="68"/>
      <c r="O354" s="68"/>
      <c r="P354" s="68"/>
      <c r="Q354" s="68"/>
      <c r="R354" s="68"/>
      <c r="S354" s="81"/>
      <c r="T354" s="68"/>
      <c r="U354" s="81"/>
      <c r="V354" s="68"/>
      <c r="W354" s="81"/>
      <c r="X354" s="68"/>
      <c r="Y354" s="81"/>
      <c r="Z354" s="68"/>
      <c r="AA354" s="81"/>
    </row>
    <row r="355" spans="1:27">
      <c r="B355" s="82"/>
      <c r="C355" s="67"/>
      <c r="D355" s="82"/>
      <c r="E355" s="67"/>
      <c r="F355" s="68"/>
      <c r="G355" s="81"/>
      <c r="H355" s="68"/>
      <c r="I355" s="81"/>
      <c r="J355" s="68"/>
      <c r="K355" s="81"/>
      <c r="L355" s="82"/>
      <c r="M355" s="67"/>
      <c r="N355" s="68"/>
      <c r="O355" s="68"/>
      <c r="P355" s="68"/>
      <c r="Q355" s="68"/>
      <c r="R355" s="68"/>
      <c r="S355" s="81"/>
      <c r="T355" s="68"/>
      <c r="U355" s="81"/>
      <c r="V355" s="68"/>
      <c r="W355" s="81"/>
      <c r="X355" s="68"/>
      <c r="Y355" s="81"/>
      <c r="Z355" s="68"/>
      <c r="AA355" s="81"/>
    </row>
    <row r="356" spans="1:27">
      <c r="B356" s="82"/>
      <c r="C356" s="67"/>
      <c r="D356" s="82"/>
      <c r="E356" s="67"/>
      <c r="F356" s="68"/>
      <c r="G356" s="81"/>
      <c r="H356" s="68"/>
      <c r="I356" s="81"/>
      <c r="J356" s="68"/>
      <c r="K356" s="81"/>
      <c r="L356" s="82"/>
      <c r="M356" s="67"/>
      <c r="N356" s="68"/>
      <c r="O356" s="68"/>
      <c r="P356" s="68"/>
      <c r="Q356" s="68"/>
      <c r="R356" s="68"/>
      <c r="S356" s="81"/>
      <c r="T356" s="68"/>
      <c r="U356" s="81"/>
      <c r="V356" s="68"/>
      <c r="W356" s="81"/>
      <c r="X356" s="68"/>
      <c r="Y356" s="81"/>
      <c r="Z356" s="68"/>
      <c r="AA356" s="81"/>
    </row>
    <row r="357" spans="1:27">
      <c r="B357" s="82"/>
      <c r="C357" s="67"/>
      <c r="D357" s="82"/>
      <c r="E357" s="67"/>
      <c r="F357" s="68"/>
      <c r="G357" s="81"/>
      <c r="H357" s="68"/>
      <c r="I357" s="81"/>
      <c r="J357" s="68"/>
      <c r="K357" s="81"/>
      <c r="L357" s="82"/>
      <c r="M357" s="67"/>
      <c r="N357" s="68"/>
      <c r="O357" s="68"/>
      <c r="P357" s="68"/>
      <c r="Q357" s="68"/>
      <c r="R357" s="68"/>
      <c r="S357" s="81"/>
      <c r="T357" s="68"/>
      <c r="U357" s="81"/>
      <c r="V357" s="68"/>
      <c r="W357" s="81"/>
      <c r="X357" s="68"/>
      <c r="Y357" s="81"/>
      <c r="Z357" s="68"/>
      <c r="AA357" s="81"/>
    </row>
    <row r="358" spans="1:27">
      <c r="B358" s="82"/>
      <c r="C358" s="67"/>
      <c r="D358" s="82"/>
      <c r="E358" s="67"/>
      <c r="F358" s="68"/>
      <c r="G358" s="81"/>
      <c r="H358" s="68"/>
      <c r="I358" s="81"/>
      <c r="J358" s="68"/>
      <c r="K358" s="81"/>
      <c r="L358" s="82"/>
      <c r="M358" s="67"/>
      <c r="N358" s="68"/>
      <c r="O358" s="68"/>
      <c r="P358" s="68"/>
      <c r="Q358" s="68"/>
      <c r="R358" s="68"/>
      <c r="S358" s="81"/>
      <c r="T358" s="68"/>
      <c r="U358" s="81"/>
      <c r="V358" s="68"/>
      <c r="W358" s="81"/>
      <c r="X358" s="68"/>
      <c r="Y358" s="81"/>
      <c r="Z358" s="68"/>
      <c r="AA358" s="81"/>
    </row>
    <row r="359" spans="1:27">
      <c r="B359" s="82"/>
      <c r="C359" s="67"/>
      <c r="D359" s="82"/>
      <c r="E359" s="67"/>
      <c r="F359" s="68"/>
      <c r="G359" s="81"/>
      <c r="H359" s="68"/>
      <c r="I359" s="81"/>
      <c r="J359" s="68"/>
      <c r="K359" s="81"/>
      <c r="L359" s="82"/>
      <c r="M359" s="67"/>
      <c r="N359" s="68"/>
      <c r="O359" s="68"/>
      <c r="P359" s="68"/>
      <c r="Q359" s="68"/>
      <c r="R359" s="68"/>
      <c r="S359" s="81"/>
      <c r="T359" s="68"/>
      <c r="U359" s="81"/>
      <c r="V359" s="68"/>
      <c r="W359" s="81"/>
      <c r="X359" s="68"/>
      <c r="Y359" s="81"/>
      <c r="Z359" s="68"/>
      <c r="AA359" s="81"/>
    </row>
    <row r="360" spans="1:27">
      <c r="A360" s="69" t="s">
        <v>1051</v>
      </c>
      <c r="F360" s="79"/>
      <c r="H360" s="65"/>
      <c r="J360" s="65"/>
      <c r="L360" s="65"/>
      <c r="N360" s="68"/>
      <c r="O360" s="68"/>
      <c r="P360" s="68"/>
      <c r="Q360" s="68"/>
    </row>
    <row r="361" spans="1:27">
      <c r="A361" s="69" t="s">
        <v>1050</v>
      </c>
      <c r="F361" s="79"/>
      <c r="H361" s="65"/>
      <c r="J361" s="65"/>
      <c r="L361" s="65"/>
      <c r="P361" s="68"/>
      <c r="Q361" s="68"/>
    </row>
    <row r="362" spans="1:27">
      <c r="A362" s="69" t="s">
        <v>1049</v>
      </c>
      <c r="F362" s="79"/>
      <c r="H362" s="65"/>
      <c r="J362" s="65"/>
      <c r="L362" s="65"/>
    </row>
    <row r="363" spans="1:27">
      <c r="A363" s="69" t="s">
        <v>1048</v>
      </c>
      <c r="H363" s="65"/>
      <c r="J363" s="65"/>
      <c r="L363" s="65"/>
    </row>
    <row r="364" spans="1:27">
      <c r="A364" s="69" t="s">
        <v>1047</v>
      </c>
      <c r="H364" s="65"/>
      <c r="J364" s="65"/>
      <c r="L364" s="65"/>
    </row>
    <row r="365" spans="1:27">
      <c r="A365" s="69" t="s">
        <v>1046</v>
      </c>
      <c r="H365" s="65"/>
      <c r="J365" s="65"/>
      <c r="L365" s="65"/>
    </row>
    <row r="366" spans="1:27">
      <c r="A366" s="69" t="s">
        <v>1045</v>
      </c>
      <c r="H366" s="65"/>
      <c r="J366" s="65"/>
      <c r="L366" s="65"/>
    </row>
    <row r="367" spans="1:27">
      <c r="A367" s="69" t="s">
        <v>1044</v>
      </c>
      <c r="H367" s="65"/>
      <c r="J367" s="65"/>
      <c r="L367" s="65"/>
    </row>
    <row r="368" spans="1:27">
      <c r="A368" s="69" t="s">
        <v>1043</v>
      </c>
    </row>
    <row r="369" spans="1:1">
      <c r="A369" s="69" t="s">
        <v>1042</v>
      </c>
    </row>
    <row r="370" spans="1:1">
      <c r="A370" s="69" t="s">
        <v>1041</v>
      </c>
    </row>
    <row r="371" spans="1:1">
      <c r="A371" s="69" t="s">
        <v>1040</v>
      </c>
    </row>
    <row r="372" spans="1:1">
      <c r="A372" s="69" t="s">
        <v>1039</v>
      </c>
    </row>
    <row r="373" spans="1:1">
      <c r="A373" s="69" t="s">
        <v>1038</v>
      </c>
    </row>
    <row r="374" spans="1:1">
      <c r="A374" s="69" t="s">
        <v>1037</v>
      </c>
    </row>
    <row r="375" spans="1:1">
      <c r="A375" s="69" t="s">
        <v>1036</v>
      </c>
    </row>
    <row r="376" spans="1:1">
      <c r="A376" s="69" t="s">
        <v>1035</v>
      </c>
    </row>
    <row r="377" spans="1:1">
      <c r="A377" s="69" t="s">
        <v>1034</v>
      </c>
    </row>
    <row r="378" spans="1:1">
      <c r="A378" s="69" t="s">
        <v>1033</v>
      </c>
    </row>
    <row r="379" spans="1:1">
      <c r="A379" s="69" t="s">
        <v>1032</v>
      </c>
    </row>
    <row r="380" spans="1:1">
      <c r="A380" s="80" t="s">
        <v>1031</v>
      </c>
    </row>
    <row r="381" spans="1:1">
      <c r="A381" s="80" t="s">
        <v>1030</v>
      </c>
    </row>
    <row r="382" spans="1:1">
      <c r="A382" s="80" t="s">
        <v>1029</v>
      </c>
    </row>
    <row r="383" spans="1:1">
      <c r="A383" s="80" t="s">
        <v>1028</v>
      </c>
    </row>
    <row r="384" spans="1:1">
      <c r="A384" s="69" t="s">
        <v>1027</v>
      </c>
    </row>
    <row r="385" spans="1:25">
      <c r="A385" s="80" t="s">
        <v>1026</v>
      </c>
    </row>
    <row r="386" spans="1:25">
      <c r="A386" s="69" t="s">
        <v>1025</v>
      </c>
    </row>
    <row r="387" spans="1:25">
      <c r="A387" s="69" t="s">
        <v>1024</v>
      </c>
    </row>
    <row r="388" spans="1:25">
      <c r="A388" s="80" t="s">
        <v>1023</v>
      </c>
    </row>
    <row r="389" spans="1:25">
      <c r="A389" s="69" t="s">
        <v>1022</v>
      </c>
    </row>
    <row r="390" spans="1:25">
      <c r="A390" s="69" t="s">
        <v>1021</v>
      </c>
      <c r="B390" s="71"/>
      <c r="C390" s="75"/>
      <c r="D390" s="71"/>
      <c r="E390" s="71"/>
      <c r="F390" s="71"/>
      <c r="G390" s="71"/>
      <c r="H390" s="71"/>
      <c r="I390" s="71"/>
      <c r="J390" s="71"/>
      <c r="K390" s="71"/>
      <c r="L390" s="71"/>
      <c r="M390" s="71"/>
      <c r="N390" s="71"/>
      <c r="O390" s="74"/>
      <c r="P390" s="71"/>
      <c r="Q390" s="73"/>
      <c r="R390" s="71"/>
      <c r="S390" s="72"/>
      <c r="T390" s="71"/>
      <c r="U390" s="72"/>
      <c r="V390" s="71"/>
      <c r="W390" s="72"/>
      <c r="X390" s="71"/>
      <c r="Y390" s="71"/>
    </row>
    <row r="391" spans="1:25">
      <c r="A391" s="69" t="s">
        <v>1020</v>
      </c>
    </row>
    <row r="392" spans="1:25">
      <c r="A392" s="69" t="s">
        <v>1019</v>
      </c>
    </row>
    <row r="393" spans="1:25">
      <c r="A393" s="69" t="s">
        <v>1018</v>
      </c>
    </row>
    <row r="394" spans="1:25">
      <c r="A394" s="69" t="s">
        <v>1017</v>
      </c>
    </row>
    <row r="395" spans="1:25">
      <c r="A395" s="69" t="s">
        <v>1016</v>
      </c>
    </row>
    <row r="396" spans="1:25">
      <c r="A396" s="69" t="s">
        <v>1015</v>
      </c>
    </row>
    <row r="397" spans="1:25">
      <c r="A397" s="69" t="s">
        <v>1014</v>
      </c>
    </row>
    <row r="398" spans="1:25">
      <c r="A398" s="69" t="s">
        <v>1013</v>
      </c>
    </row>
    <row r="399" spans="1:25">
      <c r="A399" s="69" t="s">
        <v>1012</v>
      </c>
    </row>
    <row r="400" spans="1:25">
      <c r="A400" s="69" t="s">
        <v>1011</v>
      </c>
    </row>
    <row r="401" spans="1:25">
      <c r="A401" s="69" t="s">
        <v>1010</v>
      </c>
    </row>
    <row r="402" spans="1:25">
      <c r="A402" s="69" t="s">
        <v>1009</v>
      </c>
    </row>
    <row r="403" spans="1:25">
      <c r="A403" s="69" t="s">
        <v>1008</v>
      </c>
      <c r="B403" s="71"/>
      <c r="C403" s="75"/>
      <c r="D403" s="71"/>
      <c r="E403" s="71"/>
      <c r="F403" s="71"/>
      <c r="G403" s="71"/>
      <c r="H403" s="71"/>
      <c r="I403" s="71"/>
      <c r="J403" s="71"/>
      <c r="K403" s="71"/>
      <c r="L403" s="71"/>
      <c r="M403" s="71"/>
      <c r="N403" s="71"/>
      <c r="O403" s="74"/>
      <c r="P403" s="71"/>
      <c r="Q403" s="73"/>
      <c r="R403" s="71"/>
      <c r="S403" s="72"/>
      <c r="T403" s="71"/>
      <c r="U403" s="72"/>
      <c r="V403" s="71"/>
      <c r="W403" s="72"/>
      <c r="X403" s="71"/>
      <c r="Y403" s="71"/>
    </row>
    <row r="404" spans="1:25">
      <c r="A404" s="69" t="s">
        <v>1007</v>
      </c>
    </row>
    <row r="405" spans="1:25">
      <c r="A405" s="69" t="s">
        <v>1006</v>
      </c>
    </row>
    <row r="406" spans="1:25">
      <c r="A406" s="69" t="s">
        <v>1005</v>
      </c>
    </row>
    <row r="407" spans="1:25">
      <c r="A407" s="69" t="s">
        <v>1004</v>
      </c>
    </row>
    <row r="408" spans="1:25">
      <c r="A408" s="69" t="s">
        <v>1003</v>
      </c>
    </row>
    <row r="409" spans="1:25">
      <c r="A409" s="69" t="s">
        <v>1002</v>
      </c>
    </row>
    <row r="410" spans="1:25">
      <c r="A410" s="69" t="s">
        <v>1001</v>
      </c>
    </row>
    <row r="411" spans="1:25">
      <c r="A411" s="69" t="s">
        <v>1000</v>
      </c>
      <c r="B411" s="71"/>
      <c r="C411" s="75"/>
      <c r="D411" s="71"/>
      <c r="E411" s="71"/>
      <c r="F411" s="71"/>
      <c r="G411" s="71"/>
      <c r="H411" s="71"/>
      <c r="I411" s="71"/>
      <c r="J411" s="71"/>
      <c r="K411" s="71"/>
      <c r="L411" s="71"/>
      <c r="M411" s="71"/>
      <c r="N411" s="71"/>
      <c r="O411" s="74"/>
      <c r="P411" s="71"/>
      <c r="Q411" s="73"/>
      <c r="R411" s="71"/>
      <c r="S411" s="72"/>
      <c r="T411" s="71"/>
      <c r="U411" s="72"/>
      <c r="V411" s="71"/>
      <c r="W411" s="72"/>
      <c r="X411" s="71"/>
      <c r="Y411" s="71"/>
    </row>
    <row r="412" spans="1:25">
      <c r="A412" s="69" t="s">
        <v>999</v>
      </c>
      <c r="B412" s="71"/>
      <c r="C412" s="75"/>
      <c r="D412" s="71"/>
      <c r="E412" s="71"/>
      <c r="F412" s="71"/>
      <c r="G412" s="71"/>
      <c r="H412" s="71"/>
      <c r="I412" s="71"/>
      <c r="J412" s="71"/>
      <c r="K412" s="71"/>
      <c r="L412" s="71"/>
      <c r="M412" s="71"/>
      <c r="N412" s="71"/>
      <c r="O412" s="74"/>
      <c r="P412" s="71"/>
      <c r="Q412" s="73"/>
      <c r="R412" s="71"/>
      <c r="S412" s="72"/>
      <c r="T412" s="71"/>
      <c r="U412" s="72"/>
      <c r="V412" s="71"/>
      <c r="W412" s="72"/>
      <c r="X412" s="71"/>
      <c r="Y412" s="71"/>
    </row>
    <row r="413" spans="1:25">
      <c r="A413" s="69" t="s">
        <v>998</v>
      </c>
      <c r="B413" s="71"/>
      <c r="C413" s="75"/>
      <c r="D413" s="71"/>
      <c r="E413" s="71"/>
      <c r="F413" s="71"/>
      <c r="G413" s="71"/>
      <c r="H413" s="71"/>
      <c r="I413" s="71"/>
      <c r="J413" s="71"/>
      <c r="K413" s="71"/>
      <c r="L413" s="71"/>
      <c r="M413" s="71"/>
      <c r="N413" s="71"/>
      <c r="O413" s="74"/>
      <c r="P413" s="71"/>
      <c r="Q413" s="73"/>
      <c r="R413" s="71"/>
      <c r="S413" s="72"/>
      <c r="T413" s="71"/>
      <c r="U413" s="72"/>
      <c r="V413" s="71"/>
      <c r="W413" s="72"/>
      <c r="X413" s="71"/>
      <c r="Y413" s="71"/>
    </row>
    <row r="414" spans="1:25">
      <c r="A414" s="69" t="s">
        <v>997</v>
      </c>
      <c r="B414" s="71"/>
      <c r="C414" s="75"/>
      <c r="D414" s="71"/>
      <c r="E414" s="71"/>
      <c r="F414" s="71"/>
      <c r="G414" s="71"/>
      <c r="H414" s="71"/>
      <c r="I414" s="71"/>
      <c r="J414" s="71"/>
      <c r="K414" s="71"/>
      <c r="L414" s="71"/>
      <c r="M414" s="71"/>
      <c r="N414" s="71"/>
      <c r="O414" s="74"/>
      <c r="P414" s="71"/>
      <c r="Q414" s="73"/>
      <c r="R414" s="71"/>
      <c r="S414" s="72"/>
      <c r="T414" s="71"/>
      <c r="U414" s="72"/>
      <c r="V414" s="71"/>
      <c r="W414" s="72"/>
      <c r="X414" s="71"/>
      <c r="Y414" s="71"/>
    </row>
    <row r="415" spans="1:25">
      <c r="A415" s="69" t="s">
        <v>996</v>
      </c>
      <c r="B415" s="71"/>
      <c r="C415" s="75"/>
      <c r="D415" s="71"/>
      <c r="E415" s="71"/>
      <c r="F415" s="71"/>
      <c r="G415" s="71"/>
      <c r="H415" s="71"/>
      <c r="I415" s="71"/>
      <c r="J415" s="71"/>
      <c r="K415" s="71"/>
      <c r="L415" s="71"/>
      <c r="M415" s="71"/>
      <c r="N415" s="71"/>
      <c r="O415" s="74"/>
      <c r="P415" s="71"/>
      <c r="Q415" s="73"/>
      <c r="R415" s="71"/>
      <c r="S415" s="72"/>
      <c r="T415" s="71"/>
      <c r="U415" s="72"/>
      <c r="V415" s="71"/>
      <c r="W415" s="72"/>
      <c r="X415" s="71"/>
      <c r="Y415" s="71"/>
    </row>
    <row r="416" spans="1:25">
      <c r="A416" s="69" t="s">
        <v>995</v>
      </c>
      <c r="B416" s="71"/>
      <c r="C416" s="75"/>
      <c r="D416" s="71"/>
      <c r="E416" s="71"/>
      <c r="F416" s="71"/>
      <c r="G416" s="71"/>
      <c r="H416" s="71"/>
      <c r="I416" s="71"/>
      <c r="J416" s="71"/>
      <c r="K416" s="71"/>
      <c r="L416" s="71"/>
      <c r="M416" s="71"/>
      <c r="N416" s="71"/>
      <c r="O416" s="74"/>
      <c r="P416" s="71"/>
      <c r="Q416" s="73"/>
      <c r="R416" s="71"/>
      <c r="S416" s="72"/>
      <c r="T416" s="71"/>
      <c r="U416" s="72"/>
      <c r="V416" s="71"/>
      <c r="W416" s="72"/>
      <c r="X416" s="71"/>
      <c r="Y416" s="71"/>
    </row>
    <row r="417" spans="1:25">
      <c r="A417" s="69" t="s">
        <v>994</v>
      </c>
      <c r="B417" s="71"/>
      <c r="C417" s="75"/>
      <c r="D417" s="71"/>
      <c r="E417" s="71"/>
      <c r="F417" s="71"/>
      <c r="G417" s="71"/>
      <c r="H417" s="71"/>
      <c r="I417" s="71"/>
      <c r="J417" s="71"/>
      <c r="K417" s="71"/>
      <c r="L417" s="71"/>
      <c r="M417" s="71"/>
      <c r="N417" s="71"/>
      <c r="O417" s="74"/>
      <c r="P417" s="71"/>
      <c r="Q417" s="73"/>
      <c r="R417" s="71"/>
      <c r="S417" s="72"/>
      <c r="T417" s="71"/>
      <c r="U417" s="72"/>
      <c r="V417" s="71"/>
      <c r="W417" s="72"/>
      <c r="X417" s="71"/>
      <c r="Y417" s="71"/>
    </row>
    <row r="418" spans="1:25">
      <c r="A418" s="69" t="s">
        <v>993</v>
      </c>
      <c r="B418" s="71"/>
      <c r="C418" s="75"/>
      <c r="D418" s="71"/>
      <c r="E418" s="71"/>
      <c r="F418" s="71"/>
      <c r="G418" s="71"/>
      <c r="H418" s="71"/>
      <c r="I418" s="71"/>
      <c r="J418" s="71"/>
      <c r="K418" s="71"/>
      <c r="L418" s="71"/>
      <c r="M418" s="71"/>
      <c r="N418" s="71"/>
      <c r="O418" s="74"/>
      <c r="P418" s="71"/>
      <c r="Q418" s="73"/>
      <c r="R418" s="71"/>
      <c r="S418" s="72"/>
      <c r="T418" s="71"/>
      <c r="U418" s="72"/>
      <c r="V418" s="71"/>
      <c r="W418" s="72"/>
      <c r="X418" s="71"/>
      <c r="Y418" s="71"/>
    </row>
    <row r="419" spans="1:25">
      <c r="A419" s="69" t="s">
        <v>992</v>
      </c>
      <c r="B419" s="71"/>
      <c r="C419" s="75"/>
      <c r="D419" s="71"/>
      <c r="E419" s="71"/>
      <c r="F419" s="71"/>
      <c r="G419" s="71"/>
      <c r="H419" s="71"/>
      <c r="I419" s="71"/>
      <c r="J419" s="71"/>
      <c r="K419" s="71"/>
      <c r="L419" s="71"/>
      <c r="M419" s="71"/>
      <c r="N419" s="71"/>
      <c r="O419" s="74"/>
      <c r="P419" s="71"/>
      <c r="Q419" s="73"/>
      <c r="R419" s="71"/>
      <c r="S419" s="72"/>
      <c r="T419" s="71"/>
      <c r="U419" s="72"/>
      <c r="V419" s="71"/>
      <c r="W419" s="72"/>
      <c r="X419" s="71"/>
      <c r="Y419" s="71"/>
    </row>
    <row r="420" spans="1:25">
      <c r="A420" s="69" t="s">
        <v>991</v>
      </c>
    </row>
    <row r="421" spans="1:25">
      <c r="A421" s="69" t="s">
        <v>990</v>
      </c>
      <c r="B421" s="71"/>
      <c r="C421" s="75"/>
      <c r="D421" s="71"/>
      <c r="E421" s="71"/>
      <c r="F421" s="71"/>
      <c r="G421" s="71"/>
      <c r="H421" s="71"/>
      <c r="I421" s="71"/>
      <c r="J421" s="71"/>
      <c r="K421" s="71"/>
      <c r="L421" s="71"/>
      <c r="M421" s="71"/>
      <c r="N421" s="71"/>
      <c r="O421" s="74"/>
      <c r="P421" s="71"/>
      <c r="Q421" s="73"/>
      <c r="R421" s="71"/>
      <c r="S421" s="72"/>
      <c r="T421" s="71"/>
      <c r="U421" s="72"/>
      <c r="V421" s="71"/>
      <c r="W421" s="72"/>
      <c r="X421" s="71"/>
      <c r="Y421" s="71"/>
    </row>
    <row r="422" spans="1:25">
      <c r="A422" s="69" t="s">
        <v>989</v>
      </c>
    </row>
    <row r="423" spans="1:25">
      <c r="A423" s="69" t="s">
        <v>988</v>
      </c>
    </row>
    <row r="424" spans="1:25">
      <c r="A424" s="69" t="s">
        <v>987</v>
      </c>
    </row>
    <row r="425" spans="1:25">
      <c r="A425" s="69" t="s">
        <v>986</v>
      </c>
      <c r="B425" s="71"/>
      <c r="C425" s="75"/>
      <c r="D425" s="71"/>
      <c r="E425" s="71"/>
      <c r="F425" s="71"/>
      <c r="G425" s="71"/>
      <c r="H425" s="71"/>
      <c r="I425" s="71"/>
      <c r="J425" s="71"/>
      <c r="K425" s="71"/>
      <c r="L425" s="71"/>
      <c r="M425" s="71"/>
      <c r="N425" s="71"/>
      <c r="O425" s="74"/>
      <c r="P425" s="71"/>
      <c r="Q425" s="73"/>
      <c r="R425" s="71"/>
      <c r="S425" s="72"/>
      <c r="T425" s="71"/>
      <c r="U425" s="72"/>
      <c r="V425" s="71"/>
      <c r="W425" s="72"/>
      <c r="X425" s="71"/>
      <c r="Y425" s="71"/>
    </row>
    <row r="426" spans="1:25">
      <c r="A426" s="69" t="s">
        <v>985</v>
      </c>
    </row>
    <row r="427" spans="1:25">
      <c r="A427" s="69" t="s">
        <v>984</v>
      </c>
    </row>
    <row r="428" spans="1:25">
      <c r="A428" s="69" t="s">
        <v>983</v>
      </c>
    </row>
    <row r="429" spans="1:25">
      <c r="A429" s="69" t="s">
        <v>982</v>
      </c>
    </row>
    <row r="430" spans="1:25">
      <c r="A430" s="69" t="s">
        <v>981</v>
      </c>
      <c r="B430" s="71"/>
      <c r="C430" s="75"/>
      <c r="D430" s="71"/>
      <c r="E430" s="71"/>
      <c r="F430" s="71"/>
      <c r="G430" s="71"/>
      <c r="H430" s="71"/>
      <c r="I430" s="71"/>
      <c r="J430" s="71"/>
      <c r="K430" s="71"/>
      <c r="L430" s="71"/>
      <c r="M430" s="71"/>
      <c r="N430" s="71"/>
      <c r="O430" s="74"/>
      <c r="P430" s="71"/>
      <c r="Q430" s="73"/>
      <c r="R430" s="71"/>
      <c r="S430" s="72"/>
      <c r="T430" s="71"/>
      <c r="U430" s="72"/>
      <c r="V430" s="71"/>
      <c r="W430" s="72"/>
      <c r="X430" s="71"/>
      <c r="Y430" s="71"/>
    </row>
    <row r="431" spans="1:25">
      <c r="A431" s="69" t="s">
        <v>980</v>
      </c>
    </row>
    <row r="432" spans="1:25">
      <c r="A432" s="69" t="s">
        <v>979</v>
      </c>
    </row>
    <row r="433" spans="1:25">
      <c r="A433" s="69" t="s">
        <v>978</v>
      </c>
      <c r="B433" s="71"/>
      <c r="C433" s="75"/>
      <c r="D433" s="71"/>
      <c r="E433" s="71"/>
      <c r="F433" s="71"/>
      <c r="G433" s="71"/>
      <c r="H433" s="71"/>
      <c r="I433" s="71"/>
      <c r="J433" s="71"/>
      <c r="K433" s="71"/>
      <c r="L433" s="71"/>
      <c r="M433" s="71"/>
      <c r="N433" s="71"/>
      <c r="O433" s="74"/>
      <c r="P433" s="71"/>
      <c r="Q433" s="73"/>
      <c r="R433" s="71"/>
      <c r="S433" s="72"/>
      <c r="T433" s="71"/>
      <c r="U433" s="72"/>
      <c r="V433" s="71"/>
      <c r="W433" s="72"/>
      <c r="X433" s="71"/>
      <c r="Y433" s="71"/>
    </row>
    <row r="434" spans="1:25">
      <c r="A434" s="69" t="s">
        <v>977</v>
      </c>
    </row>
    <row r="435" spans="1:25">
      <c r="A435" s="69" t="s">
        <v>976</v>
      </c>
    </row>
    <row r="436" spans="1:25">
      <c r="A436" s="69" t="s">
        <v>975</v>
      </c>
    </row>
    <row r="437" spans="1:25">
      <c r="A437" s="69" t="s">
        <v>974</v>
      </c>
    </row>
    <row r="438" spans="1:25">
      <c r="A438" s="69" t="s">
        <v>973</v>
      </c>
    </row>
    <row r="439" spans="1:25">
      <c r="A439" s="69" t="s">
        <v>972</v>
      </c>
      <c r="B439" s="71"/>
      <c r="C439" s="75"/>
      <c r="D439" s="71"/>
      <c r="E439" s="71"/>
      <c r="F439" s="71"/>
      <c r="G439" s="71"/>
      <c r="H439" s="71"/>
      <c r="I439" s="71"/>
      <c r="J439" s="71"/>
      <c r="K439" s="71"/>
      <c r="L439" s="71"/>
      <c r="M439" s="71"/>
      <c r="N439" s="71"/>
      <c r="O439" s="74"/>
      <c r="P439" s="71"/>
      <c r="Q439" s="73"/>
      <c r="R439" s="71"/>
      <c r="S439" s="72"/>
      <c r="T439" s="71"/>
      <c r="U439" s="72"/>
      <c r="V439" s="71"/>
      <c r="W439" s="72"/>
      <c r="X439" s="71"/>
      <c r="Y439" s="71"/>
    </row>
    <row r="440" spans="1:25">
      <c r="A440" s="69" t="s">
        <v>971</v>
      </c>
    </row>
    <row r="441" spans="1:25">
      <c r="A441" s="69" t="s">
        <v>970</v>
      </c>
    </row>
    <row r="442" spans="1:25">
      <c r="A442" s="69" t="s">
        <v>969</v>
      </c>
    </row>
    <row r="443" spans="1:25">
      <c r="A443" s="69" t="s">
        <v>968</v>
      </c>
    </row>
    <row r="444" spans="1:25">
      <c r="A444" s="69" t="s">
        <v>967</v>
      </c>
    </row>
    <row r="445" spans="1:25">
      <c r="A445" s="69" t="s">
        <v>966</v>
      </c>
    </row>
    <row r="446" spans="1:25">
      <c r="A446" s="69" t="s">
        <v>965</v>
      </c>
    </row>
    <row r="447" spans="1:25">
      <c r="A447" s="69" t="s">
        <v>964</v>
      </c>
    </row>
    <row r="448" spans="1:25">
      <c r="A448" s="69" t="s">
        <v>963</v>
      </c>
    </row>
    <row r="449" spans="1:25">
      <c r="A449" s="69" t="s">
        <v>962</v>
      </c>
      <c r="B449" s="71"/>
      <c r="C449" s="75"/>
      <c r="D449" s="71"/>
      <c r="E449" s="71"/>
      <c r="F449" s="71"/>
      <c r="G449" s="71"/>
      <c r="H449" s="71"/>
      <c r="I449" s="71"/>
      <c r="J449" s="71"/>
      <c r="K449" s="71"/>
      <c r="L449" s="71"/>
      <c r="M449" s="71"/>
      <c r="N449" s="71"/>
      <c r="O449" s="74"/>
      <c r="P449" s="71"/>
      <c r="Q449" s="73"/>
      <c r="R449" s="71"/>
      <c r="S449" s="72"/>
      <c r="T449" s="71"/>
      <c r="U449" s="72"/>
      <c r="V449" s="71"/>
      <c r="W449" s="72"/>
      <c r="X449" s="71"/>
      <c r="Y449" s="71"/>
    </row>
    <row r="450" spans="1:25">
      <c r="A450" s="69" t="s">
        <v>961</v>
      </c>
      <c r="B450" s="71"/>
      <c r="C450" s="75"/>
      <c r="D450" s="71"/>
      <c r="E450" s="71"/>
      <c r="F450" s="71"/>
      <c r="G450" s="71"/>
      <c r="H450" s="71"/>
      <c r="I450" s="71"/>
      <c r="J450" s="71"/>
      <c r="K450" s="71"/>
      <c r="L450" s="71"/>
      <c r="M450" s="71"/>
      <c r="N450" s="71"/>
      <c r="O450" s="74"/>
      <c r="P450" s="71"/>
      <c r="Q450" s="73"/>
      <c r="R450" s="71"/>
      <c r="S450" s="72"/>
      <c r="T450" s="71"/>
      <c r="U450" s="72"/>
      <c r="V450" s="71"/>
      <c r="W450" s="72"/>
      <c r="X450" s="71"/>
      <c r="Y450" s="71"/>
    </row>
    <row r="451" spans="1:25">
      <c r="A451" s="69" t="s">
        <v>960</v>
      </c>
    </row>
    <row r="452" spans="1:25">
      <c r="A452" s="69" t="s">
        <v>959</v>
      </c>
    </row>
    <row r="453" spans="1:25">
      <c r="A453" s="69" t="s">
        <v>958</v>
      </c>
    </row>
    <row r="454" spans="1:25">
      <c r="A454" s="69" t="s">
        <v>957</v>
      </c>
    </row>
    <row r="455" spans="1:25">
      <c r="A455" s="69" t="s">
        <v>956</v>
      </c>
    </row>
    <row r="456" spans="1:25">
      <c r="A456" s="69" t="s">
        <v>955</v>
      </c>
    </row>
    <row r="457" spans="1:25">
      <c r="A457" s="69" t="s">
        <v>954</v>
      </c>
    </row>
    <row r="458" spans="1:25">
      <c r="A458" s="69" t="s">
        <v>953</v>
      </c>
    </row>
    <row r="459" spans="1:25">
      <c r="A459" s="69" t="s">
        <v>952</v>
      </c>
    </row>
    <row r="460" spans="1:25">
      <c r="A460" s="69" t="s">
        <v>951</v>
      </c>
    </row>
    <row r="461" spans="1:25">
      <c r="A461" s="69" t="s">
        <v>950</v>
      </c>
    </row>
    <row r="462" spans="1:25">
      <c r="A462" s="69" t="s">
        <v>949</v>
      </c>
    </row>
    <row r="463" spans="1:25">
      <c r="A463" s="69" t="s">
        <v>948</v>
      </c>
    </row>
    <row r="464" spans="1:25">
      <c r="A464" s="69" t="s">
        <v>947</v>
      </c>
    </row>
    <row r="465" spans="1:25">
      <c r="A465" s="69" t="s">
        <v>946</v>
      </c>
    </row>
    <row r="466" spans="1:25">
      <c r="A466" s="69" t="s">
        <v>945</v>
      </c>
    </row>
    <row r="467" spans="1:25">
      <c r="A467" s="69" t="s">
        <v>944</v>
      </c>
    </row>
    <row r="468" spans="1:25">
      <c r="A468" s="69" t="s">
        <v>943</v>
      </c>
      <c r="B468" s="71"/>
      <c r="C468" s="75"/>
      <c r="D468" s="71"/>
      <c r="E468" s="71"/>
      <c r="F468" s="71"/>
      <c r="G468" s="71"/>
      <c r="H468" s="71"/>
      <c r="I468" s="71"/>
      <c r="J468" s="71"/>
      <c r="K468" s="71"/>
      <c r="L468" s="71"/>
      <c r="M468" s="71"/>
      <c r="N468" s="71"/>
      <c r="O468" s="74"/>
      <c r="P468" s="71"/>
      <c r="Q468" s="73"/>
      <c r="R468" s="71"/>
      <c r="S468" s="72"/>
      <c r="T468" s="71"/>
      <c r="U468" s="72"/>
      <c r="V468" s="71"/>
      <c r="W468" s="72"/>
      <c r="X468" s="71"/>
      <c r="Y468" s="71"/>
    </row>
    <row r="469" spans="1:25">
      <c r="A469" s="69" t="s">
        <v>942</v>
      </c>
    </row>
    <row r="470" spans="1:25">
      <c r="A470" s="69" t="s">
        <v>941</v>
      </c>
      <c r="B470" s="71"/>
      <c r="C470" s="75"/>
      <c r="D470" s="71"/>
      <c r="E470" s="71"/>
      <c r="F470" s="71"/>
      <c r="G470" s="71"/>
      <c r="H470" s="71"/>
      <c r="I470" s="71"/>
      <c r="J470" s="71"/>
      <c r="K470" s="71"/>
      <c r="L470" s="71"/>
      <c r="M470" s="71"/>
      <c r="N470" s="71"/>
      <c r="O470" s="74"/>
      <c r="P470" s="71"/>
      <c r="Q470" s="73"/>
      <c r="R470" s="71"/>
      <c r="S470" s="72"/>
      <c r="T470" s="71"/>
      <c r="U470" s="72"/>
      <c r="V470" s="71"/>
      <c r="W470" s="72"/>
      <c r="X470" s="71"/>
      <c r="Y470" s="71"/>
    </row>
    <row r="471" spans="1:25">
      <c r="A471" s="69" t="s">
        <v>940</v>
      </c>
      <c r="B471" s="71"/>
      <c r="C471" s="75"/>
      <c r="D471" s="71"/>
      <c r="E471" s="71"/>
      <c r="F471" s="71"/>
      <c r="G471" s="71"/>
      <c r="H471" s="71"/>
      <c r="I471" s="71"/>
      <c r="J471" s="71"/>
      <c r="K471" s="71"/>
      <c r="L471" s="71"/>
      <c r="M471" s="71"/>
      <c r="N471" s="71"/>
      <c r="O471" s="74"/>
      <c r="P471" s="71"/>
      <c r="Q471" s="73"/>
      <c r="R471" s="71"/>
      <c r="S471" s="72"/>
      <c r="T471" s="71"/>
      <c r="U471" s="72"/>
      <c r="V471" s="71"/>
      <c r="W471" s="72"/>
      <c r="X471" s="71"/>
      <c r="Y471" s="71"/>
    </row>
    <row r="472" spans="1:25">
      <c r="A472" s="69" t="s">
        <v>939</v>
      </c>
      <c r="B472" s="71"/>
      <c r="C472" s="75"/>
      <c r="D472" s="71"/>
      <c r="E472" s="71"/>
      <c r="F472" s="71"/>
      <c r="G472" s="71"/>
      <c r="H472" s="71"/>
      <c r="I472" s="71"/>
      <c r="J472" s="71"/>
      <c r="K472" s="71"/>
      <c r="L472" s="71"/>
      <c r="M472" s="71"/>
      <c r="N472" s="71"/>
      <c r="O472" s="74"/>
      <c r="P472" s="71"/>
      <c r="Q472" s="73"/>
      <c r="R472" s="71"/>
      <c r="S472" s="72"/>
      <c r="T472" s="71"/>
      <c r="U472" s="72"/>
      <c r="V472" s="71"/>
      <c r="W472" s="72"/>
      <c r="X472" s="71"/>
      <c r="Y472" s="71"/>
    </row>
    <row r="473" spans="1:25">
      <c r="A473" s="78" t="s">
        <v>938</v>
      </c>
    </row>
    <row r="474" spans="1:25">
      <c r="A474" s="69" t="s">
        <v>937</v>
      </c>
      <c r="B474" s="79"/>
    </row>
    <row r="475" spans="1:25">
      <c r="A475" s="78" t="s">
        <v>936</v>
      </c>
    </row>
    <row r="476" spans="1:25">
      <c r="A476" s="69" t="s">
        <v>935</v>
      </c>
    </row>
    <row r="477" spans="1:25">
      <c r="A477" s="69" t="s">
        <v>934</v>
      </c>
    </row>
    <row r="478" spans="1:25">
      <c r="A478" s="70" t="s">
        <v>933</v>
      </c>
    </row>
    <row r="479" spans="1:25">
      <c r="A479" s="77" t="s">
        <v>932</v>
      </c>
    </row>
    <row r="480" spans="1:25">
      <c r="A480" s="69" t="s">
        <v>931</v>
      </c>
    </row>
    <row r="481" spans="1:25">
      <c r="A481" s="69" t="s">
        <v>930</v>
      </c>
    </row>
    <row r="482" spans="1:25">
      <c r="A482" s="70" t="s">
        <v>929</v>
      </c>
    </row>
    <row r="483" spans="1:25">
      <c r="A483" s="70" t="s">
        <v>928</v>
      </c>
    </row>
    <row r="484" spans="1:25">
      <c r="A484" s="70" t="s">
        <v>927</v>
      </c>
    </row>
    <row r="485" spans="1:25">
      <c r="A485" s="70" t="s">
        <v>926</v>
      </c>
    </row>
    <row r="486" spans="1:25">
      <c r="A486" s="76" t="s">
        <v>925</v>
      </c>
    </row>
    <row r="487" spans="1:25">
      <c r="A487" s="76" t="s">
        <v>924</v>
      </c>
    </row>
    <row r="488" spans="1:25">
      <c r="A488" s="70" t="s">
        <v>923</v>
      </c>
      <c r="B488" s="71"/>
      <c r="C488" s="75"/>
      <c r="D488" s="71"/>
      <c r="E488" s="71"/>
      <c r="F488" s="71"/>
      <c r="G488" s="71"/>
      <c r="H488" s="71"/>
      <c r="I488" s="71"/>
      <c r="J488" s="71"/>
      <c r="K488" s="71"/>
      <c r="L488" s="71"/>
      <c r="M488" s="71"/>
      <c r="N488" s="71"/>
      <c r="O488" s="74"/>
      <c r="P488" s="71"/>
      <c r="Q488" s="73"/>
      <c r="R488" s="71"/>
      <c r="S488" s="72"/>
      <c r="T488" s="71"/>
      <c r="U488" s="72"/>
      <c r="V488" s="71"/>
      <c r="W488" s="72"/>
      <c r="X488" s="71"/>
      <c r="Y488" s="71"/>
    </row>
    <row r="489" spans="1:25">
      <c r="A489" s="70" t="s">
        <v>922</v>
      </c>
    </row>
    <row r="490" spans="1:25">
      <c r="A490" s="70" t="s">
        <v>921</v>
      </c>
    </row>
    <row r="491" spans="1:25">
      <c r="A491" s="70" t="s">
        <v>920</v>
      </c>
    </row>
    <row r="492" spans="1:25">
      <c r="A492" s="70" t="s">
        <v>919</v>
      </c>
    </row>
    <row r="493" spans="1:25">
      <c r="A493" s="70" t="s">
        <v>918</v>
      </c>
    </row>
  </sheetData>
  <mergeCells count="16">
    <mergeCell ref="B3:M3"/>
    <mergeCell ref="N3:Y3"/>
    <mergeCell ref="Z3:AA4"/>
    <mergeCell ref="A4:A5"/>
    <mergeCell ref="B4:C4"/>
    <mergeCell ref="D4:E4"/>
    <mergeCell ref="F4:G4"/>
    <mergeCell ref="H4:I4"/>
    <mergeCell ref="J4:K4"/>
    <mergeCell ref="L4:M4"/>
    <mergeCell ref="V4:W4"/>
    <mergeCell ref="X4:Y4"/>
    <mergeCell ref="N4:O4"/>
    <mergeCell ref="P4:Q4"/>
    <mergeCell ref="R4:S4"/>
    <mergeCell ref="T4:U4"/>
  </mergeCells>
  <phoneticPr fontId="7" type="noConversion"/>
  <pageMargins left="0.47" right="0.27" top="0.31" bottom="0.33" header="0.45" footer="0.35"/>
  <pageSetup paperSize="9" scale="6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32F2-BE2C-4B20-9D45-7A0F7CC549B9}">
  <dimension ref="A1:J437"/>
  <sheetViews>
    <sheetView showGridLines="0" zoomScale="85" zoomScaleNormal="85" workbookViewId="0">
      <pane xSplit="3" ySplit="14" topLeftCell="D83" activePane="bottomRight" state="frozen"/>
      <selection pane="topRight" activeCell="D1" sqref="D1"/>
      <selection pane="bottomLeft" activeCell="A15" sqref="A15"/>
      <selection pane="bottomRight" activeCell="G13" sqref="G13"/>
    </sheetView>
  </sheetViews>
  <sheetFormatPr baseColWidth="10" defaultColWidth="49.796875" defaultRowHeight="13"/>
  <cols>
    <col min="1" max="1" width="6.3984375" style="17" customWidth="1"/>
    <col min="2" max="2" width="5.59765625" style="17" customWidth="1"/>
    <col min="3" max="3" width="6.796875" style="17" customWidth="1"/>
    <col min="4" max="4" width="17" style="17" customWidth="1"/>
    <col min="5" max="5" width="15.796875" style="17" customWidth="1"/>
    <col min="6" max="7" width="16.796875" style="17" customWidth="1"/>
    <col min="8" max="8" width="20.59765625" style="17" customWidth="1"/>
    <col min="9" max="9" width="7.59765625" style="17" customWidth="1"/>
    <col min="10" max="256" width="49.796875" style="17"/>
    <col min="257" max="257" width="6.3984375" style="17" customWidth="1"/>
    <col min="258" max="258" width="5.59765625" style="17" customWidth="1"/>
    <col min="259" max="259" width="6.796875" style="17" customWidth="1"/>
    <col min="260" max="260" width="17" style="17" customWidth="1"/>
    <col min="261" max="261" width="15.796875" style="17" customWidth="1"/>
    <col min="262" max="263" width="16.796875" style="17" customWidth="1"/>
    <col min="264" max="264" width="20.59765625" style="17" customWidth="1"/>
    <col min="265" max="265" width="7.59765625" style="17" customWidth="1"/>
    <col min="266" max="512" width="49.796875" style="17"/>
    <col min="513" max="513" width="6.3984375" style="17" customWidth="1"/>
    <col min="514" max="514" width="5.59765625" style="17" customWidth="1"/>
    <col min="515" max="515" width="6.796875" style="17" customWidth="1"/>
    <col min="516" max="516" width="17" style="17" customWidth="1"/>
    <col min="517" max="517" width="15.796875" style="17" customWidth="1"/>
    <col min="518" max="519" width="16.796875" style="17" customWidth="1"/>
    <col min="520" max="520" width="20.59765625" style="17" customWidth="1"/>
    <col min="521" max="521" width="7.59765625" style="17" customWidth="1"/>
    <col min="522" max="768" width="49.796875" style="17"/>
    <col min="769" max="769" width="6.3984375" style="17" customWidth="1"/>
    <col min="770" max="770" width="5.59765625" style="17" customWidth="1"/>
    <col min="771" max="771" width="6.796875" style="17" customWidth="1"/>
    <col min="772" max="772" width="17" style="17" customWidth="1"/>
    <col min="773" max="773" width="15.796875" style="17" customWidth="1"/>
    <col min="774" max="775" width="16.796875" style="17" customWidth="1"/>
    <col min="776" max="776" width="20.59765625" style="17" customWidth="1"/>
    <col min="777" max="777" width="7.59765625" style="17" customWidth="1"/>
    <col min="778" max="1024" width="49.796875" style="17"/>
    <col min="1025" max="1025" width="6.3984375" style="17" customWidth="1"/>
    <col min="1026" max="1026" width="5.59765625" style="17" customWidth="1"/>
    <col min="1027" max="1027" width="6.796875" style="17" customWidth="1"/>
    <col min="1028" max="1028" width="17" style="17" customWidth="1"/>
    <col min="1029" max="1029" width="15.796875" style="17" customWidth="1"/>
    <col min="1030" max="1031" width="16.796875" style="17" customWidth="1"/>
    <col min="1032" max="1032" width="20.59765625" style="17" customWidth="1"/>
    <col min="1033" max="1033" width="7.59765625" style="17" customWidth="1"/>
    <col min="1034" max="1280" width="49.796875" style="17"/>
    <col min="1281" max="1281" width="6.3984375" style="17" customWidth="1"/>
    <col min="1282" max="1282" width="5.59765625" style="17" customWidth="1"/>
    <col min="1283" max="1283" width="6.796875" style="17" customWidth="1"/>
    <col min="1284" max="1284" width="17" style="17" customWidth="1"/>
    <col min="1285" max="1285" width="15.796875" style="17" customWidth="1"/>
    <col min="1286" max="1287" width="16.796875" style="17" customWidth="1"/>
    <col min="1288" max="1288" width="20.59765625" style="17" customWidth="1"/>
    <col min="1289" max="1289" width="7.59765625" style="17" customWidth="1"/>
    <col min="1290" max="1536" width="49.796875" style="17"/>
    <col min="1537" max="1537" width="6.3984375" style="17" customWidth="1"/>
    <col min="1538" max="1538" width="5.59765625" style="17" customWidth="1"/>
    <col min="1539" max="1539" width="6.796875" style="17" customWidth="1"/>
    <col min="1540" max="1540" width="17" style="17" customWidth="1"/>
    <col min="1541" max="1541" width="15.796875" style="17" customWidth="1"/>
    <col min="1542" max="1543" width="16.796875" style="17" customWidth="1"/>
    <col min="1544" max="1544" width="20.59765625" style="17" customWidth="1"/>
    <col min="1545" max="1545" width="7.59765625" style="17" customWidth="1"/>
    <col min="1546" max="1792" width="49.796875" style="17"/>
    <col min="1793" max="1793" width="6.3984375" style="17" customWidth="1"/>
    <col min="1794" max="1794" width="5.59765625" style="17" customWidth="1"/>
    <col min="1795" max="1795" width="6.796875" style="17" customWidth="1"/>
    <col min="1796" max="1796" width="17" style="17" customWidth="1"/>
    <col min="1797" max="1797" width="15.796875" style="17" customWidth="1"/>
    <col min="1798" max="1799" width="16.796875" style="17" customWidth="1"/>
    <col min="1800" max="1800" width="20.59765625" style="17" customWidth="1"/>
    <col min="1801" max="1801" width="7.59765625" style="17" customWidth="1"/>
    <col min="1802" max="2048" width="49.796875" style="17"/>
    <col min="2049" max="2049" width="6.3984375" style="17" customWidth="1"/>
    <col min="2050" max="2050" width="5.59765625" style="17" customWidth="1"/>
    <col min="2051" max="2051" width="6.796875" style="17" customWidth="1"/>
    <col min="2052" max="2052" width="17" style="17" customWidth="1"/>
    <col min="2053" max="2053" width="15.796875" style="17" customWidth="1"/>
    <col min="2054" max="2055" width="16.796875" style="17" customWidth="1"/>
    <col min="2056" max="2056" width="20.59765625" style="17" customWidth="1"/>
    <col min="2057" max="2057" width="7.59765625" style="17" customWidth="1"/>
    <col min="2058" max="2304" width="49.796875" style="17"/>
    <col min="2305" max="2305" width="6.3984375" style="17" customWidth="1"/>
    <col min="2306" max="2306" width="5.59765625" style="17" customWidth="1"/>
    <col min="2307" max="2307" width="6.796875" style="17" customWidth="1"/>
    <col min="2308" max="2308" width="17" style="17" customWidth="1"/>
    <col min="2309" max="2309" width="15.796875" style="17" customWidth="1"/>
    <col min="2310" max="2311" width="16.796875" style="17" customWidth="1"/>
    <col min="2312" max="2312" width="20.59765625" style="17" customWidth="1"/>
    <col min="2313" max="2313" width="7.59765625" style="17" customWidth="1"/>
    <col min="2314" max="2560" width="49.796875" style="17"/>
    <col min="2561" max="2561" width="6.3984375" style="17" customWidth="1"/>
    <col min="2562" max="2562" width="5.59765625" style="17" customWidth="1"/>
    <col min="2563" max="2563" width="6.796875" style="17" customWidth="1"/>
    <col min="2564" max="2564" width="17" style="17" customWidth="1"/>
    <col min="2565" max="2565" width="15.796875" style="17" customWidth="1"/>
    <col min="2566" max="2567" width="16.796875" style="17" customWidth="1"/>
    <col min="2568" max="2568" width="20.59765625" style="17" customWidth="1"/>
    <col min="2569" max="2569" width="7.59765625" style="17" customWidth="1"/>
    <col min="2570" max="2816" width="49.796875" style="17"/>
    <col min="2817" max="2817" width="6.3984375" style="17" customWidth="1"/>
    <col min="2818" max="2818" width="5.59765625" style="17" customWidth="1"/>
    <col min="2819" max="2819" width="6.796875" style="17" customWidth="1"/>
    <col min="2820" max="2820" width="17" style="17" customWidth="1"/>
    <col min="2821" max="2821" width="15.796875" style="17" customWidth="1"/>
    <col min="2822" max="2823" width="16.796875" style="17" customWidth="1"/>
    <col min="2824" max="2824" width="20.59765625" style="17" customWidth="1"/>
    <col min="2825" max="2825" width="7.59765625" style="17" customWidth="1"/>
    <col min="2826" max="3072" width="49.796875" style="17"/>
    <col min="3073" max="3073" width="6.3984375" style="17" customWidth="1"/>
    <col min="3074" max="3074" width="5.59765625" style="17" customWidth="1"/>
    <col min="3075" max="3075" width="6.796875" style="17" customWidth="1"/>
    <col min="3076" max="3076" width="17" style="17" customWidth="1"/>
    <col min="3077" max="3077" width="15.796875" style="17" customWidth="1"/>
    <col min="3078" max="3079" width="16.796875" style="17" customWidth="1"/>
    <col min="3080" max="3080" width="20.59765625" style="17" customWidth="1"/>
    <col min="3081" max="3081" width="7.59765625" style="17" customWidth="1"/>
    <col min="3082" max="3328" width="49.796875" style="17"/>
    <col min="3329" max="3329" width="6.3984375" style="17" customWidth="1"/>
    <col min="3330" max="3330" width="5.59765625" style="17" customWidth="1"/>
    <col min="3331" max="3331" width="6.796875" style="17" customWidth="1"/>
    <col min="3332" max="3332" width="17" style="17" customWidth="1"/>
    <col min="3333" max="3333" width="15.796875" style="17" customWidth="1"/>
    <col min="3334" max="3335" width="16.796875" style="17" customWidth="1"/>
    <col min="3336" max="3336" width="20.59765625" style="17" customWidth="1"/>
    <col min="3337" max="3337" width="7.59765625" style="17" customWidth="1"/>
    <col min="3338" max="3584" width="49.796875" style="17"/>
    <col min="3585" max="3585" width="6.3984375" style="17" customWidth="1"/>
    <col min="3586" max="3586" width="5.59765625" style="17" customWidth="1"/>
    <col min="3587" max="3587" width="6.796875" style="17" customWidth="1"/>
    <col min="3588" max="3588" width="17" style="17" customWidth="1"/>
    <col min="3589" max="3589" width="15.796875" style="17" customWidth="1"/>
    <col min="3590" max="3591" width="16.796875" style="17" customWidth="1"/>
    <col min="3592" max="3592" width="20.59765625" style="17" customWidth="1"/>
    <col min="3593" max="3593" width="7.59765625" style="17" customWidth="1"/>
    <col min="3594" max="3840" width="49.796875" style="17"/>
    <col min="3841" max="3841" width="6.3984375" style="17" customWidth="1"/>
    <col min="3842" max="3842" width="5.59765625" style="17" customWidth="1"/>
    <col min="3843" max="3843" width="6.796875" style="17" customWidth="1"/>
    <col min="3844" max="3844" width="17" style="17" customWidth="1"/>
    <col min="3845" max="3845" width="15.796875" style="17" customWidth="1"/>
    <col min="3846" max="3847" width="16.796875" style="17" customWidth="1"/>
    <col min="3848" max="3848" width="20.59765625" style="17" customWidth="1"/>
    <col min="3849" max="3849" width="7.59765625" style="17" customWidth="1"/>
    <col min="3850" max="4096" width="49.796875" style="17"/>
    <col min="4097" max="4097" width="6.3984375" style="17" customWidth="1"/>
    <col min="4098" max="4098" width="5.59765625" style="17" customWidth="1"/>
    <col min="4099" max="4099" width="6.796875" style="17" customWidth="1"/>
    <col min="4100" max="4100" width="17" style="17" customWidth="1"/>
    <col min="4101" max="4101" width="15.796875" style="17" customWidth="1"/>
    <col min="4102" max="4103" width="16.796875" style="17" customWidth="1"/>
    <col min="4104" max="4104" width="20.59765625" style="17" customWidth="1"/>
    <col min="4105" max="4105" width="7.59765625" style="17" customWidth="1"/>
    <col min="4106" max="4352" width="49.796875" style="17"/>
    <col min="4353" max="4353" width="6.3984375" style="17" customWidth="1"/>
    <col min="4354" max="4354" width="5.59765625" style="17" customWidth="1"/>
    <col min="4355" max="4355" width="6.796875" style="17" customWidth="1"/>
    <col min="4356" max="4356" width="17" style="17" customWidth="1"/>
    <col min="4357" max="4357" width="15.796875" style="17" customWidth="1"/>
    <col min="4358" max="4359" width="16.796875" style="17" customWidth="1"/>
    <col min="4360" max="4360" width="20.59765625" style="17" customWidth="1"/>
    <col min="4361" max="4361" width="7.59765625" style="17" customWidth="1"/>
    <col min="4362" max="4608" width="49.796875" style="17"/>
    <col min="4609" max="4609" width="6.3984375" style="17" customWidth="1"/>
    <col min="4610" max="4610" width="5.59765625" style="17" customWidth="1"/>
    <col min="4611" max="4611" width="6.796875" style="17" customWidth="1"/>
    <col min="4612" max="4612" width="17" style="17" customWidth="1"/>
    <col min="4613" max="4613" width="15.796875" style="17" customWidth="1"/>
    <col min="4614" max="4615" width="16.796875" style="17" customWidth="1"/>
    <col min="4616" max="4616" width="20.59765625" style="17" customWidth="1"/>
    <col min="4617" max="4617" width="7.59765625" style="17" customWidth="1"/>
    <col min="4618" max="4864" width="49.796875" style="17"/>
    <col min="4865" max="4865" width="6.3984375" style="17" customWidth="1"/>
    <col min="4866" max="4866" width="5.59765625" style="17" customWidth="1"/>
    <col min="4867" max="4867" width="6.796875" style="17" customWidth="1"/>
    <col min="4868" max="4868" width="17" style="17" customWidth="1"/>
    <col min="4869" max="4869" width="15.796875" style="17" customWidth="1"/>
    <col min="4870" max="4871" width="16.796875" style="17" customWidth="1"/>
    <col min="4872" max="4872" width="20.59765625" style="17" customWidth="1"/>
    <col min="4873" max="4873" width="7.59765625" style="17" customWidth="1"/>
    <col min="4874" max="5120" width="49.796875" style="17"/>
    <col min="5121" max="5121" width="6.3984375" style="17" customWidth="1"/>
    <col min="5122" max="5122" width="5.59765625" style="17" customWidth="1"/>
    <col min="5123" max="5123" width="6.796875" style="17" customWidth="1"/>
    <col min="5124" max="5124" width="17" style="17" customWidth="1"/>
    <col min="5125" max="5125" width="15.796875" style="17" customWidth="1"/>
    <col min="5126" max="5127" width="16.796875" style="17" customWidth="1"/>
    <col min="5128" max="5128" width="20.59765625" style="17" customWidth="1"/>
    <col min="5129" max="5129" width="7.59765625" style="17" customWidth="1"/>
    <col min="5130" max="5376" width="49.796875" style="17"/>
    <col min="5377" max="5377" width="6.3984375" style="17" customWidth="1"/>
    <col min="5378" max="5378" width="5.59765625" style="17" customWidth="1"/>
    <col min="5379" max="5379" width="6.796875" style="17" customWidth="1"/>
    <col min="5380" max="5380" width="17" style="17" customWidth="1"/>
    <col min="5381" max="5381" width="15.796875" style="17" customWidth="1"/>
    <col min="5382" max="5383" width="16.796875" style="17" customWidth="1"/>
    <col min="5384" max="5384" width="20.59765625" style="17" customWidth="1"/>
    <col min="5385" max="5385" width="7.59765625" style="17" customWidth="1"/>
    <col min="5386" max="5632" width="49.796875" style="17"/>
    <col min="5633" max="5633" width="6.3984375" style="17" customWidth="1"/>
    <col min="5634" max="5634" width="5.59765625" style="17" customWidth="1"/>
    <col min="5635" max="5635" width="6.796875" style="17" customWidth="1"/>
    <col min="5636" max="5636" width="17" style="17" customWidth="1"/>
    <col min="5637" max="5637" width="15.796875" style="17" customWidth="1"/>
    <col min="5638" max="5639" width="16.796875" style="17" customWidth="1"/>
    <col min="5640" max="5640" width="20.59765625" style="17" customWidth="1"/>
    <col min="5641" max="5641" width="7.59765625" style="17" customWidth="1"/>
    <col min="5642" max="5888" width="49.796875" style="17"/>
    <col min="5889" max="5889" width="6.3984375" style="17" customWidth="1"/>
    <col min="5890" max="5890" width="5.59765625" style="17" customWidth="1"/>
    <col min="5891" max="5891" width="6.796875" style="17" customWidth="1"/>
    <col min="5892" max="5892" width="17" style="17" customWidth="1"/>
    <col min="5893" max="5893" width="15.796875" style="17" customWidth="1"/>
    <col min="5894" max="5895" width="16.796875" style="17" customWidth="1"/>
    <col min="5896" max="5896" width="20.59765625" style="17" customWidth="1"/>
    <col min="5897" max="5897" width="7.59765625" style="17" customWidth="1"/>
    <col min="5898" max="6144" width="49.796875" style="17"/>
    <col min="6145" max="6145" width="6.3984375" style="17" customWidth="1"/>
    <col min="6146" max="6146" width="5.59765625" style="17" customWidth="1"/>
    <col min="6147" max="6147" width="6.796875" style="17" customWidth="1"/>
    <col min="6148" max="6148" width="17" style="17" customWidth="1"/>
    <col min="6149" max="6149" width="15.796875" style="17" customWidth="1"/>
    <col min="6150" max="6151" width="16.796875" style="17" customWidth="1"/>
    <col min="6152" max="6152" width="20.59765625" style="17" customWidth="1"/>
    <col min="6153" max="6153" width="7.59765625" style="17" customWidth="1"/>
    <col min="6154" max="6400" width="49.796875" style="17"/>
    <col min="6401" max="6401" width="6.3984375" style="17" customWidth="1"/>
    <col min="6402" max="6402" width="5.59765625" style="17" customWidth="1"/>
    <col min="6403" max="6403" width="6.796875" style="17" customWidth="1"/>
    <col min="6404" max="6404" width="17" style="17" customWidth="1"/>
    <col min="6405" max="6405" width="15.796875" style="17" customWidth="1"/>
    <col min="6406" max="6407" width="16.796875" style="17" customWidth="1"/>
    <col min="6408" max="6408" width="20.59765625" style="17" customWidth="1"/>
    <col min="6409" max="6409" width="7.59765625" style="17" customWidth="1"/>
    <col min="6410" max="6656" width="49.796875" style="17"/>
    <col min="6657" max="6657" width="6.3984375" style="17" customWidth="1"/>
    <col min="6658" max="6658" width="5.59765625" style="17" customWidth="1"/>
    <col min="6659" max="6659" width="6.796875" style="17" customWidth="1"/>
    <col min="6660" max="6660" width="17" style="17" customWidth="1"/>
    <col min="6661" max="6661" width="15.796875" style="17" customWidth="1"/>
    <col min="6662" max="6663" width="16.796875" style="17" customWidth="1"/>
    <col min="6664" max="6664" width="20.59765625" style="17" customWidth="1"/>
    <col min="6665" max="6665" width="7.59765625" style="17" customWidth="1"/>
    <col min="6666" max="6912" width="49.796875" style="17"/>
    <col min="6913" max="6913" width="6.3984375" style="17" customWidth="1"/>
    <col min="6914" max="6914" width="5.59765625" style="17" customWidth="1"/>
    <col min="6915" max="6915" width="6.796875" style="17" customWidth="1"/>
    <col min="6916" max="6916" width="17" style="17" customWidth="1"/>
    <col min="6917" max="6917" width="15.796875" style="17" customWidth="1"/>
    <col min="6918" max="6919" width="16.796875" style="17" customWidth="1"/>
    <col min="6920" max="6920" width="20.59765625" style="17" customWidth="1"/>
    <col min="6921" max="6921" width="7.59765625" style="17" customWidth="1"/>
    <col min="6922" max="7168" width="49.796875" style="17"/>
    <col min="7169" max="7169" width="6.3984375" style="17" customWidth="1"/>
    <col min="7170" max="7170" width="5.59765625" style="17" customWidth="1"/>
    <col min="7171" max="7171" width="6.796875" style="17" customWidth="1"/>
    <col min="7172" max="7172" width="17" style="17" customWidth="1"/>
    <col min="7173" max="7173" width="15.796875" style="17" customWidth="1"/>
    <col min="7174" max="7175" width="16.796875" style="17" customWidth="1"/>
    <col min="7176" max="7176" width="20.59765625" style="17" customWidth="1"/>
    <col min="7177" max="7177" width="7.59765625" style="17" customWidth="1"/>
    <col min="7178" max="7424" width="49.796875" style="17"/>
    <col min="7425" max="7425" width="6.3984375" style="17" customWidth="1"/>
    <col min="7426" max="7426" width="5.59765625" style="17" customWidth="1"/>
    <col min="7427" max="7427" width="6.796875" style="17" customWidth="1"/>
    <col min="7428" max="7428" width="17" style="17" customWidth="1"/>
    <col min="7429" max="7429" width="15.796875" style="17" customWidth="1"/>
    <col min="7430" max="7431" width="16.796875" style="17" customWidth="1"/>
    <col min="7432" max="7432" width="20.59765625" style="17" customWidth="1"/>
    <col min="7433" max="7433" width="7.59765625" style="17" customWidth="1"/>
    <col min="7434" max="7680" width="49.796875" style="17"/>
    <col min="7681" max="7681" width="6.3984375" style="17" customWidth="1"/>
    <col min="7682" max="7682" width="5.59765625" style="17" customWidth="1"/>
    <col min="7683" max="7683" width="6.796875" style="17" customWidth="1"/>
    <col min="7684" max="7684" width="17" style="17" customWidth="1"/>
    <col min="7685" max="7685" width="15.796875" style="17" customWidth="1"/>
    <col min="7686" max="7687" width="16.796875" style="17" customWidth="1"/>
    <col min="7688" max="7688" width="20.59765625" style="17" customWidth="1"/>
    <col min="7689" max="7689" width="7.59765625" style="17" customWidth="1"/>
    <col min="7690" max="7936" width="49.796875" style="17"/>
    <col min="7937" max="7937" width="6.3984375" style="17" customWidth="1"/>
    <col min="7938" max="7938" width="5.59765625" style="17" customWidth="1"/>
    <col min="7939" max="7939" width="6.796875" style="17" customWidth="1"/>
    <col min="7940" max="7940" width="17" style="17" customWidth="1"/>
    <col min="7941" max="7941" width="15.796875" style="17" customWidth="1"/>
    <col min="7942" max="7943" width="16.796875" style="17" customWidth="1"/>
    <col min="7944" max="7944" width="20.59765625" style="17" customWidth="1"/>
    <col min="7945" max="7945" width="7.59765625" style="17" customWidth="1"/>
    <col min="7946" max="8192" width="49.796875" style="17"/>
    <col min="8193" max="8193" width="6.3984375" style="17" customWidth="1"/>
    <col min="8194" max="8194" width="5.59765625" style="17" customWidth="1"/>
    <col min="8195" max="8195" width="6.796875" style="17" customWidth="1"/>
    <col min="8196" max="8196" width="17" style="17" customWidth="1"/>
    <col min="8197" max="8197" width="15.796875" style="17" customWidth="1"/>
    <col min="8198" max="8199" width="16.796875" style="17" customWidth="1"/>
    <col min="8200" max="8200" width="20.59765625" style="17" customWidth="1"/>
    <col min="8201" max="8201" width="7.59765625" style="17" customWidth="1"/>
    <col min="8202" max="8448" width="49.796875" style="17"/>
    <col min="8449" max="8449" width="6.3984375" style="17" customWidth="1"/>
    <col min="8450" max="8450" width="5.59765625" style="17" customWidth="1"/>
    <col min="8451" max="8451" width="6.796875" style="17" customWidth="1"/>
    <col min="8452" max="8452" width="17" style="17" customWidth="1"/>
    <col min="8453" max="8453" width="15.796875" style="17" customWidth="1"/>
    <col min="8454" max="8455" width="16.796875" style="17" customWidth="1"/>
    <col min="8456" max="8456" width="20.59765625" style="17" customWidth="1"/>
    <col min="8457" max="8457" width="7.59765625" style="17" customWidth="1"/>
    <col min="8458" max="8704" width="49.796875" style="17"/>
    <col min="8705" max="8705" width="6.3984375" style="17" customWidth="1"/>
    <col min="8706" max="8706" width="5.59765625" style="17" customWidth="1"/>
    <col min="8707" max="8707" width="6.796875" style="17" customWidth="1"/>
    <col min="8708" max="8708" width="17" style="17" customWidth="1"/>
    <col min="8709" max="8709" width="15.796875" style="17" customWidth="1"/>
    <col min="8710" max="8711" width="16.796875" style="17" customWidth="1"/>
    <col min="8712" max="8712" width="20.59765625" style="17" customWidth="1"/>
    <col min="8713" max="8713" width="7.59765625" style="17" customWidth="1"/>
    <col min="8714" max="8960" width="49.796875" style="17"/>
    <col min="8961" max="8961" width="6.3984375" style="17" customWidth="1"/>
    <col min="8962" max="8962" width="5.59765625" style="17" customWidth="1"/>
    <col min="8963" max="8963" width="6.796875" style="17" customWidth="1"/>
    <col min="8964" max="8964" width="17" style="17" customWidth="1"/>
    <col min="8965" max="8965" width="15.796875" style="17" customWidth="1"/>
    <col min="8966" max="8967" width="16.796875" style="17" customWidth="1"/>
    <col min="8968" max="8968" width="20.59765625" style="17" customWidth="1"/>
    <col min="8969" max="8969" width="7.59765625" style="17" customWidth="1"/>
    <col min="8970" max="9216" width="49.796875" style="17"/>
    <col min="9217" max="9217" width="6.3984375" style="17" customWidth="1"/>
    <col min="9218" max="9218" width="5.59765625" style="17" customWidth="1"/>
    <col min="9219" max="9219" width="6.796875" style="17" customWidth="1"/>
    <col min="9220" max="9220" width="17" style="17" customWidth="1"/>
    <col min="9221" max="9221" width="15.796875" style="17" customWidth="1"/>
    <col min="9222" max="9223" width="16.796875" style="17" customWidth="1"/>
    <col min="9224" max="9224" width="20.59765625" style="17" customWidth="1"/>
    <col min="9225" max="9225" width="7.59765625" style="17" customWidth="1"/>
    <col min="9226" max="9472" width="49.796875" style="17"/>
    <col min="9473" max="9473" width="6.3984375" style="17" customWidth="1"/>
    <col min="9474" max="9474" width="5.59765625" style="17" customWidth="1"/>
    <col min="9475" max="9475" width="6.796875" style="17" customWidth="1"/>
    <col min="9476" max="9476" width="17" style="17" customWidth="1"/>
    <col min="9477" max="9477" width="15.796875" style="17" customWidth="1"/>
    <col min="9478" max="9479" width="16.796875" style="17" customWidth="1"/>
    <col min="9480" max="9480" width="20.59765625" style="17" customWidth="1"/>
    <col min="9481" max="9481" width="7.59765625" style="17" customWidth="1"/>
    <col min="9482" max="9728" width="49.796875" style="17"/>
    <col min="9729" max="9729" width="6.3984375" style="17" customWidth="1"/>
    <col min="9730" max="9730" width="5.59765625" style="17" customWidth="1"/>
    <col min="9731" max="9731" width="6.796875" style="17" customWidth="1"/>
    <col min="9732" max="9732" width="17" style="17" customWidth="1"/>
    <col min="9733" max="9733" width="15.796875" style="17" customWidth="1"/>
    <col min="9734" max="9735" width="16.796875" style="17" customWidth="1"/>
    <col min="9736" max="9736" width="20.59765625" style="17" customWidth="1"/>
    <col min="9737" max="9737" width="7.59765625" style="17" customWidth="1"/>
    <col min="9738" max="9984" width="49.796875" style="17"/>
    <col min="9985" max="9985" width="6.3984375" style="17" customWidth="1"/>
    <col min="9986" max="9986" width="5.59765625" style="17" customWidth="1"/>
    <col min="9987" max="9987" width="6.796875" style="17" customWidth="1"/>
    <col min="9988" max="9988" width="17" style="17" customWidth="1"/>
    <col min="9989" max="9989" width="15.796875" style="17" customWidth="1"/>
    <col min="9990" max="9991" width="16.796875" style="17" customWidth="1"/>
    <col min="9992" max="9992" width="20.59765625" style="17" customWidth="1"/>
    <col min="9993" max="9993" width="7.59765625" style="17" customWidth="1"/>
    <col min="9994" max="10240" width="49.796875" style="17"/>
    <col min="10241" max="10241" width="6.3984375" style="17" customWidth="1"/>
    <col min="10242" max="10242" width="5.59765625" style="17" customWidth="1"/>
    <col min="10243" max="10243" width="6.796875" style="17" customWidth="1"/>
    <col min="10244" max="10244" width="17" style="17" customWidth="1"/>
    <col min="10245" max="10245" width="15.796875" style="17" customWidth="1"/>
    <col min="10246" max="10247" width="16.796875" style="17" customWidth="1"/>
    <col min="10248" max="10248" width="20.59765625" style="17" customWidth="1"/>
    <col min="10249" max="10249" width="7.59765625" style="17" customWidth="1"/>
    <col min="10250" max="10496" width="49.796875" style="17"/>
    <col min="10497" max="10497" width="6.3984375" style="17" customWidth="1"/>
    <col min="10498" max="10498" width="5.59765625" style="17" customWidth="1"/>
    <col min="10499" max="10499" width="6.796875" style="17" customWidth="1"/>
    <col min="10500" max="10500" width="17" style="17" customWidth="1"/>
    <col min="10501" max="10501" width="15.796875" style="17" customWidth="1"/>
    <col min="10502" max="10503" width="16.796875" style="17" customWidth="1"/>
    <col min="10504" max="10504" width="20.59765625" style="17" customWidth="1"/>
    <col min="10505" max="10505" width="7.59765625" style="17" customWidth="1"/>
    <col min="10506" max="10752" width="49.796875" style="17"/>
    <col min="10753" max="10753" width="6.3984375" style="17" customWidth="1"/>
    <col min="10754" max="10754" width="5.59765625" style="17" customWidth="1"/>
    <col min="10755" max="10755" width="6.796875" style="17" customWidth="1"/>
    <col min="10756" max="10756" width="17" style="17" customWidth="1"/>
    <col min="10757" max="10757" width="15.796875" style="17" customWidth="1"/>
    <col min="10758" max="10759" width="16.796875" style="17" customWidth="1"/>
    <col min="10760" max="10760" width="20.59765625" style="17" customWidth="1"/>
    <col min="10761" max="10761" width="7.59765625" style="17" customWidth="1"/>
    <col min="10762" max="11008" width="49.796875" style="17"/>
    <col min="11009" max="11009" width="6.3984375" style="17" customWidth="1"/>
    <col min="11010" max="11010" width="5.59765625" style="17" customWidth="1"/>
    <col min="11011" max="11011" width="6.796875" style="17" customWidth="1"/>
    <col min="11012" max="11012" width="17" style="17" customWidth="1"/>
    <col min="11013" max="11013" width="15.796875" style="17" customWidth="1"/>
    <col min="11014" max="11015" width="16.796875" style="17" customWidth="1"/>
    <col min="11016" max="11016" width="20.59765625" style="17" customWidth="1"/>
    <col min="11017" max="11017" width="7.59765625" style="17" customWidth="1"/>
    <col min="11018" max="11264" width="49.796875" style="17"/>
    <col min="11265" max="11265" width="6.3984375" style="17" customWidth="1"/>
    <col min="11266" max="11266" width="5.59765625" style="17" customWidth="1"/>
    <col min="11267" max="11267" width="6.796875" style="17" customWidth="1"/>
    <col min="11268" max="11268" width="17" style="17" customWidth="1"/>
    <col min="11269" max="11269" width="15.796875" style="17" customWidth="1"/>
    <col min="11270" max="11271" width="16.796875" style="17" customWidth="1"/>
    <col min="11272" max="11272" width="20.59765625" style="17" customWidth="1"/>
    <col min="11273" max="11273" width="7.59765625" style="17" customWidth="1"/>
    <col min="11274" max="11520" width="49.796875" style="17"/>
    <col min="11521" max="11521" width="6.3984375" style="17" customWidth="1"/>
    <col min="11522" max="11522" width="5.59765625" style="17" customWidth="1"/>
    <col min="11523" max="11523" width="6.796875" style="17" customWidth="1"/>
    <col min="11524" max="11524" width="17" style="17" customWidth="1"/>
    <col min="11525" max="11525" width="15.796875" style="17" customWidth="1"/>
    <col min="11526" max="11527" width="16.796875" style="17" customWidth="1"/>
    <col min="11528" max="11528" width="20.59765625" style="17" customWidth="1"/>
    <col min="11529" max="11529" width="7.59765625" style="17" customWidth="1"/>
    <col min="11530" max="11776" width="49.796875" style="17"/>
    <col min="11777" max="11777" width="6.3984375" style="17" customWidth="1"/>
    <col min="11778" max="11778" width="5.59765625" style="17" customWidth="1"/>
    <col min="11779" max="11779" width="6.796875" style="17" customWidth="1"/>
    <col min="11780" max="11780" width="17" style="17" customWidth="1"/>
    <col min="11781" max="11781" width="15.796875" style="17" customWidth="1"/>
    <col min="11782" max="11783" width="16.796875" style="17" customWidth="1"/>
    <col min="11784" max="11784" width="20.59765625" style="17" customWidth="1"/>
    <col min="11785" max="11785" width="7.59765625" style="17" customWidth="1"/>
    <col min="11786" max="12032" width="49.796875" style="17"/>
    <col min="12033" max="12033" width="6.3984375" style="17" customWidth="1"/>
    <col min="12034" max="12034" width="5.59765625" style="17" customWidth="1"/>
    <col min="12035" max="12035" width="6.796875" style="17" customWidth="1"/>
    <col min="12036" max="12036" width="17" style="17" customWidth="1"/>
    <col min="12037" max="12037" width="15.796875" style="17" customWidth="1"/>
    <col min="12038" max="12039" width="16.796875" style="17" customWidth="1"/>
    <col min="12040" max="12040" width="20.59765625" style="17" customWidth="1"/>
    <col min="12041" max="12041" width="7.59765625" style="17" customWidth="1"/>
    <col min="12042" max="12288" width="49.796875" style="17"/>
    <col min="12289" max="12289" width="6.3984375" style="17" customWidth="1"/>
    <col min="12290" max="12290" width="5.59765625" style="17" customWidth="1"/>
    <col min="12291" max="12291" width="6.796875" style="17" customWidth="1"/>
    <col min="12292" max="12292" width="17" style="17" customWidth="1"/>
    <col min="12293" max="12293" width="15.796875" style="17" customWidth="1"/>
    <col min="12294" max="12295" width="16.796875" style="17" customWidth="1"/>
    <col min="12296" max="12296" width="20.59765625" style="17" customWidth="1"/>
    <col min="12297" max="12297" width="7.59765625" style="17" customWidth="1"/>
    <col min="12298" max="12544" width="49.796875" style="17"/>
    <col min="12545" max="12545" width="6.3984375" style="17" customWidth="1"/>
    <col min="12546" max="12546" width="5.59765625" style="17" customWidth="1"/>
    <col min="12547" max="12547" width="6.796875" style="17" customWidth="1"/>
    <col min="12548" max="12548" width="17" style="17" customWidth="1"/>
    <col min="12549" max="12549" width="15.796875" style="17" customWidth="1"/>
    <col min="12550" max="12551" width="16.796875" style="17" customWidth="1"/>
    <col min="12552" max="12552" width="20.59765625" style="17" customWidth="1"/>
    <col min="12553" max="12553" width="7.59765625" style="17" customWidth="1"/>
    <col min="12554" max="12800" width="49.796875" style="17"/>
    <col min="12801" max="12801" width="6.3984375" style="17" customWidth="1"/>
    <col min="12802" max="12802" width="5.59765625" style="17" customWidth="1"/>
    <col min="12803" max="12803" width="6.796875" style="17" customWidth="1"/>
    <col min="12804" max="12804" width="17" style="17" customWidth="1"/>
    <col min="12805" max="12805" width="15.796875" style="17" customWidth="1"/>
    <col min="12806" max="12807" width="16.796875" style="17" customWidth="1"/>
    <col min="12808" max="12808" width="20.59765625" style="17" customWidth="1"/>
    <col min="12809" max="12809" width="7.59765625" style="17" customWidth="1"/>
    <col min="12810" max="13056" width="49.796875" style="17"/>
    <col min="13057" max="13057" width="6.3984375" style="17" customWidth="1"/>
    <col min="13058" max="13058" width="5.59765625" style="17" customWidth="1"/>
    <col min="13059" max="13059" width="6.796875" style="17" customWidth="1"/>
    <col min="13060" max="13060" width="17" style="17" customWidth="1"/>
    <col min="13061" max="13061" width="15.796875" style="17" customWidth="1"/>
    <col min="13062" max="13063" width="16.796875" style="17" customWidth="1"/>
    <col min="13064" max="13064" width="20.59765625" style="17" customWidth="1"/>
    <col min="13065" max="13065" width="7.59765625" style="17" customWidth="1"/>
    <col min="13066" max="13312" width="49.796875" style="17"/>
    <col min="13313" max="13313" width="6.3984375" style="17" customWidth="1"/>
    <col min="13314" max="13314" width="5.59765625" style="17" customWidth="1"/>
    <col min="13315" max="13315" width="6.796875" style="17" customWidth="1"/>
    <col min="13316" max="13316" width="17" style="17" customWidth="1"/>
    <col min="13317" max="13317" width="15.796875" style="17" customWidth="1"/>
    <col min="13318" max="13319" width="16.796875" style="17" customWidth="1"/>
    <col min="13320" max="13320" width="20.59765625" style="17" customWidth="1"/>
    <col min="13321" max="13321" width="7.59765625" style="17" customWidth="1"/>
    <col min="13322" max="13568" width="49.796875" style="17"/>
    <col min="13569" max="13569" width="6.3984375" style="17" customWidth="1"/>
    <col min="13570" max="13570" width="5.59765625" style="17" customWidth="1"/>
    <col min="13571" max="13571" width="6.796875" style="17" customWidth="1"/>
    <col min="13572" max="13572" width="17" style="17" customWidth="1"/>
    <col min="13573" max="13573" width="15.796875" style="17" customWidth="1"/>
    <col min="13574" max="13575" width="16.796875" style="17" customWidth="1"/>
    <col min="13576" max="13576" width="20.59765625" style="17" customWidth="1"/>
    <col min="13577" max="13577" width="7.59765625" style="17" customWidth="1"/>
    <col min="13578" max="13824" width="49.796875" style="17"/>
    <col min="13825" max="13825" width="6.3984375" style="17" customWidth="1"/>
    <col min="13826" max="13826" width="5.59765625" style="17" customWidth="1"/>
    <col min="13827" max="13827" width="6.796875" style="17" customWidth="1"/>
    <col min="13828" max="13828" width="17" style="17" customWidth="1"/>
    <col min="13829" max="13829" width="15.796875" style="17" customWidth="1"/>
    <col min="13830" max="13831" width="16.796875" style="17" customWidth="1"/>
    <col min="13832" max="13832" width="20.59765625" style="17" customWidth="1"/>
    <col min="13833" max="13833" width="7.59765625" style="17" customWidth="1"/>
    <col min="13834" max="14080" width="49.796875" style="17"/>
    <col min="14081" max="14081" width="6.3984375" style="17" customWidth="1"/>
    <col min="14082" max="14082" width="5.59765625" style="17" customWidth="1"/>
    <col min="14083" max="14083" width="6.796875" style="17" customWidth="1"/>
    <col min="14084" max="14084" width="17" style="17" customWidth="1"/>
    <col min="14085" max="14085" width="15.796875" style="17" customWidth="1"/>
    <col min="14086" max="14087" width="16.796875" style="17" customWidth="1"/>
    <col min="14088" max="14088" width="20.59765625" style="17" customWidth="1"/>
    <col min="14089" max="14089" width="7.59765625" style="17" customWidth="1"/>
    <col min="14090" max="14336" width="49.796875" style="17"/>
    <col min="14337" max="14337" width="6.3984375" style="17" customWidth="1"/>
    <col min="14338" max="14338" width="5.59765625" style="17" customWidth="1"/>
    <col min="14339" max="14339" width="6.796875" style="17" customWidth="1"/>
    <col min="14340" max="14340" width="17" style="17" customWidth="1"/>
    <col min="14341" max="14341" width="15.796875" style="17" customWidth="1"/>
    <col min="14342" max="14343" width="16.796875" style="17" customWidth="1"/>
    <col min="14344" max="14344" width="20.59765625" style="17" customWidth="1"/>
    <col min="14345" max="14345" width="7.59765625" style="17" customWidth="1"/>
    <col min="14346" max="14592" width="49.796875" style="17"/>
    <col min="14593" max="14593" width="6.3984375" style="17" customWidth="1"/>
    <col min="14594" max="14594" width="5.59765625" style="17" customWidth="1"/>
    <col min="14595" max="14595" width="6.796875" style="17" customWidth="1"/>
    <col min="14596" max="14596" width="17" style="17" customWidth="1"/>
    <col min="14597" max="14597" width="15.796875" style="17" customWidth="1"/>
    <col min="14598" max="14599" width="16.796875" style="17" customWidth="1"/>
    <col min="14600" max="14600" width="20.59765625" style="17" customWidth="1"/>
    <col min="14601" max="14601" width="7.59765625" style="17" customWidth="1"/>
    <col min="14602" max="14848" width="49.796875" style="17"/>
    <col min="14849" max="14849" width="6.3984375" style="17" customWidth="1"/>
    <col min="14850" max="14850" width="5.59765625" style="17" customWidth="1"/>
    <col min="14851" max="14851" width="6.796875" style="17" customWidth="1"/>
    <col min="14852" max="14852" width="17" style="17" customWidth="1"/>
    <col min="14853" max="14853" width="15.796875" style="17" customWidth="1"/>
    <col min="14854" max="14855" width="16.796875" style="17" customWidth="1"/>
    <col min="14856" max="14856" width="20.59765625" style="17" customWidth="1"/>
    <col min="14857" max="14857" width="7.59765625" style="17" customWidth="1"/>
    <col min="14858" max="15104" width="49.796875" style="17"/>
    <col min="15105" max="15105" width="6.3984375" style="17" customWidth="1"/>
    <col min="15106" max="15106" width="5.59765625" style="17" customWidth="1"/>
    <col min="15107" max="15107" width="6.796875" style="17" customWidth="1"/>
    <col min="15108" max="15108" width="17" style="17" customWidth="1"/>
    <col min="15109" max="15109" width="15.796875" style="17" customWidth="1"/>
    <col min="15110" max="15111" width="16.796875" style="17" customWidth="1"/>
    <col min="15112" max="15112" width="20.59765625" style="17" customWidth="1"/>
    <col min="15113" max="15113" width="7.59765625" style="17" customWidth="1"/>
    <col min="15114" max="15360" width="49.796875" style="17"/>
    <col min="15361" max="15361" width="6.3984375" style="17" customWidth="1"/>
    <col min="15362" max="15362" width="5.59765625" style="17" customWidth="1"/>
    <col min="15363" max="15363" width="6.796875" style="17" customWidth="1"/>
    <col min="15364" max="15364" width="17" style="17" customWidth="1"/>
    <col min="15365" max="15365" width="15.796875" style="17" customWidth="1"/>
    <col min="15366" max="15367" width="16.796875" style="17" customWidth="1"/>
    <col min="15368" max="15368" width="20.59765625" style="17" customWidth="1"/>
    <col min="15369" max="15369" width="7.59765625" style="17" customWidth="1"/>
    <col min="15370" max="15616" width="49.796875" style="17"/>
    <col min="15617" max="15617" width="6.3984375" style="17" customWidth="1"/>
    <col min="15618" max="15618" width="5.59765625" style="17" customWidth="1"/>
    <col min="15619" max="15619" width="6.796875" style="17" customWidth="1"/>
    <col min="15620" max="15620" width="17" style="17" customWidth="1"/>
    <col min="15621" max="15621" width="15.796875" style="17" customWidth="1"/>
    <col min="15622" max="15623" width="16.796875" style="17" customWidth="1"/>
    <col min="15624" max="15624" width="20.59765625" style="17" customWidth="1"/>
    <col min="15625" max="15625" width="7.59765625" style="17" customWidth="1"/>
    <col min="15626" max="15872" width="49.796875" style="17"/>
    <col min="15873" max="15873" width="6.3984375" style="17" customWidth="1"/>
    <col min="15874" max="15874" width="5.59765625" style="17" customWidth="1"/>
    <col min="15875" max="15875" width="6.796875" style="17" customWidth="1"/>
    <col min="15876" max="15876" width="17" style="17" customWidth="1"/>
    <col min="15877" max="15877" width="15.796875" style="17" customWidth="1"/>
    <col min="15878" max="15879" width="16.796875" style="17" customWidth="1"/>
    <col min="15880" max="15880" width="20.59765625" style="17" customWidth="1"/>
    <col min="15881" max="15881" width="7.59765625" style="17" customWidth="1"/>
    <col min="15882" max="16128" width="49.796875" style="17"/>
    <col min="16129" max="16129" width="6.3984375" style="17" customWidth="1"/>
    <col min="16130" max="16130" width="5.59765625" style="17" customWidth="1"/>
    <col min="16131" max="16131" width="6.796875" style="17" customWidth="1"/>
    <col min="16132" max="16132" width="17" style="17" customWidth="1"/>
    <col min="16133" max="16133" width="15.796875" style="17" customWidth="1"/>
    <col min="16134" max="16135" width="16.796875" style="17" customWidth="1"/>
    <col min="16136" max="16136" width="20.59765625" style="17" customWidth="1"/>
    <col min="16137" max="16137" width="7.59765625" style="17" customWidth="1"/>
    <col min="16138" max="16384" width="49.796875" style="17"/>
  </cols>
  <sheetData>
    <row r="1" spans="1:8" s="16" customFormat="1" ht="18">
      <c r="A1" s="276" t="s">
        <v>52</v>
      </c>
      <c r="B1" s="276"/>
      <c r="C1" s="276"/>
      <c r="D1" s="276"/>
      <c r="E1" s="276"/>
      <c r="F1" s="276"/>
      <c r="G1" s="276"/>
      <c r="H1" s="276"/>
    </row>
    <row r="2" spans="1:8" s="16" customFormat="1" ht="20">
      <c r="A2" s="276" t="s">
        <v>151</v>
      </c>
      <c r="B2" s="276"/>
      <c r="C2" s="276"/>
      <c r="D2" s="276"/>
      <c r="E2" s="276"/>
      <c r="F2" s="276"/>
      <c r="G2" s="276"/>
      <c r="H2" s="276"/>
    </row>
    <row r="3" spans="1:8" ht="3.75" customHeight="1"/>
    <row r="4" spans="1:8" ht="5.25" customHeight="1"/>
    <row r="6" spans="1:8">
      <c r="A6" s="18" t="s">
        <v>53</v>
      </c>
      <c r="H6" s="19" t="s">
        <v>54</v>
      </c>
    </row>
    <row r="7" spans="1:8">
      <c r="A7" s="18"/>
      <c r="B7" s="20" t="s">
        <v>55</v>
      </c>
      <c r="C7" s="18"/>
      <c r="D7" s="18"/>
      <c r="H7" s="19" t="s">
        <v>56</v>
      </c>
    </row>
    <row r="8" spans="1:8" ht="7" customHeight="1"/>
    <row r="9" spans="1:8" ht="7" customHeight="1">
      <c r="A9" s="21"/>
      <c r="B9" s="21"/>
      <c r="C9" s="21"/>
      <c r="D9" s="21"/>
      <c r="E9" s="21"/>
      <c r="F9" s="21"/>
      <c r="G9" s="21"/>
      <c r="H9" s="21"/>
    </row>
    <row r="10" spans="1:8">
      <c r="D10" s="22" t="s">
        <v>57</v>
      </c>
      <c r="E10" s="22" t="s">
        <v>58</v>
      </c>
      <c r="F10" s="23"/>
      <c r="G10" s="23" t="s">
        <v>1408</v>
      </c>
      <c r="H10" s="22" t="s">
        <v>57</v>
      </c>
    </row>
    <row r="11" spans="1:8">
      <c r="D11" s="22" t="s">
        <v>59</v>
      </c>
      <c r="E11" s="22" t="s">
        <v>60</v>
      </c>
      <c r="F11" s="23" t="s">
        <v>61</v>
      </c>
      <c r="G11" s="23" t="s">
        <v>1409</v>
      </c>
      <c r="H11" s="22" t="s">
        <v>62</v>
      </c>
    </row>
    <row r="12" spans="1:8" s="25" customFormat="1">
      <c r="A12" s="24"/>
      <c r="D12" s="26" t="s">
        <v>63</v>
      </c>
      <c r="E12" s="27" t="s">
        <v>64</v>
      </c>
      <c r="F12" s="28" t="s">
        <v>65</v>
      </c>
      <c r="G12" s="19" t="s">
        <v>66</v>
      </c>
      <c r="H12" s="27" t="s">
        <v>67</v>
      </c>
    </row>
    <row r="13" spans="1:8" s="25" customFormat="1">
      <c r="A13" s="24"/>
      <c r="D13" s="27" t="s">
        <v>68</v>
      </c>
      <c r="E13" s="27" t="s">
        <v>69</v>
      </c>
      <c r="F13" s="28" t="s">
        <v>70</v>
      </c>
      <c r="G13" s="28" t="s">
        <v>1410</v>
      </c>
      <c r="H13" s="27" t="s">
        <v>71</v>
      </c>
    </row>
    <row r="14" spans="1:8" ht="5.25" customHeight="1">
      <c r="A14" s="29"/>
      <c r="B14" s="29"/>
      <c r="C14" s="29"/>
      <c r="D14" s="30"/>
      <c r="E14" s="29"/>
      <c r="F14" s="29"/>
      <c r="G14" s="29"/>
      <c r="H14" s="29"/>
    </row>
    <row r="15" spans="1:8" ht="11.25" customHeight="1">
      <c r="D15" s="23"/>
    </row>
    <row r="16" spans="1:8" ht="14">
      <c r="A16" s="20">
        <v>1992</v>
      </c>
      <c r="B16" s="18" t="s">
        <v>72</v>
      </c>
      <c r="C16" s="17" t="s">
        <v>73</v>
      </c>
      <c r="D16" s="31">
        <v>2.5</v>
      </c>
      <c r="E16" s="31">
        <v>4.5</v>
      </c>
      <c r="F16" s="23" t="s">
        <v>7</v>
      </c>
      <c r="G16" s="23" t="s">
        <v>7</v>
      </c>
      <c r="H16" s="32" t="s">
        <v>7</v>
      </c>
    </row>
    <row r="17" spans="1:8" ht="14">
      <c r="A17" s="20"/>
      <c r="B17" s="18" t="s">
        <v>74</v>
      </c>
      <c r="C17" s="17" t="s">
        <v>75</v>
      </c>
      <c r="D17" s="31">
        <v>2</v>
      </c>
      <c r="E17" s="31">
        <v>4</v>
      </c>
      <c r="F17" s="23" t="s">
        <v>7</v>
      </c>
      <c r="G17" s="23" t="s">
        <v>7</v>
      </c>
      <c r="H17" s="32" t="s">
        <v>7</v>
      </c>
    </row>
    <row r="18" spans="1:8" ht="14">
      <c r="A18" s="20"/>
      <c r="B18" s="18" t="s">
        <v>76</v>
      </c>
      <c r="C18" s="17" t="s">
        <v>77</v>
      </c>
      <c r="D18" s="31">
        <v>2</v>
      </c>
      <c r="E18" s="31">
        <v>4</v>
      </c>
      <c r="F18" s="23" t="s">
        <v>7</v>
      </c>
      <c r="G18" s="23" t="s">
        <v>7</v>
      </c>
      <c r="H18" s="32" t="s">
        <v>7</v>
      </c>
    </row>
    <row r="19" spans="1:8" ht="14">
      <c r="A19" s="20"/>
      <c r="B19" s="18" t="s">
        <v>78</v>
      </c>
      <c r="C19" s="17" t="s">
        <v>79</v>
      </c>
      <c r="D19" s="31">
        <v>2</v>
      </c>
      <c r="E19" s="31">
        <v>4</v>
      </c>
      <c r="F19" s="23" t="s">
        <v>7</v>
      </c>
      <c r="G19" s="23" t="s">
        <v>7</v>
      </c>
      <c r="H19" s="32" t="s">
        <v>7</v>
      </c>
    </row>
    <row r="20" spans="1:8" ht="14">
      <c r="A20" s="20"/>
      <c r="B20" s="18" t="s">
        <v>80</v>
      </c>
      <c r="C20" s="17" t="s">
        <v>81</v>
      </c>
      <c r="D20" s="31">
        <v>2</v>
      </c>
      <c r="E20" s="31">
        <v>4</v>
      </c>
      <c r="F20" s="23" t="s">
        <v>7</v>
      </c>
      <c r="G20" s="23" t="s">
        <v>7</v>
      </c>
      <c r="H20" s="32" t="s">
        <v>7</v>
      </c>
    </row>
    <row r="21" spans="1:8" ht="14">
      <c r="A21" s="20"/>
      <c r="B21" s="18" t="s">
        <v>82</v>
      </c>
      <c r="C21" s="17" t="s">
        <v>83</v>
      </c>
      <c r="D21" s="31">
        <v>2</v>
      </c>
      <c r="E21" s="31">
        <v>4</v>
      </c>
      <c r="F21" s="23" t="s">
        <v>7</v>
      </c>
      <c r="G21" s="23" t="s">
        <v>7</v>
      </c>
      <c r="H21" s="32" t="s">
        <v>7</v>
      </c>
    </row>
    <row r="22" spans="1:8" ht="14">
      <c r="A22" s="20"/>
      <c r="B22" s="18" t="s">
        <v>84</v>
      </c>
      <c r="C22" s="17" t="s">
        <v>85</v>
      </c>
      <c r="D22" s="31">
        <v>2</v>
      </c>
      <c r="E22" s="31">
        <v>4</v>
      </c>
      <c r="F22" s="23" t="s">
        <v>7</v>
      </c>
      <c r="G22" s="23" t="s">
        <v>7</v>
      </c>
      <c r="H22" s="32" t="s">
        <v>7</v>
      </c>
    </row>
    <row r="23" spans="1:8">
      <c r="A23" s="20"/>
      <c r="B23" s="18"/>
      <c r="C23" s="18"/>
      <c r="D23" s="31"/>
      <c r="E23" s="31"/>
      <c r="F23" s="23"/>
      <c r="G23" s="23"/>
      <c r="H23" s="32"/>
    </row>
    <row r="24" spans="1:8">
      <c r="A24" s="20">
        <v>1993</v>
      </c>
      <c r="B24" s="18" t="s">
        <v>86</v>
      </c>
      <c r="C24" s="17" t="s">
        <v>87</v>
      </c>
      <c r="D24" s="31">
        <v>2</v>
      </c>
      <c r="E24" s="31">
        <v>4</v>
      </c>
      <c r="F24" s="23" t="s">
        <v>7</v>
      </c>
      <c r="G24" s="23" t="s">
        <v>7</v>
      </c>
      <c r="H24" s="32" t="s">
        <v>7</v>
      </c>
    </row>
    <row r="25" spans="1:8">
      <c r="A25" s="20"/>
      <c r="B25" s="18" t="s">
        <v>88</v>
      </c>
      <c r="C25" s="17" t="s">
        <v>89</v>
      </c>
      <c r="D25" s="31">
        <v>2</v>
      </c>
      <c r="E25" s="31">
        <v>4</v>
      </c>
      <c r="F25" s="23" t="s">
        <v>7</v>
      </c>
      <c r="G25" s="23" t="s">
        <v>7</v>
      </c>
      <c r="H25" s="32" t="s">
        <v>7</v>
      </c>
    </row>
    <row r="26" spans="1:8" ht="14">
      <c r="A26" s="20"/>
      <c r="B26" s="18" t="s">
        <v>90</v>
      </c>
      <c r="C26" s="17" t="s">
        <v>91</v>
      </c>
      <c r="D26" s="31">
        <v>2</v>
      </c>
      <c r="E26" s="31">
        <v>4</v>
      </c>
      <c r="F26" s="23" t="s">
        <v>7</v>
      </c>
      <c r="G26" s="23" t="s">
        <v>7</v>
      </c>
      <c r="H26" s="32" t="s">
        <v>7</v>
      </c>
    </row>
    <row r="27" spans="1:8" ht="14">
      <c r="A27" s="20"/>
      <c r="B27" s="18" t="s">
        <v>92</v>
      </c>
      <c r="C27" s="17" t="s">
        <v>93</v>
      </c>
      <c r="D27" s="31">
        <v>2</v>
      </c>
      <c r="E27" s="31">
        <v>4</v>
      </c>
      <c r="F27" s="23" t="s">
        <v>7</v>
      </c>
      <c r="G27" s="23" t="s">
        <v>7</v>
      </c>
      <c r="H27" s="32" t="s">
        <v>7</v>
      </c>
    </row>
    <row r="28" spans="1:8" ht="14">
      <c r="A28" s="20"/>
      <c r="B28" s="18" t="s">
        <v>94</v>
      </c>
      <c r="C28" s="17" t="s">
        <v>95</v>
      </c>
      <c r="D28" s="31">
        <v>2</v>
      </c>
      <c r="E28" s="31">
        <v>4</v>
      </c>
      <c r="F28" s="23" t="s">
        <v>7</v>
      </c>
      <c r="G28" s="23" t="s">
        <v>7</v>
      </c>
      <c r="H28" s="32" t="s">
        <v>7</v>
      </c>
    </row>
    <row r="29" spans="1:8" ht="14">
      <c r="A29" s="20"/>
      <c r="B29" s="18" t="s">
        <v>72</v>
      </c>
      <c r="C29" s="17" t="s">
        <v>73</v>
      </c>
      <c r="D29" s="31">
        <v>2</v>
      </c>
      <c r="E29" s="31">
        <v>4</v>
      </c>
      <c r="F29" s="23" t="s">
        <v>7</v>
      </c>
      <c r="G29" s="23" t="s">
        <v>7</v>
      </c>
      <c r="H29" s="32" t="s">
        <v>7</v>
      </c>
    </row>
    <row r="30" spans="1:8" ht="14">
      <c r="A30" s="20"/>
      <c r="B30" s="18" t="s">
        <v>74</v>
      </c>
      <c r="C30" s="17" t="s">
        <v>75</v>
      </c>
      <c r="D30" s="31">
        <v>2</v>
      </c>
      <c r="E30" s="31">
        <v>4</v>
      </c>
      <c r="F30" s="23" t="s">
        <v>7</v>
      </c>
      <c r="G30" s="23" t="s">
        <v>7</v>
      </c>
      <c r="H30" s="32" t="s">
        <v>7</v>
      </c>
    </row>
    <row r="31" spans="1:8" ht="14">
      <c r="A31" s="20"/>
      <c r="B31" s="18" t="s">
        <v>76</v>
      </c>
      <c r="C31" s="17" t="s">
        <v>77</v>
      </c>
      <c r="D31" s="31">
        <v>2</v>
      </c>
      <c r="E31" s="31">
        <v>4</v>
      </c>
      <c r="F31" s="23" t="s">
        <v>7</v>
      </c>
      <c r="G31" s="23" t="s">
        <v>7</v>
      </c>
      <c r="H31" s="32" t="s">
        <v>7</v>
      </c>
    </row>
    <row r="32" spans="1:8" ht="14">
      <c r="A32" s="20"/>
      <c r="B32" s="18" t="s">
        <v>78</v>
      </c>
      <c r="C32" s="17" t="s">
        <v>79</v>
      </c>
      <c r="D32" s="31">
        <v>2</v>
      </c>
      <c r="E32" s="31">
        <v>4</v>
      </c>
      <c r="F32" s="23" t="s">
        <v>7</v>
      </c>
      <c r="G32" s="23" t="s">
        <v>7</v>
      </c>
      <c r="H32" s="32" t="s">
        <v>7</v>
      </c>
    </row>
    <row r="33" spans="1:8" ht="14">
      <c r="A33" s="20"/>
      <c r="B33" s="18" t="s">
        <v>80</v>
      </c>
      <c r="C33" s="17" t="s">
        <v>81</v>
      </c>
      <c r="D33" s="31">
        <v>2</v>
      </c>
      <c r="E33" s="31">
        <v>4</v>
      </c>
      <c r="F33" s="23" t="s">
        <v>7</v>
      </c>
      <c r="G33" s="23" t="s">
        <v>7</v>
      </c>
      <c r="H33" s="32" t="s">
        <v>7</v>
      </c>
    </row>
    <row r="34" spans="1:8" ht="14">
      <c r="A34" s="20"/>
      <c r="B34" s="18" t="s">
        <v>82</v>
      </c>
      <c r="C34" s="17" t="s">
        <v>83</v>
      </c>
      <c r="D34" s="31">
        <v>2</v>
      </c>
      <c r="E34" s="31">
        <v>4</v>
      </c>
      <c r="F34" s="23" t="s">
        <v>7</v>
      </c>
      <c r="G34" s="23" t="s">
        <v>7</v>
      </c>
      <c r="H34" s="32" t="s">
        <v>7</v>
      </c>
    </row>
    <row r="35" spans="1:8" ht="14">
      <c r="A35" s="20"/>
      <c r="B35" s="18" t="s">
        <v>84</v>
      </c>
      <c r="C35" s="17" t="s">
        <v>85</v>
      </c>
      <c r="D35" s="31">
        <v>2</v>
      </c>
      <c r="E35" s="31">
        <v>4</v>
      </c>
      <c r="F35" s="23" t="s">
        <v>7</v>
      </c>
      <c r="G35" s="23" t="s">
        <v>7</v>
      </c>
      <c r="H35" s="32" t="s">
        <v>7</v>
      </c>
    </row>
    <row r="36" spans="1:8">
      <c r="A36" s="20"/>
      <c r="B36" s="18"/>
      <c r="D36" s="31"/>
      <c r="E36" s="31"/>
      <c r="F36" s="23"/>
      <c r="G36" s="23"/>
      <c r="H36" s="32"/>
    </row>
    <row r="37" spans="1:8">
      <c r="A37" s="20">
        <v>1994</v>
      </c>
      <c r="B37" s="18" t="s">
        <v>86</v>
      </c>
      <c r="C37" s="17" t="s">
        <v>87</v>
      </c>
      <c r="D37" s="31">
        <v>2</v>
      </c>
      <c r="E37" s="31">
        <v>4</v>
      </c>
      <c r="F37" s="23" t="s">
        <v>7</v>
      </c>
      <c r="G37" s="23" t="s">
        <v>7</v>
      </c>
      <c r="H37" s="32" t="s">
        <v>7</v>
      </c>
    </row>
    <row r="38" spans="1:8">
      <c r="A38" s="20"/>
      <c r="B38" s="18" t="s">
        <v>88</v>
      </c>
      <c r="C38" s="17" t="s">
        <v>89</v>
      </c>
      <c r="D38" s="31">
        <v>2</v>
      </c>
      <c r="E38" s="31">
        <v>4</v>
      </c>
      <c r="F38" s="23" t="s">
        <v>7</v>
      </c>
      <c r="G38" s="23" t="s">
        <v>7</v>
      </c>
      <c r="H38" s="32" t="s">
        <v>7</v>
      </c>
    </row>
    <row r="39" spans="1:8" ht="14">
      <c r="A39" s="20"/>
      <c r="B39" s="18" t="s">
        <v>90</v>
      </c>
      <c r="C39" s="17" t="s">
        <v>91</v>
      </c>
      <c r="D39" s="31">
        <v>2</v>
      </c>
      <c r="E39" s="31">
        <v>4</v>
      </c>
      <c r="F39" s="23" t="s">
        <v>7</v>
      </c>
      <c r="G39" s="23" t="s">
        <v>7</v>
      </c>
      <c r="H39" s="32" t="s">
        <v>7</v>
      </c>
    </row>
    <row r="40" spans="1:8" ht="14">
      <c r="A40" s="20"/>
      <c r="B40" s="18" t="s">
        <v>92</v>
      </c>
      <c r="C40" s="17" t="s">
        <v>93</v>
      </c>
      <c r="D40" s="31">
        <v>2</v>
      </c>
      <c r="E40" s="31">
        <v>4</v>
      </c>
      <c r="F40" s="23" t="s">
        <v>7</v>
      </c>
      <c r="G40" s="23" t="s">
        <v>7</v>
      </c>
      <c r="H40" s="32" t="s">
        <v>7</v>
      </c>
    </row>
    <row r="41" spans="1:8" ht="14">
      <c r="A41" s="20"/>
      <c r="B41" s="18" t="s">
        <v>94</v>
      </c>
      <c r="C41" s="17" t="s">
        <v>95</v>
      </c>
      <c r="D41" s="31">
        <v>2.5</v>
      </c>
      <c r="E41" s="31">
        <v>4.5</v>
      </c>
      <c r="F41" s="23" t="s">
        <v>7</v>
      </c>
      <c r="G41" s="23" t="s">
        <v>7</v>
      </c>
      <c r="H41" s="32" t="s">
        <v>7</v>
      </c>
    </row>
    <row r="42" spans="1:8" ht="14">
      <c r="A42" s="20"/>
      <c r="B42" s="18" t="s">
        <v>72</v>
      </c>
      <c r="C42" s="17" t="s">
        <v>73</v>
      </c>
      <c r="D42" s="31">
        <v>2.5</v>
      </c>
      <c r="E42" s="31">
        <v>4.5</v>
      </c>
      <c r="F42" s="23" t="s">
        <v>7</v>
      </c>
      <c r="G42" s="23" t="s">
        <v>7</v>
      </c>
      <c r="H42" s="32" t="s">
        <v>7</v>
      </c>
    </row>
    <row r="43" spans="1:8" ht="14">
      <c r="A43" s="20"/>
      <c r="B43" s="18" t="s">
        <v>74</v>
      </c>
      <c r="C43" s="17" t="s">
        <v>75</v>
      </c>
      <c r="D43" s="31">
        <v>2.5</v>
      </c>
      <c r="E43" s="31">
        <v>4.5</v>
      </c>
      <c r="F43" s="23" t="s">
        <v>7</v>
      </c>
      <c r="G43" s="23" t="s">
        <v>7</v>
      </c>
      <c r="H43" s="32" t="s">
        <v>7</v>
      </c>
    </row>
    <row r="44" spans="1:8" ht="14">
      <c r="A44" s="20"/>
      <c r="B44" s="18" t="s">
        <v>76</v>
      </c>
      <c r="C44" s="17" t="s">
        <v>77</v>
      </c>
      <c r="D44" s="31">
        <v>3</v>
      </c>
      <c r="E44" s="31">
        <v>5</v>
      </c>
      <c r="F44" s="23" t="s">
        <v>7</v>
      </c>
      <c r="G44" s="23" t="s">
        <v>7</v>
      </c>
      <c r="H44" s="32" t="s">
        <v>7</v>
      </c>
    </row>
    <row r="45" spans="1:8" ht="14">
      <c r="A45" s="20"/>
      <c r="B45" s="18" t="s">
        <v>78</v>
      </c>
      <c r="C45" s="17" t="s">
        <v>79</v>
      </c>
      <c r="D45" s="31">
        <v>3</v>
      </c>
      <c r="E45" s="31">
        <v>5</v>
      </c>
      <c r="F45" s="23" t="s">
        <v>7</v>
      </c>
      <c r="G45" s="23" t="s">
        <v>7</v>
      </c>
      <c r="H45" s="32" t="s">
        <v>7</v>
      </c>
    </row>
    <row r="46" spans="1:8" ht="14">
      <c r="A46" s="20"/>
      <c r="B46" s="18" t="s">
        <v>80</v>
      </c>
      <c r="C46" s="17" t="s">
        <v>81</v>
      </c>
      <c r="D46" s="31">
        <v>3</v>
      </c>
      <c r="E46" s="31">
        <v>5</v>
      </c>
      <c r="F46" s="23" t="s">
        <v>7</v>
      </c>
      <c r="G46" s="23" t="s">
        <v>7</v>
      </c>
      <c r="H46" s="32" t="s">
        <v>7</v>
      </c>
    </row>
    <row r="47" spans="1:8" ht="14">
      <c r="A47" s="20"/>
      <c r="B47" s="18" t="s">
        <v>82</v>
      </c>
      <c r="C47" s="17" t="s">
        <v>83</v>
      </c>
      <c r="D47" s="31">
        <v>3.75</v>
      </c>
      <c r="E47" s="31">
        <v>5.75</v>
      </c>
      <c r="F47" s="23" t="s">
        <v>7</v>
      </c>
      <c r="G47" s="23" t="s">
        <v>7</v>
      </c>
      <c r="H47" s="32" t="s">
        <v>7</v>
      </c>
    </row>
    <row r="48" spans="1:8" ht="14">
      <c r="A48" s="20"/>
      <c r="B48" s="18" t="s">
        <v>84</v>
      </c>
      <c r="C48" s="17" t="s">
        <v>85</v>
      </c>
      <c r="D48" s="31">
        <v>3.75</v>
      </c>
      <c r="E48" s="31">
        <v>5.75</v>
      </c>
      <c r="F48" s="23" t="s">
        <v>7</v>
      </c>
      <c r="G48" s="23" t="s">
        <v>7</v>
      </c>
      <c r="H48" s="32" t="s">
        <v>7</v>
      </c>
    </row>
    <row r="49" spans="1:8">
      <c r="A49" s="20"/>
      <c r="B49" s="18"/>
      <c r="C49" s="18"/>
      <c r="D49" s="31"/>
      <c r="E49" s="31"/>
      <c r="F49" s="23"/>
      <c r="G49" s="23"/>
      <c r="H49" s="32"/>
    </row>
    <row r="50" spans="1:8">
      <c r="A50" s="20">
        <v>1995</v>
      </c>
      <c r="B50" s="18" t="s">
        <v>86</v>
      </c>
      <c r="C50" s="17" t="s">
        <v>87</v>
      </c>
      <c r="D50" s="31">
        <v>3.75</v>
      </c>
      <c r="E50" s="31">
        <v>5.75</v>
      </c>
      <c r="F50" s="23" t="s">
        <v>7</v>
      </c>
      <c r="G50" s="23" t="s">
        <v>7</v>
      </c>
      <c r="H50" s="32" t="s">
        <v>7</v>
      </c>
    </row>
    <row r="51" spans="1:8">
      <c r="A51" s="20"/>
      <c r="B51" s="18" t="s">
        <v>88</v>
      </c>
      <c r="C51" s="17" t="s">
        <v>89</v>
      </c>
      <c r="D51" s="31">
        <v>4.25</v>
      </c>
      <c r="E51" s="31">
        <v>6.25</v>
      </c>
      <c r="F51" s="23" t="s">
        <v>7</v>
      </c>
      <c r="G51" s="23" t="s">
        <v>7</v>
      </c>
      <c r="H51" s="32" t="s">
        <v>7</v>
      </c>
    </row>
    <row r="52" spans="1:8" ht="14">
      <c r="A52" s="20"/>
      <c r="B52" s="18" t="s">
        <v>90</v>
      </c>
      <c r="C52" s="17" t="s">
        <v>91</v>
      </c>
      <c r="D52" s="31">
        <v>4.25</v>
      </c>
      <c r="E52" s="31">
        <v>6.25</v>
      </c>
      <c r="F52" s="23" t="s">
        <v>7</v>
      </c>
      <c r="G52" s="23" t="s">
        <v>7</v>
      </c>
      <c r="H52" s="32" t="s">
        <v>7</v>
      </c>
    </row>
    <row r="53" spans="1:8" ht="14">
      <c r="A53" s="20"/>
      <c r="B53" s="18" t="s">
        <v>92</v>
      </c>
      <c r="C53" s="17" t="s">
        <v>93</v>
      </c>
      <c r="D53" s="31">
        <v>4.25</v>
      </c>
      <c r="E53" s="31">
        <v>6.25</v>
      </c>
      <c r="F53" s="23" t="s">
        <v>7</v>
      </c>
      <c r="G53" s="23" t="s">
        <v>7</v>
      </c>
      <c r="H53" s="32" t="s">
        <v>7</v>
      </c>
    </row>
    <row r="54" spans="1:8" ht="14">
      <c r="A54" s="20"/>
      <c r="B54" s="18" t="s">
        <v>94</v>
      </c>
      <c r="C54" s="17" t="s">
        <v>95</v>
      </c>
      <c r="D54" s="31">
        <v>4.25</v>
      </c>
      <c r="E54" s="31">
        <v>6.25</v>
      </c>
      <c r="F54" s="23" t="s">
        <v>7</v>
      </c>
      <c r="G54" s="23" t="s">
        <v>7</v>
      </c>
      <c r="H54" s="32" t="s">
        <v>7</v>
      </c>
    </row>
    <row r="55" spans="1:8" ht="14">
      <c r="A55" s="20"/>
      <c r="B55" s="18" t="s">
        <v>72</v>
      </c>
      <c r="C55" s="17" t="s">
        <v>73</v>
      </c>
      <c r="D55" s="31">
        <v>4.25</v>
      </c>
      <c r="E55" s="31">
        <v>6.25</v>
      </c>
      <c r="F55" s="23" t="s">
        <v>7</v>
      </c>
      <c r="G55" s="23" t="s">
        <v>7</v>
      </c>
      <c r="H55" s="32" t="s">
        <v>7</v>
      </c>
    </row>
    <row r="56" spans="1:8" ht="14">
      <c r="A56" s="20"/>
      <c r="B56" s="18" t="s">
        <v>74</v>
      </c>
      <c r="C56" s="17" t="s">
        <v>75</v>
      </c>
      <c r="D56" s="31">
        <v>4.25</v>
      </c>
      <c r="E56" s="31">
        <v>6.25</v>
      </c>
      <c r="F56" s="23" t="s">
        <v>7</v>
      </c>
      <c r="G56" s="23" t="s">
        <v>7</v>
      </c>
      <c r="H56" s="32" t="s">
        <v>7</v>
      </c>
    </row>
    <row r="57" spans="1:8" ht="14">
      <c r="A57" s="20"/>
      <c r="B57" s="18" t="s">
        <v>76</v>
      </c>
      <c r="C57" s="17" t="s">
        <v>77</v>
      </c>
      <c r="D57" s="31">
        <v>4.25</v>
      </c>
      <c r="E57" s="31">
        <v>6.25</v>
      </c>
      <c r="F57" s="23" t="s">
        <v>7</v>
      </c>
      <c r="G57" s="23" t="s">
        <v>7</v>
      </c>
      <c r="H57" s="32" t="s">
        <v>7</v>
      </c>
    </row>
    <row r="58" spans="1:8" ht="14">
      <c r="A58" s="20"/>
      <c r="B58" s="18" t="s">
        <v>78</v>
      </c>
      <c r="C58" s="17" t="s">
        <v>79</v>
      </c>
      <c r="D58" s="31">
        <v>4.25</v>
      </c>
      <c r="E58" s="31">
        <v>6.25</v>
      </c>
      <c r="F58" s="23" t="s">
        <v>7</v>
      </c>
      <c r="G58" s="23" t="s">
        <v>7</v>
      </c>
      <c r="H58" s="32" t="s">
        <v>7</v>
      </c>
    </row>
    <row r="59" spans="1:8" ht="14">
      <c r="A59" s="20"/>
      <c r="B59" s="18" t="s">
        <v>80</v>
      </c>
      <c r="C59" s="17" t="s">
        <v>81</v>
      </c>
      <c r="D59" s="31">
        <v>4.25</v>
      </c>
      <c r="E59" s="31">
        <v>6.25</v>
      </c>
      <c r="F59" s="23" t="s">
        <v>7</v>
      </c>
      <c r="G59" s="23" t="s">
        <v>7</v>
      </c>
      <c r="H59" s="32" t="s">
        <v>7</v>
      </c>
    </row>
    <row r="60" spans="1:8" ht="14">
      <c r="A60" s="20"/>
      <c r="B60" s="18" t="s">
        <v>82</v>
      </c>
      <c r="C60" s="17" t="s">
        <v>83</v>
      </c>
      <c r="D60" s="31">
        <v>4.25</v>
      </c>
      <c r="E60" s="31">
        <v>6.25</v>
      </c>
      <c r="F60" s="23" t="s">
        <v>7</v>
      </c>
      <c r="G60" s="23" t="s">
        <v>7</v>
      </c>
      <c r="H60" s="32" t="s">
        <v>7</v>
      </c>
    </row>
    <row r="61" spans="1:8" ht="14">
      <c r="A61" s="20"/>
      <c r="B61" s="18" t="s">
        <v>84</v>
      </c>
      <c r="C61" s="17" t="s">
        <v>85</v>
      </c>
      <c r="D61" s="31">
        <v>4.25</v>
      </c>
      <c r="E61" s="31">
        <v>6.25</v>
      </c>
      <c r="F61" s="23" t="s">
        <v>7</v>
      </c>
      <c r="G61" s="23" t="s">
        <v>7</v>
      </c>
      <c r="H61" s="32" t="s">
        <v>7</v>
      </c>
    </row>
    <row r="62" spans="1:8">
      <c r="A62" s="20"/>
      <c r="B62" s="18"/>
      <c r="D62" s="31"/>
      <c r="E62" s="31"/>
      <c r="F62" s="23"/>
      <c r="G62" s="23"/>
      <c r="H62" s="32"/>
    </row>
    <row r="63" spans="1:8">
      <c r="A63" s="20">
        <v>1996</v>
      </c>
      <c r="B63" s="18" t="s">
        <v>86</v>
      </c>
      <c r="C63" s="17" t="s">
        <v>87</v>
      </c>
      <c r="D63" s="31">
        <v>4.25</v>
      </c>
      <c r="E63" s="31">
        <v>6.25</v>
      </c>
      <c r="F63" s="23" t="s">
        <v>7</v>
      </c>
      <c r="G63" s="23" t="s">
        <v>7</v>
      </c>
      <c r="H63" s="32" t="s">
        <v>7</v>
      </c>
    </row>
    <row r="64" spans="1:8">
      <c r="A64" s="20"/>
      <c r="B64" s="18" t="s">
        <v>88</v>
      </c>
      <c r="C64" s="17" t="s">
        <v>89</v>
      </c>
      <c r="D64" s="31">
        <v>4</v>
      </c>
      <c r="E64" s="31">
        <v>6</v>
      </c>
      <c r="F64" s="23" t="s">
        <v>7</v>
      </c>
      <c r="G64" s="23" t="s">
        <v>7</v>
      </c>
      <c r="H64" s="32" t="s">
        <v>7</v>
      </c>
    </row>
    <row r="65" spans="1:8" ht="14">
      <c r="A65" s="20"/>
      <c r="B65" s="18" t="s">
        <v>90</v>
      </c>
      <c r="C65" s="17" t="s">
        <v>91</v>
      </c>
      <c r="D65" s="31">
        <v>4</v>
      </c>
      <c r="E65" s="31">
        <v>6</v>
      </c>
      <c r="F65" s="23" t="s">
        <v>7</v>
      </c>
      <c r="G65" s="23" t="s">
        <v>7</v>
      </c>
      <c r="H65" s="32" t="s">
        <v>7</v>
      </c>
    </row>
    <row r="66" spans="1:8" ht="14">
      <c r="A66" s="20"/>
      <c r="B66" s="18" t="s">
        <v>92</v>
      </c>
      <c r="C66" s="17" t="s">
        <v>93</v>
      </c>
      <c r="D66" s="31">
        <v>4</v>
      </c>
      <c r="E66" s="31">
        <v>6</v>
      </c>
      <c r="F66" s="23" t="s">
        <v>7</v>
      </c>
      <c r="G66" s="23" t="s">
        <v>7</v>
      </c>
      <c r="H66" s="32" t="s">
        <v>7</v>
      </c>
    </row>
    <row r="67" spans="1:8" ht="14">
      <c r="A67" s="20"/>
      <c r="B67" s="18" t="s">
        <v>94</v>
      </c>
      <c r="C67" s="17" t="s">
        <v>95</v>
      </c>
      <c r="D67" s="31">
        <v>4</v>
      </c>
      <c r="E67" s="31">
        <v>6</v>
      </c>
      <c r="F67" s="23" t="s">
        <v>7</v>
      </c>
      <c r="G67" s="23" t="s">
        <v>7</v>
      </c>
      <c r="H67" s="32" t="s">
        <v>7</v>
      </c>
    </row>
    <row r="68" spans="1:8" ht="14">
      <c r="A68" s="20"/>
      <c r="B68" s="18" t="s">
        <v>72</v>
      </c>
      <c r="C68" s="17" t="s">
        <v>73</v>
      </c>
      <c r="D68" s="31">
        <v>4</v>
      </c>
      <c r="E68" s="31">
        <v>6</v>
      </c>
      <c r="F68" s="23" t="s">
        <v>7</v>
      </c>
      <c r="G68" s="23" t="s">
        <v>7</v>
      </c>
      <c r="H68" s="32" t="s">
        <v>7</v>
      </c>
    </row>
    <row r="69" spans="1:8" ht="14">
      <c r="A69" s="20"/>
      <c r="B69" s="18" t="s">
        <v>74</v>
      </c>
      <c r="C69" s="17" t="s">
        <v>75</v>
      </c>
      <c r="D69" s="31">
        <v>4</v>
      </c>
      <c r="E69" s="31">
        <v>6</v>
      </c>
      <c r="F69" s="23" t="s">
        <v>7</v>
      </c>
      <c r="G69" s="23" t="s">
        <v>7</v>
      </c>
      <c r="H69" s="32" t="s">
        <v>7</v>
      </c>
    </row>
    <row r="70" spans="1:8" ht="14">
      <c r="A70" s="20"/>
      <c r="B70" s="18" t="s">
        <v>76</v>
      </c>
      <c r="C70" s="17" t="s">
        <v>77</v>
      </c>
      <c r="D70" s="31">
        <v>4</v>
      </c>
      <c r="E70" s="31">
        <v>6</v>
      </c>
      <c r="F70" s="23" t="s">
        <v>7</v>
      </c>
      <c r="G70" s="23" t="s">
        <v>7</v>
      </c>
      <c r="H70" s="32" t="s">
        <v>7</v>
      </c>
    </row>
    <row r="71" spans="1:8" ht="14">
      <c r="A71" s="20"/>
      <c r="B71" s="18" t="s">
        <v>78</v>
      </c>
      <c r="C71" s="17" t="s">
        <v>79</v>
      </c>
      <c r="D71" s="31">
        <v>4</v>
      </c>
      <c r="E71" s="31">
        <v>6</v>
      </c>
      <c r="F71" s="23" t="s">
        <v>7</v>
      </c>
      <c r="G71" s="23" t="s">
        <v>7</v>
      </c>
      <c r="H71" s="32" t="s">
        <v>7</v>
      </c>
    </row>
    <row r="72" spans="1:8" ht="14">
      <c r="A72" s="20"/>
      <c r="B72" s="18" t="s">
        <v>80</v>
      </c>
      <c r="C72" s="17" t="s">
        <v>81</v>
      </c>
      <c r="D72" s="31">
        <v>4</v>
      </c>
      <c r="E72" s="31">
        <v>6</v>
      </c>
      <c r="F72" s="23" t="s">
        <v>7</v>
      </c>
      <c r="G72" s="23" t="s">
        <v>7</v>
      </c>
      <c r="H72" s="32" t="s">
        <v>7</v>
      </c>
    </row>
    <row r="73" spans="1:8" ht="14">
      <c r="A73" s="20"/>
      <c r="B73" s="18" t="s">
        <v>82</v>
      </c>
      <c r="C73" s="17" t="s">
        <v>83</v>
      </c>
      <c r="D73" s="31">
        <v>4</v>
      </c>
      <c r="E73" s="31">
        <v>6</v>
      </c>
      <c r="F73" s="23" t="s">
        <v>7</v>
      </c>
      <c r="G73" s="23" t="s">
        <v>7</v>
      </c>
      <c r="H73" s="32" t="s">
        <v>7</v>
      </c>
    </row>
    <row r="74" spans="1:8" ht="14">
      <c r="A74" s="20"/>
      <c r="B74" s="18" t="s">
        <v>84</v>
      </c>
      <c r="C74" s="17" t="s">
        <v>85</v>
      </c>
      <c r="D74" s="31">
        <v>4</v>
      </c>
      <c r="E74" s="31">
        <v>6</v>
      </c>
      <c r="F74" s="23" t="s">
        <v>7</v>
      </c>
      <c r="G74" s="23" t="s">
        <v>7</v>
      </c>
      <c r="H74" s="32">
        <v>6.25</v>
      </c>
    </row>
    <row r="75" spans="1:8">
      <c r="A75" s="20"/>
      <c r="B75" s="18"/>
      <c r="C75" s="18"/>
      <c r="D75" s="31"/>
      <c r="E75" s="31"/>
      <c r="F75" s="23"/>
      <c r="G75" s="23"/>
      <c r="H75" s="32"/>
    </row>
    <row r="76" spans="1:8">
      <c r="A76" s="20">
        <v>1997</v>
      </c>
      <c r="B76" s="18" t="s">
        <v>86</v>
      </c>
      <c r="C76" s="17" t="s">
        <v>87</v>
      </c>
      <c r="D76" s="31">
        <v>4</v>
      </c>
      <c r="E76" s="31">
        <v>6</v>
      </c>
      <c r="F76" s="23" t="s">
        <v>7</v>
      </c>
      <c r="G76" s="23" t="s">
        <v>7</v>
      </c>
      <c r="H76" s="32">
        <v>6.25</v>
      </c>
    </row>
    <row r="77" spans="1:8">
      <c r="A77" s="20"/>
      <c r="B77" s="18" t="s">
        <v>88</v>
      </c>
      <c r="C77" s="17" t="s">
        <v>89</v>
      </c>
      <c r="D77" s="31">
        <v>4</v>
      </c>
      <c r="E77" s="31">
        <v>6</v>
      </c>
      <c r="F77" s="23" t="s">
        <v>7</v>
      </c>
      <c r="G77" s="23" t="s">
        <v>7</v>
      </c>
      <c r="H77" s="32">
        <v>6.25</v>
      </c>
    </row>
    <row r="78" spans="1:8" ht="14">
      <c r="A78" s="20"/>
      <c r="B78" s="18" t="s">
        <v>90</v>
      </c>
      <c r="C78" s="17" t="s">
        <v>91</v>
      </c>
      <c r="D78" s="31">
        <v>4.25</v>
      </c>
      <c r="E78" s="31">
        <v>6.25</v>
      </c>
      <c r="F78" s="23" t="s">
        <v>7</v>
      </c>
      <c r="G78" s="23" t="s">
        <v>7</v>
      </c>
      <c r="H78" s="32">
        <v>6.25</v>
      </c>
    </row>
    <row r="79" spans="1:8" ht="14">
      <c r="A79" s="20"/>
      <c r="B79" s="18" t="s">
        <v>92</v>
      </c>
      <c r="C79" s="17" t="s">
        <v>93</v>
      </c>
      <c r="D79" s="31">
        <v>4.25</v>
      </c>
      <c r="E79" s="31">
        <v>6.25</v>
      </c>
      <c r="F79" s="23" t="s">
        <v>7</v>
      </c>
      <c r="G79" s="23" t="s">
        <v>7</v>
      </c>
      <c r="H79" s="32">
        <v>6.25</v>
      </c>
    </row>
    <row r="80" spans="1:8" ht="14">
      <c r="A80" s="20"/>
      <c r="B80" s="18" t="s">
        <v>94</v>
      </c>
      <c r="C80" s="17" t="s">
        <v>95</v>
      </c>
      <c r="D80" s="31">
        <v>4.25</v>
      </c>
      <c r="E80" s="31">
        <v>6.25</v>
      </c>
      <c r="F80" s="23" t="s">
        <v>7</v>
      </c>
      <c r="G80" s="23" t="s">
        <v>7</v>
      </c>
      <c r="H80" s="32">
        <v>6.25</v>
      </c>
    </row>
    <row r="81" spans="1:8" ht="14">
      <c r="A81" s="20"/>
      <c r="B81" s="18" t="s">
        <v>72</v>
      </c>
      <c r="C81" s="17" t="s">
        <v>73</v>
      </c>
      <c r="D81" s="31">
        <v>4.25</v>
      </c>
      <c r="E81" s="31">
        <v>6.25</v>
      </c>
      <c r="F81" s="23" t="s">
        <v>7</v>
      </c>
      <c r="G81" s="23" t="s">
        <v>7</v>
      </c>
      <c r="H81" s="32">
        <v>6.25</v>
      </c>
    </row>
    <row r="82" spans="1:8" ht="14">
      <c r="A82" s="20"/>
      <c r="B82" s="18" t="s">
        <v>74</v>
      </c>
      <c r="C82" s="17" t="s">
        <v>75</v>
      </c>
      <c r="D82" s="31">
        <v>4.25</v>
      </c>
      <c r="E82" s="32">
        <v>6.25</v>
      </c>
      <c r="F82" s="23" t="s">
        <v>7</v>
      </c>
      <c r="G82" s="23" t="s">
        <v>7</v>
      </c>
      <c r="H82" s="32">
        <v>6.25</v>
      </c>
    </row>
    <row r="83" spans="1:8" ht="14">
      <c r="A83" s="20"/>
      <c r="B83" s="18" t="s">
        <v>76</v>
      </c>
      <c r="C83" s="17" t="s">
        <v>77</v>
      </c>
      <c r="D83" s="31">
        <v>4.25</v>
      </c>
      <c r="E83" s="32">
        <v>6.25</v>
      </c>
      <c r="F83" s="23" t="s">
        <v>7</v>
      </c>
      <c r="G83" s="23" t="s">
        <v>7</v>
      </c>
      <c r="H83" s="32">
        <v>6.25</v>
      </c>
    </row>
    <row r="84" spans="1:8" ht="14">
      <c r="A84" s="20"/>
      <c r="B84" s="18" t="s">
        <v>78</v>
      </c>
      <c r="C84" s="17" t="s">
        <v>79</v>
      </c>
      <c r="D84" s="31">
        <v>4.25</v>
      </c>
      <c r="E84" s="32">
        <v>6.25</v>
      </c>
      <c r="F84" s="23" t="s">
        <v>7</v>
      </c>
      <c r="G84" s="23" t="s">
        <v>7</v>
      </c>
      <c r="H84" s="32">
        <v>6.25</v>
      </c>
    </row>
    <row r="85" spans="1:8" ht="14">
      <c r="A85" s="20"/>
      <c r="B85" s="18" t="s">
        <v>80</v>
      </c>
      <c r="C85" s="17" t="s">
        <v>81</v>
      </c>
      <c r="D85" s="31">
        <v>4</v>
      </c>
      <c r="E85" s="32">
        <v>7</v>
      </c>
      <c r="F85" s="23" t="s">
        <v>7</v>
      </c>
      <c r="G85" s="23" t="s">
        <v>7</v>
      </c>
      <c r="H85" s="32">
        <v>7</v>
      </c>
    </row>
    <row r="86" spans="1:8" ht="14">
      <c r="A86" s="20"/>
      <c r="B86" s="18" t="s">
        <v>82</v>
      </c>
      <c r="C86" s="17" t="s">
        <v>83</v>
      </c>
      <c r="D86" s="31">
        <v>4</v>
      </c>
      <c r="E86" s="32">
        <v>7</v>
      </c>
      <c r="F86" s="23" t="s">
        <v>7</v>
      </c>
      <c r="G86" s="23" t="s">
        <v>7</v>
      </c>
      <c r="H86" s="32">
        <v>7</v>
      </c>
    </row>
    <row r="87" spans="1:8" ht="14">
      <c r="A87" s="20"/>
      <c r="B87" s="18" t="s">
        <v>84</v>
      </c>
      <c r="C87" s="17" t="s">
        <v>85</v>
      </c>
      <c r="D87" s="31">
        <v>4</v>
      </c>
      <c r="E87" s="32">
        <v>7</v>
      </c>
      <c r="F87" s="23" t="s">
        <v>7</v>
      </c>
      <c r="G87" s="23" t="s">
        <v>7</v>
      </c>
      <c r="H87" s="32">
        <v>7</v>
      </c>
    </row>
    <row r="88" spans="1:8">
      <c r="A88" s="20"/>
      <c r="B88" s="18"/>
      <c r="D88" s="31"/>
      <c r="E88" s="32"/>
      <c r="F88" s="23"/>
      <c r="G88" s="23"/>
      <c r="H88" s="32"/>
    </row>
    <row r="89" spans="1:8">
      <c r="A89" s="20" t="s">
        <v>96</v>
      </c>
      <c r="B89" s="18" t="s">
        <v>86</v>
      </c>
      <c r="C89" s="17" t="s">
        <v>87</v>
      </c>
      <c r="D89" s="31">
        <v>4</v>
      </c>
      <c r="E89" s="32">
        <v>7</v>
      </c>
      <c r="F89" s="23" t="s">
        <v>7</v>
      </c>
      <c r="G89" s="23" t="s">
        <v>7</v>
      </c>
      <c r="H89" s="32">
        <v>7</v>
      </c>
    </row>
    <row r="90" spans="1:8">
      <c r="A90" s="20"/>
      <c r="B90" s="18" t="s">
        <v>88</v>
      </c>
      <c r="C90" s="17" t="s">
        <v>89</v>
      </c>
      <c r="D90" s="31">
        <v>4</v>
      </c>
      <c r="E90" s="32">
        <v>7</v>
      </c>
      <c r="F90" s="23" t="s">
        <v>7</v>
      </c>
      <c r="G90" s="23" t="s">
        <v>7</v>
      </c>
      <c r="H90" s="32">
        <v>7</v>
      </c>
    </row>
    <row r="91" spans="1:8" ht="14">
      <c r="A91" s="20"/>
      <c r="B91" s="18" t="s">
        <v>90</v>
      </c>
      <c r="C91" s="17" t="s">
        <v>91</v>
      </c>
      <c r="D91" s="31">
        <v>4</v>
      </c>
      <c r="E91" s="32">
        <v>7</v>
      </c>
      <c r="F91" s="23" t="s">
        <v>7</v>
      </c>
      <c r="G91" s="23" t="s">
        <v>7</v>
      </c>
      <c r="H91" s="32">
        <v>7</v>
      </c>
    </row>
    <row r="92" spans="1:8" ht="14">
      <c r="A92" s="20"/>
      <c r="B92" s="18" t="s">
        <v>92</v>
      </c>
      <c r="C92" s="17" t="s">
        <v>93</v>
      </c>
      <c r="D92" s="31">
        <v>4</v>
      </c>
      <c r="E92" s="32">
        <v>7</v>
      </c>
      <c r="F92" s="23" t="s">
        <v>7</v>
      </c>
      <c r="G92" s="23" t="s">
        <v>7</v>
      </c>
      <c r="H92" s="32">
        <v>7</v>
      </c>
    </row>
    <row r="93" spans="1:8" ht="14">
      <c r="A93" s="20"/>
      <c r="B93" s="18" t="s">
        <v>94</v>
      </c>
      <c r="C93" s="17" t="s">
        <v>95</v>
      </c>
      <c r="D93" s="31">
        <v>4</v>
      </c>
      <c r="E93" s="32">
        <v>7</v>
      </c>
      <c r="F93" s="23" t="s">
        <v>7</v>
      </c>
      <c r="G93" s="23" t="s">
        <v>7</v>
      </c>
      <c r="H93" s="32">
        <v>7</v>
      </c>
    </row>
    <row r="94" spans="1:8" ht="14">
      <c r="A94" s="20"/>
      <c r="B94" s="18" t="s">
        <v>72</v>
      </c>
      <c r="C94" s="17" t="s">
        <v>73</v>
      </c>
      <c r="D94" s="31">
        <v>4</v>
      </c>
      <c r="E94" s="32">
        <v>7</v>
      </c>
      <c r="F94" s="23" t="s">
        <v>7</v>
      </c>
      <c r="G94" s="23" t="s">
        <v>7</v>
      </c>
      <c r="H94" s="32">
        <v>7</v>
      </c>
    </row>
    <row r="95" spans="1:8" ht="14">
      <c r="A95" s="20"/>
      <c r="B95" s="18" t="s">
        <v>74</v>
      </c>
      <c r="C95" s="17" t="s">
        <v>75</v>
      </c>
      <c r="D95" s="31">
        <v>4</v>
      </c>
      <c r="E95" s="32">
        <v>7</v>
      </c>
      <c r="F95" s="23" t="s">
        <v>7</v>
      </c>
      <c r="G95" s="23" t="s">
        <v>7</v>
      </c>
      <c r="H95" s="32">
        <v>7</v>
      </c>
    </row>
    <row r="96" spans="1:8" ht="14">
      <c r="A96" s="20"/>
      <c r="B96" s="18" t="s">
        <v>76</v>
      </c>
      <c r="C96" s="17" t="s">
        <v>77</v>
      </c>
      <c r="D96" s="31">
        <v>4</v>
      </c>
      <c r="E96" s="32">
        <v>7</v>
      </c>
      <c r="F96" s="23" t="s">
        <v>7</v>
      </c>
      <c r="G96" s="23" t="s">
        <v>7</v>
      </c>
      <c r="H96" s="32">
        <v>7</v>
      </c>
    </row>
    <row r="97" spans="1:8" ht="14">
      <c r="A97" s="20"/>
      <c r="B97" s="18" t="s">
        <v>78</v>
      </c>
      <c r="C97" s="17" t="s">
        <v>79</v>
      </c>
      <c r="D97" s="33" t="s">
        <v>7</v>
      </c>
      <c r="E97" s="32">
        <v>6.88</v>
      </c>
      <c r="F97" s="34">
        <v>6</v>
      </c>
      <c r="G97" s="34" t="s">
        <v>7</v>
      </c>
      <c r="H97" s="32">
        <v>6.88</v>
      </c>
    </row>
    <row r="98" spans="1:8" ht="14">
      <c r="A98" s="20"/>
      <c r="B98" s="18" t="s">
        <v>80</v>
      </c>
      <c r="C98" s="17" t="s">
        <v>81</v>
      </c>
      <c r="D98" s="33" t="s">
        <v>7</v>
      </c>
      <c r="E98" s="32">
        <v>6.5</v>
      </c>
      <c r="F98" s="34">
        <v>6.4</v>
      </c>
      <c r="G98" s="34" t="s">
        <v>7</v>
      </c>
      <c r="H98" s="32">
        <v>6.5</v>
      </c>
    </row>
    <row r="99" spans="1:8" ht="14">
      <c r="A99" s="20"/>
      <c r="B99" s="18" t="s">
        <v>82</v>
      </c>
      <c r="C99" s="17" t="s">
        <v>83</v>
      </c>
      <c r="D99" s="33" t="s">
        <v>7</v>
      </c>
      <c r="E99" s="32">
        <v>6.25</v>
      </c>
      <c r="F99" s="34">
        <v>5.95</v>
      </c>
      <c r="G99" s="34" t="s">
        <v>7</v>
      </c>
      <c r="H99" s="32">
        <v>6.25</v>
      </c>
    </row>
    <row r="100" spans="1:8" ht="14">
      <c r="A100" s="20"/>
      <c r="B100" s="18" t="s">
        <v>84</v>
      </c>
      <c r="C100" s="17" t="s">
        <v>85</v>
      </c>
      <c r="D100" s="33" t="s">
        <v>7</v>
      </c>
      <c r="E100" s="32">
        <v>6.25</v>
      </c>
      <c r="F100" s="34">
        <v>5.56</v>
      </c>
      <c r="G100" s="34" t="s">
        <v>7</v>
      </c>
      <c r="H100" s="32">
        <v>6.25</v>
      </c>
    </row>
    <row r="101" spans="1:8">
      <c r="A101" s="20" t="s">
        <v>97</v>
      </c>
      <c r="B101" s="18" t="s">
        <v>86</v>
      </c>
      <c r="C101" s="17" t="s">
        <v>87</v>
      </c>
      <c r="D101" s="33" t="s">
        <v>7</v>
      </c>
      <c r="E101" s="32">
        <v>6.25</v>
      </c>
      <c r="F101" s="34">
        <v>5.56</v>
      </c>
      <c r="G101" s="34">
        <v>6.3705400000000001</v>
      </c>
      <c r="H101" s="32">
        <v>6.25</v>
      </c>
    </row>
    <row r="102" spans="1:8">
      <c r="A102" s="20"/>
      <c r="B102" s="18" t="s">
        <v>88</v>
      </c>
      <c r="C102" s="17" t="s">
        <v>89</v>
      </c>
      <c r="D102" s="33" t="s">
        <v>7</v>
      </c>
      <c r="E102" s="32">
        <v>6.25</v>
      </c>
      <c r="F102" s="34">
        <v>5.94</v>
      </c>
      <c r="G102" s="34">
        <v>6.04</v>
      </c>
      <c r="H102" s="32">
        <v>6.25</v>
      </c>
    </row>
    <row r="103" spans="1:8" ht="14">
      <c r="A103" s="20"/>
      <c r="B103" s="18" t="s">
        <v>90</v>
      </c>
      <c r="C103" s="17" t="s">
        <v>91</v>
      </c>
      <c r="D103" s="33" t="s">
        <v>7</v>
      </c>
      <c r="E103" s="32">
        <v>6.25</v>
      </c>
      <c r="F103" s="34">
        <v>5.88</v>
      </c>
      <c r="G103" s="34">
        <v>5.6741099999999998</v>
      </c>
      <c r="H103" s="32">
        <v>6.25</v>
      </c>
    </row>
    <row r="104" spans="1:8" ht="14">
      <c r="A104" s="20"/>
      <c r="B104" s="18" t="s">
        <v>92</v>
      </c>
      <c r="C104" s="17" t="s">
        <v>93</v>
      </c>
      <c r="D104" s="33" t="s">
        <v>7</v>
      </c>
      <c r="E104" s="32">
        <v>6.25</v>
      </c>
      <c r="F104" s="34">
        <v>4.5</v>
      </c>
      <c r="G104" s="34">
        <v>4.7924100000000003</v>
      </c>
      <c r="H104" s="32">
        <v>6.25</v>
      </c>
    </row>
    <row r="105" spans="1:8" ht="14">
      <c r="A105" s="20"/>
      <c r="B105" s="18" t="s">
        <v>94</v>
      </c>
      <c r="C105" s="17" t="s">
        <v>95</v>
      </c>
      <c r="D105" s="33" t="s">
        <v>7</v>
      </c>
      <c r="E105" s="32">
        <v>6.25</v>
      </c>
      <c r="F105" s="34">
        <v>5.13</v>
      </c>
      <c r="G105" s="34">
        <v>5.1651800000000003</v>
      </c>
      <c r="H105" s="32">
        <v>6.25</v>
      </c>
    </row>
    <row r="106" spans="1:8" ht="14">
      <c r="A106" s="20"/>
      <c r="B106" s="18" t="s">
        <v>72</v>
      </c>
      <c r="C106" s="17" t="s">
        <v>73</v>
      </c>
      <c r="D106" s="33" t="s">
        <v>7</v>
      </c>
      <c r="E106" s="32">
        <v>6.25</v>
      </c>
      <c r="F106" s="34">
        <v>6.06</v>
      </c>
      <c r="G106" s="34">
        <v>5.8705400000000001</v>
      </c>
      <c r="H106" s="32">
        <v>6.25</v>
      </c>
    </row>
    <row r="107" spans="1:8" ht="14">
      <c r="A107" s="20"/>
      <c r="B107" s="18" t="s">
        <v>74</v>
      </c>
      <c r="C107" s="17" t="s">
        <v>75</v>
      </c>
      <c r="D107" s="33" t="s">
        <v>7</v>
      </c>
      <c r="E107" s="32">
        <v>6.5</v>
      </c>
      <c r="F107" s="34">
        <v>5.75</v>
      </c>
      <c r="G107" s="34">
        <v>6.1428599999999998</v>
      </c>
      <c r="H107" s="32">
        <v>6.5</v>
      </c>
    </row>
    <row r="108" spans="1:8" ht="14">
      <c r="A108" s="20"/>
      <c r="B108" s="18" t="s">
        <v>76</v>
      </c>
      <c r="C108" s="17" t="s">
        <v>77</v>
      </c>
      <c r="D108" s="33" t="s">
        <v>7</v>
      </c>
      <c r="E108" s="32">
        <v>6.75</v>
      </c>
      <c r="F108" s="34">
        <v>5.94</v>
      </c>
      <c r="G108" s="34">
        <v>6.40625</v>
      </c>
      <c r="H108" s="32">
        <v>6.75</v>
      </c>
    </row>
    <row r="109" spans="1:8" ht="14">
      <c r="A109" s="20"/>
      <c r="B109" s="18" t="s">
        <v>78</v>
      </c>
      <c r="C109" s="17" t="s">
        <v>79</v>
      </c>
      <c r="D109" s="33" t="s">
        <v>7</v>
      </c>
      <c r="E109" s="32">
        <v>6.75</v>
      </c>
      <c r="F109" s="34">
        <v>4.88</v>
      </c>
      <c r="G109" s="34">
        <v>5.5357099999999999</v>
      </c>
      <c r="H109" s="32">
        <v>6.75</v>
      </c>
    </row>
    <row r="110" spans="1:8" ht="14">
      <c r="A110" s="20"/>
      <c r="B110" s="18" t="s">
        <v>80</v>
      </c>
      <c r="C110" s="17" t="s">
        <v>81</v>
      </c>
      <c r="D110" s="33" t="s">
        <v>7</v>
      </c>
      <c r="E110" s="32">
        <v>6.75</v>
      </c>
      <c r="F110" s="34">
        <v>6.25</v>
      </c>
      <c r="G110" s="34">
        <v>6.3281299999999998</v>
      </c>
      <c r="H110" s="32">
        <v>6.75</v>
      </c>
    </row>
    <row r="111" spans="1:8" ht="14">
      <c r="A111" s="20"/>
      <c r="B111" s="18" t="s">
        <v>82</v>
      </c>
      <c r="C111" s="17" t="s">
        <v>83</v>
      </c>
      <c r="D111" s="33" t="s">
        <v>7</v>
      </c>
      <c r="E111" s="32">
        <v>7</v>
      </c>
      <c r="F111" s="34">
        <v>5.63</v>
      </c>
      <c r="G111" s="34">
        <v>6.0714300000000003</v>
      </c>
      <c r="H111" s="32">
        <v>7</v>
      </c>
    </row>
    <row r="112" spans="1:8" ht="14">
      <c r="A112" s="20"/>
      <c r="B112" s="18" t="s">
        <v>84</v>
      </c>
      <c r="C112" s="17" t="s">
        <v>85</v>
      </c>
      <c r="D112" s="33" t="s">
        <v>8</v>
      </c>
      <c r="E112" s="32">
        <v>7</v>
      </c>
      <c r="F112" s="34">
        <v>1.69</v>
      </c>
      <c r="G112" s="34">
        <v>5.62723</v>
      </c>
      <c r="H112" s="32">
        <v>7</v>
      </c>
    </row>
    <row r="113" spans="1:8">
      <c r="A113" s="20" t="s">
        <v>98</v>
      </c>
      <c r="B113" s="18" t="s">
        <v>86</v>
      </c>
      <c r="C113" s="17" t="s">
        <v>87</v>
      </c>
      <c r="D113" s="33" t="s">
        <v>8</v>
      </c>
      <c r="E113" s="32">
        <v>7</v>
      </c>
      <c r="F113" s="34">
        <v>5.19</v>
      </c>
      <c r="G113" s="34">
        <v>5.8526800000000003</v>
      </c>
      <c r="H113" s="32">
        <v>7</v>
      </c>
    </row>
    <row r="114" spans="1:8">
      <c r="A114" s="20"/>
      <c r="B114" s="18" t="s">
        <v>88</v>
      </c>
      <c r="C114" s="17" t="s">
        <v>89</v>
      </c>
      <c r="D114" s="33" t="s">
        <v>8</v>
      </c>
      <c r="E114" s="32">
        <v>7.25</v>
      </c>
      <c r="F114" s="34">
        <v>5.44</v>
      </c>
      <c r="G114" s="34">
        <v>5.9821400000000002</v>
      </c>
      <c r="H114" s="32">
        <v>7.25</v>
      </c>
    </row>
    <row r="115" spans="1:8" ht="14">
      <c r="A115" s="20"/>
      <c r="B115" s="18" t="s">
        <v>90</v>
      </c>
      <c r="C115" s="17" t="s">
        <v>91</v>
      </c>
      <c r="D115" s="33" t="s">
        <v>8</v>
      </c>
      <c r="E115" s="32">
        <v>7.5</v>
      </c>
      <c r="F115" s="34">
        <v>5.88</v>
      </c>
      <c r="G115" s="34">
        <v>5.8794599999999999</v>
      </c>
      <c r="H115" s="32">
        <v>7.5</v>
      </c>
    </row>
    <row r="116" spans="1:8" ht="14">
      <c r="A116" s="20"/>
      <c r="B116" s="18" t="s">
        <v>92</v>
      </c>
      <c r="C116" s="17" t="s">
        <v>93</v>
      </c>
      <c r="D116" s="33" t="s">
        <v>8</v>
      </c>
      <c r="E116" s="32">
        <v>7.5</v>
      </c>
      <c r="F116" s="34">
        <v>6.38</v>
      </c>
      <c r="G116" s="34">
        <v>6.6004500000000004</v>
      </c>
      <c r="H116" s="32">
        <v>7.5</v>
      </c>
    </row>
    <row r="117" spans="1:8" ht="14">
      <c r="A117" s="20"/>
      <c r="B117" s="18" t="s">
        <v>94</v>
      </c>
      <c r="C117" s="17" t="s">
        <v>95</v>
      </c>
      <c r="D117" s="33" t="s">
        <v>8</v>
      </c>
      <c r="E117" s="32">
        <v>8</v>
      </c>
      <c r="F117" s="34">
        <v>7</v>
      </c>
      <c r="G117" s="34">
        <v>6.7254500000000004</v>
      </c>
      <c r="H117" s="32">
        <v>8</v>
      </c>
    </row>
    <row r="118" spans="1:8" ht="14">
      <c r="A118" s="20"/>
      <c r="B118" s="18" t="s">
        <v>72</v>
      </c>
      <c r="C118" s="17" t="s">
        <v>73</v>
      </c>
      <c r="D118" s="33" t="s">
        <v>8</v>
      </c>
      <c r="E118" s="32">
        <v>8</v>
      </c>
      <c r="F118" s="34">
        <v>5.88</v>
      </c>
      <c r="G118" s="34">
        <v>6.14</v>
      </c>
      <c r="H118" s="32">
        <v>8</v>
      </c>
    </row>
    <row r="119" spans="1:8" ht="14">
      <c r="A119" s="20"/>
      <c r="B119" s="18" t="s">
        <v>74</v>
      </c>
      <c r="C119" s="17" t="s">
        <v>75</v>
      </c>
      <c r="D119" s="33" t="s">
        <v>8</v>
      </c>
      <c r="E119" s="32">
        <v>8</v>
      </c>
      <c r="F119" s="34">
        <v>5.88</v>
      </c>
      <c r="G119" s="34">
        <v>5.85</v>
      </c>
      <c r="H119" s="32">
        <v>8</v>
      </c>
    </row>
    <row r="120" spans="1:8" ht="14">
      <c r="A120" s="20"/>
      <c r="B120" s="18" t="s">
        <v>76</v>
      </c>
      <c r="C120" s="17" t="s">
        <v>77</v>
      </c>
      <c r="D120" s="33" t="s">
        <v>8</v>
      </c>
      <c r="E120" s="32">
        <v>8</v>
      </c>
      <c r="F120" s="34">
        <v>6.25</v>
      </c>
      <c r="G120" s="34">
        <v>6.49</v>
      </c>
      <c r="H120" s="32">
        <v>8</v>
      </c>
    </row>
    <row r="121" spans="1:8" ht="14">
      <c r="A121" s="20"/>
      <c r="B121" s="18" t="s">
        <v>78</v>
      </c>
      <c r="C121" s="17" t="s">
        <v>79</v>
      </c>
      <c r="D121" s="33" t="s">
        <v>8</v>
      </c>
      <c r="E121" s="32">
        <v>8</v>
      </c>
      <c r="F121" s="34">
        <v>6.31</v>
      </c>
      <c r="G121" s="34">
        <v>6.31</v>
      </c>
      <c r="H121" s="32">
        <v>8</v>
      </c>
    </row>
    <row r="122" spans="1:8" ht="14">
      <c r="A122" s="20"/>
      <c r="B122" s="18" t="s">
        <v>80</v>
      </c>
      <c r="C122" s="17" t="s">
        <v>81</v>
      </c>
      <c r="D122" s="33" t="s">
        <v>8</v>
      </c>
      <c r="E122" s="32">
        <v>8</v>
      </c>
      <c r="F122" s="34">
        <v>6</v>
      </c>
      <c r="G122" s="34">
        <v>5.90402</v>
      </c>
      <c r="H122" s="32">
        <v>8</v>
      </c>
    </row>
    <row r="123" spans="1:8" ht="14">
      <c r="A123" s="20"/>
      <c r="B123" s="18" t="s">
        <v>82</v>
      </c>
      <c r="C123" s="17" t="s">
        <v>83</v>
      </c>
      <c r="D123" s="33" t="s">
        <v>8</v>
      </c>
      <c r="E123" s="32">
        <v>8</v>
      </c>
      <c r="F123" s="34">
        <v>5.5</v>
      </c>
      <c r="G123" s="34">
        <v>5.7709000000000001</v>
      </c>
      <c r="H123" s="32">
        <v>8</v>
      </c>
    </row>
    <row r="124" spans="1:8" ht="14">
      <c r="A124" s="20"/>
      <c r="B124" s="18" t="s">
        <v>84</v>
      </c>
      <c r="C124" s="17" t="s">
        <v>85</v>
      </c>
      <c r="D124" s="33" t="s">
        <v>8</v>
      </c>
      <c r="E124" s="32">
        <v>8</v>
      </c>
      <c r="F124" s="34">
        <v>7.06</v>
      </c>
      <c r="G124" s="34">
        <v>6.31</v>
      </c>
      <c r="H124" s="32">
        <v>8</v>
      </c>
    </row>
    <row r="125" spans="1:8">
      <c r="A125" s="20">
        <v>2001</v>
      </c>
      <c r="B125" s="18" t="s">
        <v>86</v>
      </c>
      <c r="C125" s="17" t="s">
        <v>87</v>
      </c>
      <c r="D125" s="33" t="s">
        <v>8</v>
      </c>
      <c r="E125" s="32">
        <v>7.5</v>
      </c>
      <c r="F125" s="34">
        <v>5.81</v>
      </c>
      <c r="G125" s="34">
        <v>5.3392900000000001</v>
      </c>
      <c r="H125" s="32">
        <v>7.5</v>
      </c>
    </row>
    <row r="126" spans="1:8">
      <c r="A126" s="20"/>
      <c r="B126" s="18" t="s">
        <v>88</v>
      </c>
      <c r="C126" s="17" t="s">
        <v>89</v>
      </c>
      <c r="D126" s="33" t="s">
        <v>8</v>
      </c>
      <c r="E126" s="32">
        <v>7</v>
      </c>
      <c r="F126" s="34">
        <v>5.31</v>
      </c>
      <c r="G126" s="34">
        <v>5.0199999999999996</v>
      </c>
      <c r="H126" s="32">
        <v>7</v>
      </c>
    </row>
    <row r="127" spans="1:8" ht="14">
      <c r="A127" s="20"/>
      <c r="B127" s="18" t="s">
        <v>90</v>
      </c>
      <c r="C127" s="17" t="s">
        <v>91</v>
      </c>
      <c r="D127" s="33" t="s">
        <v>8</v>
      </c>
      <c r="E127" s="32">
        <v>6.5</v>
      </c>
      <c r="F127" s="34">
        <v>5.69</v>
      </c>
      <c r="G127" s="34">
        <v>5.1406299999999998</v>
      </c>
      <c r="H127" s="32">
        <v>6.5</v>
      </c>
    </row>
    <row r="128" spans="1:8" ht="14">
      <c r="A128" s="20"/>
      <c r="B128" s="18" t="s">
        <v>92</v>
      </c>
      <c r="C128" s="17" t="s">
        <v>93</v>
      </c>
      <c r="D128" s="33" t="s">
        <v>8</v>
      </c>
      <c r="E128" s="32">
        <v>6</v>
      </c>
      <c r="F128" s="34">
        <v>4.25</v>
      </c>
      <c r="G128" s="34">
        <v>4.29</v>
      </c>
      <c r="H128" s="32">
        <v>6</v>
      </c>
    </row>
    <row r="129" spans="1:8" ht="14">
      <c r="A129" s="20"/>
      <c r="B129" s="18" t="s">
        <v>94</v>
      </c>
      <c r="C129" s="17" t="s">
        <v>95</v>
      </c>
      <c r="D129" s="33" t="s">
        <v>8</v>
      </c>
      <c r="E129" s="32">
        <v>5.5</v>
      </c>
      <c r="F129" s="34">
        <v>4.13</v>
      </c>
      <c r="G129" s="34">
        <v>3.91</v>
      </c>
      <c r="H129" s="32">
        <v>5.5</v>
      </c>
    </row>
    <row r="130" spans="1:8" ht="14">
      <c r="A130" s="20"/>
      <c r="B130" s="18" t="s">
        <v>72</v>
      </c>
      <c r="C130" s="17" t="s">
        <v>73</v>
      </c>
      <c r="D130" s="33" t="s">
        <v>8</v>
      </c>
      <c r="E130" s="32">
        <v>5.25</v>
      </c>
      <c r="F130" s="34">
        <v>4.0599999999999996</v>
      </c>
      <c r="G130" s="34">
        <v>3.81473</v>
      </c>
      <c r="H130" s="32">
        <v>5.25</v>
      </c>
    </row>
    <row r="131" spans="1:8" ht="14">
      <c r="A131" s="20"/>
      <c r="B131" s="18" t="s">
        <v>74</v>
      </c>
      <c r="C131" s="17" t="s">
        <v>75</v>
      </c>
      <c r="D131" s="33" t="s">
        <v>8</v>
      </c>
      <c r="E131" s="32">
        <v>5.25</v>
      </c>
      <c r="F131" s="34">
        <v>3.81</v>
      </c>
      <c r="G131" s="34">
        <v>3.68</v>
      </c>
      <c r="H131" s="32">
        <v>5.25</v>
      </c>
    </row>
    <row r="132" spans="1:8" ht="14">
      <c r="A132" s="20"/>
      <c r="B132" s="18" t="s">
        <v>76</v>
      </c>
      <c r="C132" s="17" t="s">
        <v>77</v>
      </c>
      <c r="D132" s="33" t="s">
        <v>8</v>
      </c>
      <c r="E132" s="32">
        <v>5</v>
      </c>
      <c r="F132" s="34">
        <v>3.63</v>
      </c>
      <c r="G132" s="34">
        <v>3.39</v>
      </c>
      <c r="H132" s="32">
        <v>5</v>
      </c>
    </row>
    <row r="133" spans="1:8" ht="14">
      <c r="A133" s="20"/>
      <c r="B133" s="18" t="s">
        <v>78</v>
      </c>
      <c r="C133" s="17" t="s">
        <v>79</v>
      </c>
      <c r="D133" s="33" t="s">
        <v>8</v>
      </c>
      <c r="E133" s="32">
        <v>4.5</v>
      </c>
      <c r="F133" s="34">
        <v>3.5</v>
      </c>
      <c r="G133" s="34">
        <v>2.6</v>
      </c>
      <c r="H133" s="32">
        <f>E133</f>
        <v>4.5</v>
      </c>
    </row>
    <row r="134" spans="1:8" ht="14">
      <c r="A134" s="20"/>
      <c r="B134" s="18" t="s">
        <v>80</v>
      </c>
      <c r="C134" s="17" t="s">
        <v>81</v>
      </c>
      <c r="D134" s="33" t="s">
        <v>8</v>
      </c>
      <c r="E134" s="32">
        <v>4</v>
      </c>
      <c r="F134" s="34">
        <v>2.31</v>
      </c>
      <c r="G134" s="34">
        <v>2.1495500000000001</v>
      </c>
      <c r="H134" s="32">
        <f>E134</f>
        <v>4</v>
      </c>
    </row>
    <row r="135" spans="1:8" ht="14">
      <c r="A135" s="20"/>
      <c r="B135" s="18" t="s">
        <v>82</v>
      </c>
      <c r="C135" s="17" t="s">
        <v>83</v>
      </c>
      <c r="D135" s="33" t="s">
        <v>8</v>
      </c>
      <c r="E135" s="32">
        <v>3.5</v>
      </c>
      <c r="F135" s="34">
        <v>3.44</v>
      </c>
      <c r="G135" s="34">
        <v>2.21652</v>
      </c>
      <c r="H135" s="32">
        <v>3.5</v>
      </c>
    </row>
    <row r="136" spans="1:8" ht="14">
      <c r="A136" s="20"/>
      <c r="B136" s="18" t="s">
        <v>84</v>
      </c>
      <c r="C136" s="17" t="s">
        <v>85</v>
      </c>
      <c r="D136" s="33" t="s">
        <v>8</v>
      </c>
      <c r="E136" s="32">
        <v>3.25</v>
      </c>
      <c r="F136" s="34">
        <v>2.5</v>
      </c>
      <c r="G136" s="34">
        <v>2.1049099999999998</v>
      </c>
      <c r="H136" s="32">
        <v>3.25</v>
      </c>
    </row>
    <row r="137" spans="1:8">
      <c r="A137" s="20" t="s">
        <v>99</v>
      </c>
      <c r="B137" s="18" t="s">
        <v>86</v>
      </c>
      <c r="C137" s="17" t="s">
        <v>87</v>
      </c>
      <c r="D137" s="33" t="s">
        <v>8</v>
      </c>
      <c r="E137" s="32">
        <v>3.25</v>
      </c>
      <c r="F137" s="34">
        <v>2.13</v>
      </c>
      <c r="G137" s="34">
        <v>1.9799100000000001</v>
      </c>
      <c r="H137" s="32">
        <f>E137</f>
        <v>3.25</v>
      </c>
    </row>
    <row r="138" spans="1:8">
      <c r="A138" s="20"/>
      <c r="B138" s="18" t="s">
        <v>88</v>
      </c>
      <c r="C138" s="17" t="s">
        <v>89</v>
      </c>
      <c r="D138" s="33" t="s">
        <v>8</v>
      </c>
      <c r="E138" s="32">
        <v>3.25</v>
      </c>
      <c r="F138" s="34">
        <v>2.31</v>
      </c>
      <c r="G138" s="34">
        <v>2.0044599999999999</v>
      </c>
      <c r="H138" s="32">
        <f>E138</f>
        <v>3.25</v>
      </c>
    </row>
    <row r="139" spans="1:8" ht="14">
      <c r="A139" s="20"/>
      <c r="B139" s="18" t="s">
        <v>90</v>
      </c>
      <c r="C139" s="17" t="s">
        <v>91</v>
      </c>
      <c r="D139" s="33" t="s">
        <v>8</v>
      </c>
      <c r="E139" s="32">
        <v>3.25</v>
      </c>
      <c r="F139" s="34">
        <v>2.19</v>
      </c>
      <c r="G139" s="34">
        <v>2.125</v>
      </c>
      <c r="H139" s="32">
        <f>E139</f>
        <v>3.25</v>
      </c>
    </row>
    <row r="140" spans="1:8" ht="14">
      <c r="A140" s="20"/>
      <c r="B140" s="18" t="s">
        <v>92</v>
      </c>
      <c r="C140" s="17" t="s">
        <v>93</v>
      </c>
      <c r="D140" s="33" t="s">
        <v>8</v>
      </c>
      <c r="E140" s="32">
        <v>3.25</v>
      </c>
      <c r="F140" s="34">
        <v>2.06</v>
      </c>
      <c r="G140" s="34">
        <v>1.89063</v>
      </c>
      <c r="H140" s="32">
        <f>E140</f>
        <v>3.25</v>
      </c>
    </row>
    <row r="141" spans="1:8" ht="14">
      <c r="A141" s="20"/>
      <c r="B141" s="18" t="s">
        <v>94</v>
      </c>
      <c r="C141" s="17" t="s">
        <v>95</v>
      </c>
      <c r="D141" s="33" t="s">
        <v>8</v>
      </c>
      <c r="E141" s="32">
        <v>3.25</v>
      </c>
      <c r="F141" s="34">
        <v>1.63</v>
      </c>
      <c r="G141" s="34">
        <v>1.73214</v>
      </c>
      <c r="H141" s="32">
        <v>3.25</v>
      </c>
    </row>
    <row r="142" spans="1:8" ht="14">
      <c r="A142" s="20"/>
      <c r="B142" s="18" t="s">
        <v>72</v>
      </c>
      <c r="C142" s="17" t="s">
        <v>73</v>
      </c>
      <c r="D142" s="33" t="s">
        <v>8</v>
      </c>
      <c r="E142" s="32">
        <v>3.25</v>
      </c>
      <c r="F142" s="34">
        <v>1.88</v>
      </c>
      <c r="G142" s="34">
        <v>1.7857099999999999</v>
      </c>
      <c r="H142" s="32">
        <f>E142</f>
        <v>3.25</v>
      </c>
    </row>
    <row r="143" spans="1:8" ht="14">
      <c r="A143" s="20"/>
      <c r="B143" s="18" t="s">
        <v>74</v>
      </c>
      <c r="C143" s="17" t="s">
        <v>75</v>
      </c>
      <c r="D143" s="33" t="s">
        <v>8</v>
      </c>
      <c r="E143" s="32">
        <v>3.25</v>
      </c>
      <c r="F143" s="34">
        <v>1.69</v>
      </c>
      <c r="G143" s="34">
        <v>1.74777</v>
      </c>
      <c r="H143" s="32">
        <v>3.25</v>
      </c>
    </row>
    <row r="144" spans="1:8" ht="14">
      <c r="A144" s="20"/>
      <c r="B144" s="18" t="s">
        <v>76</v>
      </c>
      <c r="C144" s="17" t="s">
        <v>77</v>
      </c>
      <c r="D144" s="33" t="s">
        <v>8</v>
      </c>
      <c r="E144" s="32">
        <v>3.25</v>
      </c>
      <c r="F144" s="34">
        <v>1.83</v>
      </c>
      <c r="G144" s="34">
        <v>1.7455400000000001</v>
      </c>
      <c r="H144" s="32">
        <v>3.25</v>
      </c>
    </row>
    <row r="145" spans="1:8" ht="14">
      <c r="A145" s="20"/>
      <c r="B145" s="18" t="s">
        <v>78</v>
      </c>
      <c r="C145" s="17" t="s">
        <v>79</v>
      </c>
      <c r="D145" s="33" t="s">
        <v>8</v>
      </c>
      <c r="E145" s="32">
        <v>3.25</v>
      </c>
      <c r="F145" s="34">
        <v>2.02</v>
      </c>
      <c r="G145" s="34">
        <v>1.9129499999999999</v>
      </c>
      <c r="H145" s="32">
        <v>3.25</v>
      </c>
    </row>
    <row r="146" spans="1:8" ht="14">
      <c r="A146" s="20"/>
      <c r="B146" s="18" t="s">
        <v>80</v>
      </c>
      <c r="C146" s="17" t="s">
        <v>81</v>
      </c>
      <c r="D146" s="33" t="s">
        <v>8</v>
      </c>
      <c r="E146" s="32">
        <v>3.25</v>
      </c>
      <c r="F146" s="34">
        <v>1.99</v>
      </c>
      <c r="G146" s="34">
        <v>1.90848</v>
      </c>
      <c r="H146" s="32">
        <v>3.25</v>
      </c>
    </row>
    <row r="147" spans="1:8" ht="14">
      <c r="A147" s="20"/>
      <c r="B147" s="18" t="s">
        <v>82</v>
      </c>
      <c r="C147" s="17" t="s">
        <v>83</v>
      </c>
      <c r="D147" s="33" t="s">
        <v>8</v>
      </c>
      <c r="E147" s="32">
        <v>2.75</v>
      </c>
      <c r="F147" s="34">
        <v>1.44</v>
      </c>
      <c r="G147" s="34">
        <v>1.5066999999999999</v>
      </c>
      <c r="H147" s="32">
        <v>2.75</v>
      </c>
    </row>
    <row r="148" spans="1:8" ht="14">
      <c r="A148" s="20"/>
      <c r="B148" s="18" t="s">
        <v>84</v>
      </c>
      <c r="C148" s="17" t="s">
        <v>85</v>
      </c>
      <c r="D148" s="33" t="s">
        <v>8</v>
      </c>
      <c r="E148" s="32">
        <v>2.75</v>
      </c>
      <c r="F148" s="34">
        <v>1.59</v>
      </c>
      <c r="G148" s="34">
        <v>1.49</v>
      </c>
      <c r="H148" s="32">
        <v>2.75</v>
      </c>
    </row>
    <row r="149" spans="1:8">
      <c r="A149" s="20" t="s">
        <v>100</v>
      </c>
      <c r="B149" s="18" t="s">
        <v>86</v>
      </c>
      <c r="C149" s="17" t="s">
        <v>87</v>
      </c>
      <c r="D149" s="33" t="s">
        <v>8</v>
      </c>
      <c r="E149" s="32">
        <v>2.75</v>
      </c>
      <c r="F149" s="34">
        <v>1.47</v>
      </c>
      <c r="G149" s="34">
        <v>1.43973</v>
      </c>
      <c r="H149" s="32">
        <f>E149</f>
        <v>2.75</v>
      </c>
    </row>
    <row r="150" spans="1:8">
      <c r="A150" s="20"/>
      <c r="B150" s="18" t="s">
        <v>88</v>
      </c>
      <c r="C150" s="25" t="s">
        <v>101</v>
      </c>
      <c r="D150" s="33" t="s">
        <v>7</v>
      </c>
      <c r="E150" s="32">
        <v>2.75</v>
      </c>
      <c r="F150" s="34">
        <v>1.25</v>
      </c>
      <c r="G150" s="34">
        <v>1.4174100000000001</v>
      </c>
      <c r="H150" s="32">
        <v>2.75</v>
      </c>
    </row>
    <row r="151" spans="1:8">
      <c r="A151" s="20"/>
      <c r="B151" s="18" t="s">
        <v>90</v>
      </c>
      <c r="C151" s="25" t="s">
        <v>102</v>
      </c>
      <c r="D151" s="33" t="s">
        <v>7</v>
      </c>
      <c r="E151" s="32">
        <v>2.75</v>
      </c>
      <c r="F151" s="34">
        <v>1.4</v>
      </c>
      <c r="G151" s="34">
        <v>1.375</v>
      </c>
      <c r="H151" s="32">
        <v>2.75</v>
      </c>
    </row>
    <row r="152" spans="1:8">
      <c r="A152" s="20"/>
      <c r="B152" s="18" t="s">
        <v>92</v>
      </c>
      <c r="C152" s="25" t="s">
        <v>103</v>
      </c>
      <c r="D152" s="33" t="s">
        <v>7</v>
      </c>
      <c r="E152" s="32">
        <v>2.75</v>
      </c>
      <c r="F152" s="34">
        <v>1.51</v>
      </c>
      <c r="G152" s="34">
        <v>1.56027</v>
      </c>
      <c r="H152" s="32">
        <v>2.75</v>
      </c>
    </row>
    <row r="153" spans="1:8">
      <c r="A153" s="20"/>
      <c r="B153" s="18" t="s">
        <v>94</v>
      </c>
      <c r="C153" s="25" t="s">
        <v>104</v>
      </c>
      <c r="D153" s="33" t="s">
        <v>7</v>
      </c>
      <c r="E153" s="32">
        <v>2.75</v>
      </c>
      <c r="F153" s="34">
        <v>1.4</v>
      </c>
      <c r="G153" s="34">
        <v>1.32813</v>
      </c>
      <c r="H153" s="32">
        <v>2.75</v>
      </c>
    </row>
    <row r="154" spans="1:8">
      <c r="A154" s="20"/>
      <c r="B154" s="18" t="s">
        <v>72</v>
      </c>
      <c r="C154" s="25" t="s">
        <v>105</v>
      </c>
      <c r="D154" s="33" t="s">
        <v>7</v>
      </c>
      <c r="E154" s="32">
        <v>2.5</v>
      </c>
      <c r="F154" s="34">
        <v>1.1499999999999999</v>
      </c>
      <c r="G154" s="34">
        <v>1.10714</v>
      </c>
      <c r="H154" s="32">
        <v>2.5</v>
      </c>
    </row>
    <row r="155" spans="1:8">
      <c r="A155" s="20"/>
      <c r="B155" s="18" t="s">
        <v>74</v>
      </c>
      <c r="C155" s="25" t="s">
        <v>106</v>
      </c>
      <c r="D155" s="33" t="s">
        <v>7</v>
      </c>
      <c r="E155" s="32">
        <v>2.5</v>
      </c>
      <c r="F155" s="34">
        <v>0.99</v>
      </c>
      <c r="G155" s="34">
        <v>1.17188</v>
      </c>
      <c r="H155" s="32">
        <v>2.5</v>
      </c>
    </row>
    <row r="156" spans="1:8">
      <c r="A156" s="20"/>
      <c r="B156" s="18" t="s">
        <v>76</v>
      </c>
      <c r="C156" s="25" t="s">
        <v>107</v>
      </c>
      <c r="D156" s="33" t="s">
        <v>7</v>
      </c>
      <c r="E156" s="32">
        <v>2.5</v>
      </c>
      <c r="F156" s="34">
        <v>0.99</v>
      </c>
      <c r="G156" s="34">
        <v>1.125</v>
      </c>
      <c r="H156" s="32">
        <v>2.5</v>
      </c>
    </row>
    <row r="157" spans="1:8">
      <c r="A157" s="20"/>
      <c r="B157" s="18" t="s">
        <v>78</v>
      </c>
      <c r="C157" s="25" t="s">
        <v>108</v>
      </c>
      <c r="D157" s="33" t="s">
        <v>7</v>
      </c>
      <c r="E157" s="32">
        <v>2.5</v>
      </c>
      <c r="F157" s="34">
        <v>0.61</v>
      </c>
      <c r="G157" s="34">
        <v>0.66295000000000004</v>
      </c>
      <c r="H157" s="32">
        <v>2.5</v>
      </c>
    </row>
    <row r="158" spans="1:8">
      <c r="A158" s="20"/>
      <c r="B158" s="18" t="s">
        <v>80</v>
      </c>
      <c r="C158" s="25" t="s">
        <v>109</v>
      </c>
      <c r="D158" s="33" t="s">
        <v>7</v>
      </c>
      <c r="E158" s="32">
        <v>2.5</v>
      </c>
      <c r="F158" s="34">
        <v>0.03</v>
      </c>
      <c r="G158" s="34">
        <v>0.21875</v>
      </c>
      <c r="H158" s="32">
        <v>2.5</v>
      </c>
    </row>
    <row r="159" spans="1:8">
      <c r="A159" s="20"/>
      <c r="B159" s="18" t="s">
        <v>82</v>
      </c>
      <c r="C159" s="25" t="s">
        <v>110</v>
      </c>
      <c r="D159" s="33" t="s">
        <v>7</v>
      </c>
      <c r="E159" s="32">
        <v>2.5</v>
      </c>
      <c r="F159" s="34">
        <v>0.03</v>
      </c>
      <c r="G159" s="34">
        <v>0.13392999999999999</v>
      </c>
      <c r="H159" s="32">
        <v>2.5</v>
      </c>
    </row>
    <row r="160" spans="1:8">
      <c r="A160" s="20"/>
      <c r="B160" s="18" t="s">
        <v>84</v>
      </c>
      <c r="C160" s="25" t="s">
        <v>111</v>
      </c>
      <c r="D160" s="33" t="s">
        <v>7</v>
      </c>
      <c r="E160" s="32">
        <v>2.5</v>
      </c>
      <c r="F160" s="34">
        <v>8.0000000000000002E-3</v>
      </c>
      <c r="G160" s="34">
        <v>9.1520000000000004E-2</v>
      </c>
      <c r="H160" s="32">
        <v>2.5</v>
      </c>
    </row>
    <row r="161" spans="1:8">
      <c r="A161" s="20" t="s">
        <v>112</v>
      </c>
      <c r="B161" s="18" t="s">
        <v>86</v>
      </c>
      <c r="C161" s="17" t="s">
        <v>87</v>
      </c>
      <c r="D161" s="33" t="s">
        <v>7</v>
      </c>
      <c r="E161" s="32">
        <v>2.5</v>
      </c>
      <c r="F161" s="35">
        <v>2E-3</v>
      </c>
      <c r="G161" s="34">
        <v>7.5889999999999999E-2</v>
      </c>
      <c r="H161" s="32">
        <v>2.5</v>
      </c>
    </row>
    <row r="162" spans="1:8">
      <c r="A162" s="20"/>
      <c r="B162" s="18" t="s">
        <v>88</v>
      </c>
      <c r="C162" s="25" t="s">
        <v>101</v>
      </c>
      <c r="D162" s="33" t="s">
        <v>7</v>
      </c>
      <c r="E162" s="32">
        <v>2.5</v>
      </c>
      <c r="F162" s="35">
        <v>6.9999999999999999E-4</v>
      </c>
      <c r="G162" s="34">
        <v>9.7100000000000006E-2</v>
      </c>
      <c r="H162" s="32">
        <v>2.5</v>
      </c>
    </row>
    <row r="163" spans="1:8">
      <c r="A163" s="20"/>
      <c r="B163" s="18" t="s">
        <v>90</v>
      </c>
      <c r="C163" s="25" t="s">
        <v>102</v>
      </c>
      <c r="D163" s="33" t="s">
        <v>7</v>
      </c>
      <c r="E163" s="32">
        <v>2.5</v>
      </c>
      <c r="F163" s="35">
        <v>3.0000000000000001E-3</v>
      </c>
      <c r="G163" s="34">
        <v>7.9240000000000005E-2</v>
      </c>
      <c r="H163" s="32">
        <v>2.5</v>
      </c>
    </row>
    <row r="164" spans="1:8" ht="15" customHeight="1">
      <c r="A164" s="20"/>
      <c r="B164" s="18" t="s">
        <v>92</v>
      </c>
      <c r="C164" s="25" t="s">
        <v>103</v>
      </c>
      <c r="D164" s="33" t="s">
        <v>7</v>
      </c>
      <c r="E164" s="32">
        <v>2.5</v>
      </c>
      <c r="F164" s="35">
        <v>4.0000000000000001E-3</v>
      </c>
      <c r="G164" s="34">
        <v>0.16406000000000001</v>
      </c>
      <c r="H164" s="32">
        <v>2.5</v>
      </c>
    </row>
    <row r="165" spans="1:8" ht="15" customHeight="1">
      <c r="A165" s="20"/>
      <c r="B165" s="18" t="s">
        <v>94</v>
      </c>
      <c r="C165" s="25" t="s">
        <v>104</v>
      </c>
      <c r="D165" s="33" t="s">
        <v>7</v>
      </c>
      <c r="E165" s="32">
        <v>2.5</v>
      </c>
      <c r="F165" s="35">
        <v>0.02</v>
      </c>
      <c r="G165" s="34">
        <v>0.15401999999999999</v>
      </c>
      <c r="H165" s="32">
        <v>2.5</v>
      </c>
    </row>
    <row r="166" spans="1:8" ht="15" customHeight="1">
      <c r="A166" s="20"/>
      <c r="B166" s="18" t="s">
        <v>72</v>
      </c>
      <c r="C166" s="25" t="s">
        <v>105</v>
      </c>
      <c r="D166" s="33" t="s">
        <v>7</v>
      </c>
      <c r="E166" s="32">
        <v>2.5</v>
      </c>
      <c r="F166" s="35">
        <v>0.12</v>
      </c>
      <c r="G166" s="34">
        <v>0.14732000000000001</v>
      </c>
      <c r="H166" s="32">
        <v>2.5</v>
      </c>
    </row>
    <row r="167" spans="1:8" ht="15" customHeight="1">
      <c r="A167" s="20"/>
      <c r="B167" s="18" t="s">
        <v>74</v>
      </c>
      <c r="C167" s="25" t="s">
        <v>106</v>
      </c>
      <c r="D167" s="33" t="s">
        <v>7</v>
      </c>
      <c r="E167" s="32">
        <v>2.75</v>
      </c>
      <c r="F167" s="35">
        <v>0.06</v>
      </c>
      <c r="G167" s="34">
        <v>0.40959999999999996</v>
      </c>
      <c r="H167" s="32">
        <v>2.75</v>
      </c>
    </row>
    <row r="168" spans="1:8" ht="15" customHeight="1">
      <c r="A168" s="20"/>
      <c r="B168" s="18" t="s">
        <v>76</v>
      </c>
      <c r="C168" s="25" t="s">
        <v>107</v>
      </c>
      <c r="D168" s="33" t="s">
        <v>7</v>
      </c>
      <c r="E168" s="32">
        <v>3</v>
      </c>
      <c r="F168" s="35">
        <v>0.14000000000000001</v>
      </c>
      <c r="G168" s="34">
        <v>0.44307999999999997</v>
      </c>
      <c r="H168" s="32">
        <v>3</v>
      </c>
    </row>
    <row r="169" spans="1:8" ht="15" customHeight="1">
      <c r="A169" s="20"/>
      <c r="B169" s="18" t="s">
        <v>78</v>
      </c>
      <c r="C169" s="25" t="s">
        <v>108</v>
      </c>
      <c r="D169" s="33" t="s">
        <v>7</v>
      </c>
      <c r="E169" s="32">
        <v>3.25</v>
      </c>
      <c r="F169" s="35">
        <v>1.07</v>
      </c>
      <c r="G169" s="34">
        <v>1.0024999999999999</v>
      </c>
      <c r="H169" s="32">
        <v>3.25</v>
      </c>
    </row>
    <row r="170" spans="1:8" ht="15" customHeight="1">
      <c r="A170" s="20"/>
      <c r="B170" s="18" t="s">
        <v>80</v>
      </c>
      <c r="C170" s="25" t="s">
        <v>109</v>
      </c>
      <c r="D170" s="33" t="s">
        <v>7</v>
      </c>
      <c r="E170" s="32">
        <v>3.25</v>
      </c>
      <c r="F170" s="35">
        <v>0.03</v>
      </c>
      <c r="G170" s="36">
        <v>0.15562999999999999</v>
      </c>
      <c r="H170" s="32">
        <v>3.25</v>
      </c>
    </row>
    <row r="171" spans="1:8" ht="15" customHeight="1">
      <c r="A171" s="20"/>
      <c r="B171" s="18" t="s">
        <v>82</v>
      </c>
      <c r="C171" s="25" t="s">
        <v>110</v>
      </c>
      <c r="D171" s="33" t="s">
        <v>7</v>
      </c>
      <c r="E171" s="32">
        <v>3.5</v>
      </c>
      <c r="F171" s="37">
        <v>0.24</v>
      </c>
      <c r="G171" s="36">
        <v>0.755</v>
      </c>
      <c r="H171" s="32">
        <v>3.5</v>
      </c>
    </row>
    <row r="172" spans="1:8" ht="15" customHeight="1">
      <c r="A172" s="20"/>
      <c r="B172" s="18" t="s">
        <v>84</v>
      </c>
      <c r="C172" s="25" t="s">
        <v>111</v>
      </c>
      <c r="D172" s="33" t="s">
        <v>7</v>
      </c>
      <c r="E172" s="32">
        <v>3.75</v>
      </c>
      <c r="F172" s="37">
        <v>0.17</v>
      </c>
      <c r="G172" s="36">
        <v>0.27557999999999999</v>
      </c>
      <c r="H172" s="32">
        <v>3.75</v>
      </c>
    </row>
    <row r="173" spans="1:8" ht="15" customHeight="1">
      <c r="A173" s="20" t="s">
        <v>113</v>
      </c>
      <c r="B173" s="18" t="s">
        <v>86</v>
      </c>
      <c r="C173" s="17" t="s">
        <v>87</v>
      </c>
      <c r="D173" s="33" t="s">
        <v>7</v>
      </c>
      <c r="E173" s="32">
        <v>3.75</v>
      </c>
      <c r="F173" s="37">
        <v>0.13</v>
      </c>
      <c r="G173" s="36">
        <v>0.56303999999999998</v>
      </c>
      <c r="H173" s="32">
        <v>3.75</v>
      </c>
    </row>
    <row r="174" spans="1:8" ht="15" customHeight="1">
      <c r="A174" s="20"/>
      <c r="B174" s="18" t="s">
        <v>88</v>
      </c>
      <c r="C174" s="17" t="s">
        <v>89</v>
      </c>
      <c r="D174" s="33" t="s">
        <v>7</v>
      </c>
      <c r="E174" s="32">
        <v>4</v>
      </c>
      <c r="F174" s="37">
        <v>1.1200000000000001</v>
      </c>
      <c r="G174" s="36">
        <v>1.7210700000000001</v>
      </c>
      <c r="H174" s="32">
        <v>4</v>
      </c>
    </row>
    <row r="175" spans="1:8" ht="15" customHeight="1">
      <c r="A175" s="20"/>
      <c r="B175" s="18" t="s">
        <v>90</v>
      </c>
      <c r="C175" s="17" t="s">
        <v>114</v>
      </c>
      <c r="D175" s="33" t="s">
        <v>7</v>
      </c>
      <c r="E175" s="32">
        <v>4.25</v>
      </c>
      <c r="F175" s="37">
        <v>2.3199999999999998</v>
      </c>
      <c r="G175" s="36">
        <v>2.5299999999999998</v>
      </c>
      <c r="H175" s="32">
        <v>4.25</v>
      </c>
    </row>
    <row r="176" spans="1:8" ht="15" customHeight="1">
      <c r="A176" s="20"/>
      <c r="B176" s="18" t="s">
        <v>92</v>
      </c>
      <c r="C176" s="17" t="s">
        <v>115</v>
      </c>
      <c r="D176" s="33" t="s">
        <v>7</v>
      </c>
      <c r="E176" s="32">
        <v>4.25</v>
      </c>
      <c r="F176" s="37">
        <v>1.48</v>
      </c>
      <c r="G176" s="36">
        <v>1.95719</v>
      </c>
      <c r="H176" s="32">
        <v>4.25</v>
      </c>
    </row>
    <row r="177" spans="1:10" ht="15" customHeight="1">
      <c r="A177" s="20"/>
      <c r="B177" s="18" t="s">
        <v>94</v>
      </c>
      <c r="C177" s="17" t="s">
        <v>116</v>
      </c>
      <c r="D177" s="33" t="s">
        <v>7</v>
      </c>
      <c r="E177" s="32">
        <v>4.5</v>
      </c>
      <c r="F177" s="37">
        <v>2.85</v>
      </c>
      <c r="G177" s="36">
        <v>3.47</v>
      </c>
      <c r="H177" s="32">
        <v>4.5</v>
      </c>
    </row>
    <row r="178" spans="1:10" ht="15" customHeight="1">
      <c r="A178" s="20"/>
      <c r="B178" s="18" t="s">
        <v>117</v>
      </c>
      <c r="C178" s="17" t="s">
        <v>105</v>
      </c>
      <c r="D178" s="33" t="s">
        <v>7</v>
      </c>
      <c r="E178" s="32">
        <v>4.5</v>
      </c>
      <c r="F178" s="37">
        <v>3.85</v>
      </c>
      <c r="G178" s="36">
        <v>3.3991099999999999</v>
      </c>
      <c r="H178" s="32">
        <v>4.5</v>
      </c>
    </row>
    <row r="179" spans="1:10" ht="15" customHeight="1">
      <c r="A179" s="20"/>
      <c r="B179" s="18" t="s">
        <v>118</v>
      </c>
      <c r="C179" s="17" t="s">
        <v>106</v>
      </c>
      <c r="D179" s="33" t="s">
        <v>7</v>
      </c>
      <c r="E179" s="32">
        <v>4.75</v>
      </c>
      <c r="F179" s="37">
        <v>3.22</v>
      </c>
      <c r="G179" s="36">
        <f>0.0340451*100</f>
        <v>3.4045100000000001</v>
      </c>
      <c r="H179" s="32">
        <v>4.75</v>
      </c>
    </row>
    <row r="180" spans="1:10" ht="15" customHeight="1">
      <c r="A180" s="20"/>
      <c r="B180" s="18" t="s">
        <v>76</v>
      </c>
      <c r="C180" s="17" t="s">
        <v>107</v>
      </c>
      <c r="D180" s="33" t="s">
        <v>7</v>
      </c>
      <c r="E180" s="32">
        <v>5</v>
      </c>
      <c r="F180" s="37">
        <v>3.42</v>
      </c>
      <c r="G180" s="36">
        <v>3.63</v>
      </c>
      <c r="H180" s="32">
        <v>5</v>
      </c>
    </row>
    <row r="181" spans="1:10" ht="15" customHeight="1">
      <c r="A181" s="20"/>
      <c r="B181" s="18" t="s">
        <v>78</v>
      </c>
      <c r="C181" s="17" t="s">
        <v>108</v>
      </c>
      <c r="D181" s="33" t="s">
        <v>7</v>
      </c>
      <c r="E181" s="32">
        <v>5.25</v>
      </c>
      <c r="F181" s="37">
        <v>3.94</v>
      </c>
      <c r="G181" s="36">
        <v>4.1775500000000001</v>
      </c>
      <c r="H181" s="32">
        <v>5.25</v>
      </c>
    </row>
    <row r="182" spans="1:10" ht="15" customHeight="1">
      <c r="A182" s="20"/>
      <c r="B182" s="18" t="s">
        <v>80</v>
      </c>
      <c r="C182" s="17" t="s">
        <v>109</v>
      </c>
      <c r="D182" s="33" t="s">
        <v>7</v>
      </c>
      <c r="E182" s="32">
        <v>5.25</v>
      </c>
      <c r="F182" s="37">
        <v>3.78</v>
      </c>
      <c r="G182" s="36">
        <v>4.2068300000000001</v>
      </c>
      <c r="H182" s="32">
        <v>5.25</v>
      </c>
    </row>
    <row r="183" spans="1:10" ht="15" customHeight="1">
      <c r="A183" s="20"/>
      <c r="B183" s="18" t="s">
        <v>82</v>
      </c>
      <c r="C183" s="17" t="s">
        <v>110</v>
      </c>
      <c r="D183" s="33" t="s">
        <v>7</v>
      </c>
      <c r="E183" s="32">
        <v>5.5</v>
      </c>
      <c r="F183" s="37">
        <v>3.91</v>
      </c>
      <c r="G183" s="36">
        <v>4.0599999999999996</v>
      </c>
      <c r="H183" s="32">
        <v>5.5</v>
      </c>
    </row>
    <row r="184" spans="1:10" ht="15" customHeight="1">
      <c r="A184" s="20"/>
      <c r="B184" s="18" t="s">
        <v>84</v>
      </c>
      <c r="C184" s="17" t="s">
        <v>111</v>
      </c>
      <c r="D184" s="33" t="s">
        <v>7</v>
      </c>
      <c r="E184" s="32">
        <v>5.75</v>
      </c>
      <c r="F184" s="37">
        <v>4.32</v>
      </c>
      <c r="G184" s="36">
        <v>4.09598</v>
      </c>
      <c r="H184" s="32">
        <v>5.75</v>
      </c>
      <c r="J184" s="36"/>
    </row>
    <row r="185" spans="1:10" ht="15" customHeight="1">
      <c r="A185" s="20" t="s">
        <v>119</v>
      </c>
      <c r="B185" s="18" t="s">
        <v>86</v>
      </c>
      <c r="C185" s="17" t="s">
        <v>87</v>
      </c>
      <c r="D185" s="33" t="s">
        <v>7</v>
      </c>
      <c r="E185" s="32">
        <v>5.75</v>
      </c>
      <c r="F185" s="37">
        <v>3.83</v>
      </c>
      <c r="G185" s="36">
        <v>3.7261600000000001</v>
      </c>
      <c r="H185" s="32">
        <v>5.75</v>
      </c>
      <c r="J185" s="36"/>
    </row>
    <row r="186" spans="1:10" ht="15" customHeight="1">
      <c r="A186" s="20"/>
      <c r="B186" s="18" t="s">
        <v>88</v>
      </c>
      <c r="C186" s="17" t="s">
        <v>120</v>
      </c>
      <c r="D186" s="33" t="s">
        <v>7</v>
      </c>
      <c r="E186" s="32">
        <v>6</v>
      </c>
      <c r="F186" s="37">
        <v>4.63</v>
      </c>
      <c r="G186" s="36">
        <v>4.0677199999999996</v>
      </c>
      <c r="H186" s="32">
        <v>6</v>
      </c>
      <c r="J186" s="36"/>
    </row>
    <row r="187" spans="1:10" ht="15" customHeight="1">
      <c r="A187" s="20"/>
      <c r="B187" s="18" t="s">
        <v>90</v>
      </c>
      <c r="C187" s="17" t="s">
        <v>121</v>
      </c>
      <c r="D187" s="33" t="s">
        <v>7</v>
      </c>
      <c r="E187" s="32">
        <v>6.25</v>
      </c>
      <c r="F187" s="37">
        <v>3.96</v>
      </c>
      <c r="G187" s="36">
        <v>4.1450899999999997</v>
      </c>
      <c r="H187" s="32">
        <v>6.25</v>
      </c>
      <c r="J187" s="36"/>
    </row>
    <row r="188" spans="1:10" ht="15" customHeight="1">
      <c r="A188" s="20"/>
      <c r="B188" s="18" t="s">
        <v>92</v>
      </c>
      <c r="C188" s="17" t="s">
        <v>115</v>
      </c>
      <c r="D188" s="33" t="s">
        <v>7</v>
      </c>
      <c r="E188" s="32">
        <v>6.25</v>
      </c>
      <c r="F188" s="37">
        <v>4.3499999999999996</v>
      </c>
      <c r="G188" s="36">
        <v>4.6048200000000001</v>
      </c>
      <c r="H188" s="32">
        <v>6.25</v>
      </c>
      <c r="J188" s="36"/>
    </row>
    <row r="189" spans="1:10" ht="15" customHeight="1">
      <c r="A189" s="20"/>
      <c r="B189" s="18" t="s">
        <v>94</v>
      </c>
      <c r="C189" s="17" t="s">
        <v>116</v>
      </c>
      <c r="D189" s="33" t="s">
        <v>7</v>
      </c>
      <c r="E189" s="32">
        <v>6.5</v>
      </c>
      <c r="F189" s="37">
        <v>4.96</v>
      </c>
      <c r="G189" s="36">
        <v>4.5042899999999992</v>
      </c>
      <c r="H189" s="32">
        <v>6.5</v>
      </c>
      <c r="J189" s="36"/>
    </row>
    <row r="190" spans="1:10" ht="15" customHeight="1">
      <c r="A190" s="20"/>
      <c r="B190" s="18" t="s">
        <v>117</v>
      </c>
      <c r="C190" s="17" t="s">
        <v>122</v>
      </c>
      <c r="D190" s="33" t="s">
        <v>7</v>
      </c>
      <c r="E190" s="32">
        <v>6.75</v>
      </c>
      <c r="F190" s="37">
        <v>4.01</v>
      </c>
      <c r="G190" s="36">
        <v>4.1871400000000003</v>
      </c>
      <c r="H190" s="32">
        <v>6.75</v>
      </c>
      <c r="J190" s="36"/>
    </row>
    <row r="191" spans="1:10" ht="15" customHeight="1">
      <c r="A191" s="20"/>
      <c r="B191" s="18" t="s">
        <v>74</v>
      </c>
      <c r="C191" s="17" t="s">
        <v>123</v>
      </c>
      <c r="D191" s="33" t="s">
        <v>7</v>
      </c>
      <c r="E191" s="32">
        <v>6.75</v>
      </c>
      <c r="F191" s="37">
        <v>3.69</v>
      </c>
      <c r="G191" s="36">
        <v>3.8968799999999999</v>
      </c>
      <c r="H191" s="32">
        <v>6.75</v>
      </c>
      <c r="J191" s="36"/>
    </row>
    <row r="192" spans="1:10" ht="15" customHeight="1">
      <c r="A192" s="20"/>
      <c r="B192" s="18" t="s">
        <v>76</v>
      </c>
      <c r="C192" s="17" t="s">
        <v>124</v>
      </c>
      <c r="D192" s="33" t="s">
        <v>7</v>
      </c>
      <c r="E192" s="32">
        <v>6.75</v>
      </c>
      <c r="F192" s="37">
        <v>3.75</v>
      </c>
      <c r="G192" s="36">
        <v>4.1174999999999997</v>
      </c>
      <c r="H192" s="32">
        <v>6.75</v>
      </c>
      <c r="J192" s="36"/>
    </row>
    <row r="193" spans="1:10" ht="15" customHeight="1">
      <c r="A193" s="20"/>
      <c r="B193" s="18" t="s">
        <v>78</v>
      </c>
      <c r="C193" s="17" t="s">
        <v>125</v>
      </c>
      <c r="D193" s="33" t="s">
        <v>7</v>
      </c>
      <c r="E193" s="32">
        <v>6.75</v>
      </c>
      <c r="F193" s="37">
        <v>4.03</v>
      </c>
      <c r="G193" s="36">
        <v>4.2542900000000001</v>
      </c>
      <c r="H193" s="32">
        <v>6.75</v>
      </c>
      <c r="J193" s="36"/>
    </row>
    <row r="194" spans="1:10" ht="15" customHeight="1">
      <c r="A194" s="20"/>
      <c r="B194" s="18" t="s">
        <v>80</v>
      </c>
      <c r="C194" s="17" t="s">
        <v>126</v>
      </c>
      <c r="D194" s="33" t="s">
        <v>7</v>
      </c>
      <c r="E194" s="32">
        <v>6.75</v>
      </c>
      <c r="F194" s="37">
        <v>4.01</v>
      </c>
      <c r="G194" s="36">
        <v>3.9685699999999997</v>
      </c>
      <c r="H194" s="32">
        <v>6.75</v>
      </c>
      <c r="J194" s="36"/>
    </row>
    <row r="195" spans="1:10" ht="15" customHeight="1">
      <c r="A195" s="20"/>
      <c r="B195" s="18" t="s">
        <v>82</v>
      </c>
      <c r="C195" s="17" t="s">
        <v>127</v>
      </c>
      <c r="D195" s="33" t="s">
        <v>7</v>
      </c>
      <c r="E195" s="32">
        <v>6.75</v>
      </c>
      <c r="F195" s="37">
        <v>4.8099999999999996</v>
      </c>
      <c r="G195" s="36">
        <v>4.2521399999999998</v>
      </c>
      <c r="H195" s="32">
        <v>6.75</v>
      </c>
      <c r="J195" s="36"/>
    </row>
    <row r="196" spans="1:10" ht="15" customHeight="1">
      <c r="A196" s="20"/>
      <c r="B196" s="18" t="s">
        <v>84</v>
      </c>
      <c r="C196" s="17" t="s">
        <v>128</v>
      </c>
      <c r="D196" s="33" t="s">
        <v>7</v>
      </c>
      <c r="E196" s="32">
        <v>6.75</v>
      </c>
      <c r="F196" s="37">
        <v>4.09</v>
      </c>
      <c r="G196" s="36">
        <v>3.9061600000000003</v>
      </c>
      <c r="H196" s="32">
        <v>6.75</v>
      </c>
      <c r="J196" s="36"/>
    </row>
    <row r="197" spans="1:10" ht="15" customHeight="1">
      <c r="A197" s="20" t="s">
        <v>129</v>
      </c>
      <c r="B197" s="18" t="s">
        <v>130</v>
      </c>
      <c r="C197" s="17" t="s">
        <v>131</v>
      </c>
      <c r="D197" s="33" t="s">
        <v>7</v>
      </c>
      <c r="E197" s="32">
        <v>6.75</v>
      </c>
      <c r="F197" s="37">
        <v>4.0599999999999996</v>
      </c>
      <c r="G197" s="36">
        <v>3.9992899999999998</v>
      </c>
      <c r="H197" s="32">
        <v>6.75</v>
      </c>
      <c r="J197" s="36"/>
    </row>
    <row r="198" spans="1:10" ht="15" customHeight="1">
      <c r="A198" s="20"/>
      <c r="B198" s="18" t="s">
        <v>88</v>
      </c>
      <c r="C198" s="17" t="s">
        <v>120</v>
      </c>
      <c r="D198" s="33" t="s">
        <v>7</v>
      </c>
      <c r="E198" s="32">
        <v>6.75</v>
      </c>
      <c r="F198" s="37">
        <v>4.1500000000000004</v>
      </c>
      <c r="G198" s="36">
        <v>4.15259</v>
      </c>
      <c r="H198" s="32">
        <v>6.75</v>
      </c>
      <c r="J198" s="36"/>
    </row>
    <row r="199" spans="1:10" ht="15" customHeight="1">
      <c r="A199" s="20"/>
      <c r="B199" s="18" t="s">
        <v>90</v>
      </c>
      <c r="C199" s="17" t="s">
        <v>121</v>
      </c>
      <c r="D199" s="33" t="s">
        <v>7</v>
      </c>
      <c r="E199" s="32">
        <v>6.75</v>
      </c>
      <c r="F199" s="37">
        <v>4.91</v>
      </c>
      <c r="G199" s="36">
        <v>4.2249999999999996</v>
      </c>
      <c r="H199" s="32">
        <v>6.75</v>
      </c>
      <c r="J199" s="36"/>
    </row>
    <row r="200" spans="1:10" ht="15" customHeight="1">
      <c r="A200" s="20"/>
      <c r="B200" s="18" t="s">
        <v>92</v>
      </c>
      <c r="C200" s="17" t="s">
        <v>115</v>
      </c>
      <c r="D200" s="33" t="s">
        <v>7</v>
      </c>
      <c r="E200" s="32">
        <v>6.75</v>
      </c>
      <c r="F200" s="37">
        <v>4.4000000000000004</v>
      </c>
      <c r="G200" s="36">
        <v>4.2521399999999998</v>
      </c>
      <c r="H200" s="32">
        <v>6.75</v>
      </c>
      <c r="J200" s="36"/>
    </row>
    <row r="201" spans="1:10" ht="15" customHeight="1">
      <c r="A201" s="20"/>
      <c r="B201" s="18" t="s">
        <v>94</v>
      </c>
      <c r="C201" s="17" t="s">
        <v>116</v>
      </c>
      <c r="D201" s="33" t="s">
        <v>7</v>
      </c>
      <c r="E201" s="32">
        <v>6.75</v>
      </c>
      <c r="F201" s="37">
        <v>4.37</v>
      </c>
      <c r="G201" s="36">
        <v>4.6128599999999995</v>
      </c>
      <c r="H201" s="32">
        <v>6.75</v>
      </c>
      <c r="J201" s="36"/>
    </row>
    <row r="202" spans="1:10" ht="15" customHeight="1">
      <c r="A202" s="20"/>
      <c r="B202" s="18" t="s">
        <v>117</v>
      </c>
      <c r="C202" s="17" t="s">
        <v>122</v>
      </c>
      <c r="D202" s="33" t="s">
        <v>7</v>
      </c>
      <c r="E202" s="32">
        <v>6.75</v>
      </c>
      <c r="F202" s="37">
        <v>4.34</v>
      </c>
      <c r="G202" s="36">
        <v>4.4807100000000002</v>
      </c>
      <c r="H202" s="32">
        <v>6.75</v>
      </c>
      <c r="J202" s="36"/>
    </row>
    <row r="203" spans="1:10" ht="15" customHeight="1">
      <c r="A203" s="20"/>
      <c r="B203" s="18" t="s">
        <v>74</v>
      </c>
      <c r="C203" s="17" t="s">
        <v>123</v>
      </c>
      <c r="D203" s="33" t="s">
        <v>7</v>
      </c>
      <c r="E203" s="32">
        <v>6.75</v>
      </c>
      <c r="F203" s="37">
        <v>4.01</v>
      </c>
      <c r="G203" s="36">
        <v>4.24071</v>
      </c>
      <c r="H203" s="32">
        <v>6.75</v>
      </c>
      <c r="J203" s="36"/>
    </row>
    <row r="204" spans="1:10" ht="15" customHeight="1">
      <c r="A204" s="20"/>
      <c r="B204" s="18" t="s">
        <v>76</v>
      </c>
      <c r="C204" s="17" t="s">
        <v>124</v>
      </c>
      <c r="D204" s="33" t="s">
        <v>7</v>
      </c>
      <c r="E204" s="32">
        <v>6.75</v>
      </c>
      <c r="F204" s="37">
        <v>4.2300000000000004</v>
      </c>
      <c r="G204" s="36">
        <v>4.8971400000000003</v>
      </c>
      <c r="H204" s="32">
        <v>6.75</v>
      </c>
      <c r="J204" s="36"/>
    </row>
    <row r="205" spans="1:10" ht="15" customHeight="1">
      <c r="A205" s="20"/>
      <c r="B205" s="18" t="s">
        <v>78</v>
      </c>
      <c r="C205" s="17" t="s">
        <v>125</v>
      </c>
      <c r="D205" s="33" t="s">
        <v>7</v>
      </c>
      <c r="E205" s="32">
        <v>6.25</v>
      </c>
      <c r="F205" s="37">
        <v>5.5</v>
      </c>
      <c r="G205" s="36">
        <v>5.4664299999999999</v>
      </c>
      <c r="H205" s="32">
        <v>6.25</v>
      </c>
      <c r="J205" s="36"/>
    </row>
    <row r="206" spans="1:10" ht="15" customHeight="1">
      <c r="A206" s="20"/>
      <c r="B206" s="18" t="s">
        <v>80</v>
      </c>
      <c r="C206" s="17" t="s">
        <v>126</v>
      </c>
      <c r="D206" s="33" t="s">
        <v>7</v>
      </c>
      <c r="E206" s="32">
        <v>6.25</v>
      </c>
      <c r="F206" s="37">
        <v>4.6399999999999997</v>
      </c>
      <c r="G206" s="36">
        <v>4.6900000000000004</v>
      </c>
      <c r="H206" s="32">
        <v>6.25</v>
      </c>
      <c r="J206" s="36"/>
    </row>
    <row r="207" spans="1:10" ht="15" customHeight="1">
      <c r="A207" s="20"/>
      <c r="B207" s="18" t="s">
        <v>82</v>
      </c>
      <c r="C207" s="17" t="s">
        <v>127</v>
      </c>
      <c r="D207" s="33" t="s">
        <v>7</v>
      </c>
      <c r="E207" s="32">
        <v>6</v>
      </c>
      <c r="F207" s="37">
        <v>3.46</v>
      </c>
      <c r="G207" s="36">
        <v>3.7507100000000002</v>
      </c>
      <c r="H207" s="32">
        <v>6</v>
      </c>
      <c r="J207" s="36"/>
    </row>
    <row r="208" spans="1:10" ht="15" customHeight="1">
      <c r="A208" s="20"/>
      <c r="B208" s="18" t="s">
        <v>84</v>
      </c>
      <c r="C208" s="17" t="s">
        <v>128</v>
      </c>
      <c r="D208" s="33" t="s">
        <v>7</v>
      </c>
      <c r="E208" s="32">
        <v>5.75</v>
      </c>
      <c r="F208" s="37">
        <v>2.83</v>
      </c>
      <c r="G208" s="36">
        <v>3.2528599999999996</v>
      </c>
      <c r="H208" s="32">
        <v>5.75</v>
      </c>
      <c r="J208" s="36"/>
    </row>
    <row r="209" spans="1:10" ht="15" customHeight="1">
      <c r="A209" s="20" t="s">
        <v>132</v>
      </c>
      <c r="B209" s="18" t="s">
        <v>130</v>
      </c>
      <c r="C209" s="17" t="s">
        <v>131</v>
      </c>
      <c r="D209" s="33" t="s">
        <v>7</v>
      </c>
      <c r="E209" s="32">
        <v>4.5</v>
      </c>
      <c r="F209" s="37">
        <v>1.75</v>
      </c>
      <c r="G209" s="36">
        <v>2.20357</v>
      </c>
      <c r="H209" s="32">
        <v>4.5</v>
      </c>
      <c r="J209" s="36"/>
    </row>
    <row r="210" spans="1:10" ht="15" customHeight="1">
      <c r="A210" s="20"/>
      <c r="B210" s="18" t="s">
        <v>88</v>
      </c>
      <c r="C210" s="17" t="s">
        <v>120</v>
      </c>
      <c r="D210" s="33" t="s">
        <v>7</v>
      </c>
      <c r="E210" s="32">
        <v>4.5</v>
      </c>
      <c r="F210" s="37">
        <v>2.61</v>
      </c>
      <c r="G210" s="36">
        <v>2.6949999999999998</v>
      </c>
      <c r="H210" s="32">
        <v>4.5</v>
      </c>
      <c r="J210" s="36"/>
    </row>
    <row r="211" spans="1:10" ht="15" customHeight="1">
      <c r="A211" s="20"/>
      <c r="B211" s="18" t="s">
        <v>90</v>
      </c>
      <c r="C211" s="17" t="s">
        <v>121</v>
      </c>
      <c r="D211" s="33" t="s">
        <v>7</v>
      </c>
      <c r="E211" s="32">
        <v>3.75</v>
      </c>
      <c r="F211" s="37">
        <v>1.45</v>
      </c>
      <c r="G211" s="36">
        <v>1.6842900000000001</v>
      </c>
      <c r="H211" s="32">
        <v>3.75</v>
      </c>
      <c r="J211" s="36"/>
    </row>
    <row r="212" spans="1:10" ht="15" customHeight="1">
      <c r="A212" s="20"/>
      <c r="B212" s="18" t="s">
        <v>92</v>
      </c>
      <c r="C212" s="17" t="s">
        <v>115</v>
      </c>
      <c r="D212" s="33" t="s">
        <v>7</v>
      </c>
      <c r="E212" s="32">
        <v>3.75</v>
      </c>
      <c r="F212" s="37">
        <v>1.2</v>
      </c>
      <c r="G212" s="36">
        <v>1.66357</v>
      </c>
      <c r="H212" s="32">
        <v>3.75</v>
      </c>
      <c r="J212" s="36"/>
    </row>
    <row r="213" spans="1:10" ht="15" customHeight="1">
      <c r="A213" s="20"/>
      <c r="B213" s="18" t="s">
        <v>94</v>
      </c>
      <c r="C213" s="17" t="s">
        <v>116</v>
      </c>
      <c r="D213" s="33" t="s">
        <v>7</v>
      </c>
      <c r="E213" s="32">
        <v>3.5</v>
      </c>
      <c r="F213" s="37">
        <v>1.64</v>
      </c>
      <c r="G213" s="36">
        <v>1.6664300000000001</v>
      </c>
      <c r="H213" s="32">
        <v>3.5</v>
      </c>
      <c r="J213" s="36"/>
    </row>
    <row r="214" spans="1:10" ht="15" customHeight="1">
      <c r="A214" s="20"/>
      <c r="B214" s="18" t="s">
        <v>117</v>
      </c>
      <c r="C214" s="17" t="s">
        <v>122</v>
      </c>
      <c r="D214" s="33" t="s">
        <v>7</v>
      </c>
      <c r="E214" s="32">
        <v>3.5</v>
      </c>
      <c r="F214" s="37">
        <v>2.15</v>
      </c>
      <c r="G214" s="36">
        <v>1.9014300000000002</v>
      </c>
      <c r="H214" s="32">
        <v>3.5</v>
      </c>
      <c r="J214" s="36"/>
    </row>
    <row r="215" spans="1:10" ht="15" customHeight="1">
      <c r="A215" s="20"/>
      <c r="B215" s="18" t="s">
        <v>74</v>
      </c>
      <c r="C215" s="17" t="s">
        <v>123</v>
      </c>
      <c r="D215" s="33" t="s">
        <v>7</v>
      </c>
      <c r="E215" s="32">
        <v>3.5</v>
      </c>
      <c r="F215" s="37">
        <v>1.6</v>
      </c>
      <c r="G215" s="36">
        <v>1.94</v>
      </c>
      <c r="H215" s="32">
        <v>3.5</v>
      </c>
      <c r="J215" s="36"/>
    </row>
    <row r="216" spans="1:10" ht="15" customHeight="1">
      <c r="A216" s="20"/>
      <c r="B216" s="18" t="s">
        <v>76</v>
      </c>
      <c r="C216" s="17" t="s">
        <v>124</v>
      </c>
      <c r="D216" s="33" t="s">
        <v>7</v>
      </c>
      <c r="E216" s="32">
        <v>3.5</v>
      </c>
      <c r="F216" s="37">
        <v>1.61</v>
      </c>
      <c r="G216" s="36">
        <v>1.8785699999999999</v>
      </c>
      <c r="H216" s="32">
        <v>3.5</v>
      </c>
      <c r="J216" s="36"/>
    </row>
    <row r="217" spans="1:10" ht="15" customHeight="1">
      <c r="A217" s="20"/>
      <c r="B217" s="18" t="s">
        <v>78</v>
      </c>
      <c r="C217" s="17" t="s">
        <v>125</v>
      </c>
      <c r="D217" s="33" t="s">
        <v>7</v>
      </c>
      <c r="E217" s="32">
        <v>3.5</v>
      </c>
      <c r="F217" s="37">
        <v>2.69</v>
      </c>
      <c r="G217" s="36">
        <v>4.3571400000000002</v>
      </c>
      <c r="H217" s="32">
        <v>3.5</v>
      </c>
      <c r="J217" s="36"/>
    </row>
    <row r="218" spans="1:10" ht="15" customHeight="1">
      <c r="A218" s="20"/>
      <c r="B218" s="18" t="s">
        <v>80</v>
      </c>
      <c r="C218" s="17" t="s">
        <v>126</v>
      </c>
      <c r="D218" s="33" t="s">
        <v>7</v>
      </c>
      <c r="E218" s="32">
        <v>1.5</v>
      </c>
      <c r="F218" s="37">
        <v>0.42</v>
      </c>
      <c r="G218" s="36">
        <v>2.105</v>
      </c>
      <c r="H218" s="32">
        <v>1.5</v>
      </c>
      <c r="J218" s="36"/>
    </row>
    <row r="219" spans="1:10" ht="15" customHeight="1">
      <c r="A219" s="20"/>
      <c r="B219" s="18" t="s">
        <v>82</v>
      </c>
      <c r="C219" s="17" t="s">
        <v>127</v>
      </c>
      <c r="D219" s="33" t="s">
        <v>7</v>
      </c>
      <c r="E219" s="32">
        <v>1.5</v>
      </c>
      <c r="F219" s="37">
        <v>0.38</v>
      </c>
      <c r="G219" s="36">
        <v>1.1007100000000001</v>
      </c>
      <c r="H219" s="32">
        <v>1.5</v>
      </c>
      <c r="J219" s="36"/>
    </row>
    <row r="220" spans="1:10" ht="15" customHeight="1">
      <c r="A220" s="20"/>
      <c r="B220" s="18" t="s">
        <v>84</v>
      </c>
      <c r="C220" s="17" t="s">
        <v>128</v>
      </c>
      <c r="D220" s="33" t="s">
        <v>7</v>
      </c>
      <c r="E220" s="32">
        <v>0.5</v>
      </c>
      <c r="F220" s="37">
        <v>0.22</v>
      </c>
      <c r="G220" s="36">
        <v>0.29929</v>
      </c>
      <c r="H220" s="32">
        <v>0.5</v>
      </c>
      <c r="I220" s="32"/>
      <c r="J220" s="36"/>
    </row>
    <row r="221" spans="1:10" ht="15" customHeight="1">
      <c r="A221" s="20" t="s">
        <v>133</v>
      </c>
      <c r="B221" s="18" t="s">
        <v>130</v>
      </c>
      <c r="C221" s="17" t="s">
        <v>131</v>
      </c>
      <c r="D221" s="33" t="s">
        <v>7</v>
      </c>
      <c r="E221" s="32">
        <v>0.5</v>
      </c>
      <c r="F221" s="38">
        <v>0.23</v>
      </c>
      <c r="G221" s="36">
        <v>0.39143</v>
      </c>
      <c r="H221" s="32">
        <v>0.5</v>
      </c>
      <c r="I221" s="32"/>
      <c r="J221" s="36"/>
    </row>
    <row r="222" spans="1:10" ht="15" customHeight="1">
      <c r="A222" s="20"/>
      <c r="B222" s="18" t="s">
        <v>88</v>
      </c>
      <c r="C222" s="17" t="s">
        <v>120</v>
      </c>
      <c r="D222" s="33" t="s">
        <v>7</v>
      </c>
      <c r="E222" s="32">
        <v>0.5</v>
      </c>
      <c r="F222" s="38">
        <v>0.04</v>
      </c>
      <c r="G222" s="36">
        <v>0.24856999999999999</v>
      </c>
      <c r="H222" s="32">
        <v>0.5</v>
      </c>
      <c r="I222" s="32"/>
      <c r="J222" s="36"/>
    </row>
    <row r="223" spans="1:10" ht="15" customHeight="1">
      <c r="A223" s="20"/>
      <c r="B223" s="18" t="s">
        <v>90</v>
      </c>
      <c r="C223" s="17" t="s">
        <v>121</v>
      </c>
      <c r="D223" s="33" t="s">
        <v>7</v>
      </c>
      <c r="E223" s="32">
        <v>0.5</v>
      </c>
      <c r="F223" s="38">
        <v>0.37</v>
      </c>
      <c r="G223" s="36">
        <v>0.31642999999999999</v>
      </c>
      <c r="H223" s="32">
        <v>0.5</v>
      </c>
      <c r="I223" s="32"/>
      <c r="J223" s="36"/>
    </row>
    <row r="224" spans="1:10" ht="15" customHeight="1">
      <c r="A224" s="20"/>
      <c r="B224" s="18" t="s">
        <v>92</v>
      </c>
      <c r="C224" s="17" t="s">
        <v>115</v>
      </c>
      <c r="D224" s="33" t="s">
        <v>7</v>
      </c>
      <c r="E224" s="32">
        <v>0.5</v>
      </c>
      <c r="F224" s="38">
        <v>1E-3</v>
      </c>
      <c r="G224" s="34">
        <v>0.16356999999999999</v>
      </c>
      <c r="H224" s="32">
        <v>0.5</v>
      </c>
      <c r="I224" s="32"/>
      <c r="J224" s="36"/>
    </row>
    <row r="225" spans="1:10" ht="15" customHeight="1">
      <c r="A225" s="20"/>
      <c r="B225" s="18" t="s">
        <v>94</v>
      </c>
      <c r="C225" s="17" t="s">
        <v>116</v>
      </c>
      <c r="D225" s="33" t="s">
        <v>7</v>
      </c>
      <c r="E225" s="32">
        <v>0.5</v>
      </c>
      <c r="F225" s="38">
        <v>1E-3</v>
      </c>
      <c r="G225" s="34">
        <v>9.9289999999999989E-2</v>
      </c>
      <c r="H225" s="32">
        <v>0.5</v>
      </c>
      <c r="I225" s="32"/>
      <c r="J225" s="36"/>
    </row>
    <row r="226" spans="1:10" ht="15" customHeight="1">
      <c r="A226" s="20"/>
      <c r="B226" s="18" t="s">
        <v>117</v>
      </c>
      <c r="C226" s="17" t="s">
        <v>122</v>
      </c>
      <c r="D226" s="33" t="s">
        <v>7</v>
      </c>
      <c r="E226" s="32">
        <v>0.5</v>
      </c>
      <c r="F226" s="38">
        <v>0.09</v>
      </c>
      <c r="G226" s="34">
        <v>0.10143000000000001</v>
      </c>
      <c r="H226" s="32">
        <v>0.5</v>
      </c>
      <c r="I226" s="32"/>
      <c r="J226" s="36"/>
    </row>
    <row r="227" spans="1:10" ht="15" customHeight="1">
      <c r="A227" s="20"/>
      <c r="B227" s="18" t="s">
        <v>74</v>
      </c>
      <c r="C227" s="17" t="s">
        <v>123</v>
      </c>
      <c r="D227" s="33" t="s">
        <v>7</v>
      </c>
      <c r="E227" s="32">
        <v>0.5</v>
      </c>
      <c r="F227" s="38">
        <v>9.9999999999999991E-5</v>
      </c>
      <c r="G227" s="34">
        <v>7.0709999999999995E-2</v>
      </c>
      <c r="H227" s="32">
        <v>0.5</v>
      </c>
      <c r="I227" s="32"/>
      <c r="J227" s="36"/>
    </row>
    <row r="228" spans="1:10" ht="15" customHeight="1">
      <c r="A228" s="20"/>
      <c r="B228" s="18" t="s">
        <v>76</v>
      </c>
      <c r="C228" s="17" t="s">
        <v>124</v>
      </c>
      <c r="D228" s="33" t="s">
        <v>7</v>
      </c>
      <c r="E228" s="32">
        <v>0.5</v>
      </c>
      <c r="F228" s="38">
        <v>2E-3</v>
      </c>
      <c r="G228" s="34">
        <v>7.9289999999999999E-2</v>
      </c>
      <c r="H228" s="32">
        <v>0.5</v>
      </c>
      <c r="I228" s="32"/>
      <c r="J228" s="36"/>
    </row>
    <row r="229" spans="1:10" ht="15" customHeight="1">
      <c r="A229" s="20"/>
      <c r="B229" s="18" t="s">
        <v>78</v>
      </c>
      <c r="C229" s="17" t="s">
        <v>125</v>
      </c>
      <c r="D229" s="33" t="s">
        <v>7</v>
      </c>
      <c r="E229" s="32">
        <v>0.5</v>
      </c>
      <c r="F229" s="38">
        <v>0.01</v>
      </c>
      <c r="G229" s="34">
        <v>0.13893</v>
      </c>
      <c r="H229" s="32">
        <v>0.5</v>
      </c>
      <c r="I229" s="32"/>
      <c r="J229" s="36"/>
    </row>
    <row r="230" spans="1:10" ht="15" customHeight="1">
      <c r="A230" s="20"/>
      <c r="B230" s="18" t="s">
        <v>80</v>
      </c>
      <c r="C230" s="17" t="s">
        <v>126</v>
      </c>
      <c r="D230" s="33" t="s">
        <v>7</v>
      </c>
      <c r="E230" s="32">
        <v>0.5</v>
      </c>
      <c r="F230" s="38">
        <v>0.01</v>
      </c>
      <c r="G230" s="34">
        <v>7.9639999999999989E-2</v>
      </c>
      <c r="H230" s="32">
        <v>0.5</v>
      </c>
      <c r="I230" s="32"/>
      <c r="J230" s="36"/>
    </row>
    <row r="231" spans="1:10" ht="15" customHeight="1">
      <c r="A231" s="20"/>
      <c r="B231" s="18" t="s">
        <v>82</v>
      </c>
      <c r="C231" s="17" t="s">
        <v>127</v>
      </c>
      <c r="D231" s="33" t="s">
        <v>7</v>
      </c>
      <c r="E231" s="32">
        <v>0.5</v>
      </c>
      <c r="F231" s="39">
        <v>9.9999999999999991E-5</v>
      </c>
      <c r="G231" s="34">
        <v>5.0710000000000005E-2</v>
      </c>
      <c r="H231" s="32">
        <v>0.5</v>
      </c>
      <c r="I231" s="32"/>
      <c r="J231" s="36"/>
    </row>
    <row r="232" spans="1:10" ht="15" customHeight="1">
      <c r="A232" s="20"/>
      <c r="B232" s="18" t="s">
        <v>84</v>
      </c>
      <c r="C232" s="17" t="s">
        <v>128</v>
      </c>
      <c r="D232" s="33" t="s">
        <v>7</v>
      </c>
      <c r="E232" s="32">
        <v>0.5</v>
      </c>
      <c r="F232" s="39">
        <v>9.9999999999999991E-5</v>
      </c>
      <c r="G232" s="34">
        <v>0.08</v>
      </c>
      <c r="H232" s="32">
        <v>0.5</v>
      </c>
      <c r="I232" s="32"/>
      <c r="J232" s="36"/>
    </row>
    <row r="233" spans="1:10" ht="15" customHeight="1">
      <c r="A233" s="20" t="s">
        <v>134</v>
      </c>
      <c r="B233" s="18" t="s">
        <v>130</v>
      </c>
      <c r="C233" s="17" t="s">
        <v>131</v>
      </c>
      <c r="D233" s="33" t="s">
        <v>7</v>
      </c>
      <c r="E233" s="32">
        <v>0.5</v>
      </c>
      <c r="F233" s="40">
        <v>1.0000000000000001E-5</v>
      </c>
      <c r="G233" s="34">
        <v>7.9640000000000002E-2</v>
      </c>
      <c r="H233" s="32">
        <v>0.5</v>
      </c>
      <c r="I233" s="32"/>
      <c r="J233" s="36"/>
    </row>
    <row r="234" spans="1:10" ht="15" customHeight="1">
      <c r="A234" s="20"/>
      <c r="B234" s="18" t="s">
        <v>88</v>
      </c>
      <c r="C234" s="17" t="s">
        <v>120</v>
      </c>
      <c r="D234" s="33" t="s">
        <v>7</v>
      </c>
      <c r="E234" s="32">
        <v>0.5</v>
      </c>
      <c r="F234" s="40">
        <v>1.9999999999999998E-4</v>
      </c>
      <c r="G234" s="34">
        <v>7.0359999999999992E-2</v>
      </c>
      <c r="H234" s="32">
        <v>0.5</v>
      </c>
      <c r="I234" s="32"/>
      <c r="J234" s="36"/>
    </row>
    <row r="235" spans="1:10" ht="15" customHeight="1">
      <c r="A235" s="20"/>
      <c r="B235" s="18" t="s">
        <v>90</v>
      </c>
      <c r="C235" s="17" t="s">
        <v>121</v>
      </c>
      <c r="D235" s="33" t="s">
        <v>7</v>
      </c>
      <c r="E235" s="32">
        <v>0.5</v>
      </c>
      <c r="F235" s="40">
        <v>9.9999999999999991E-5</v>
      </c>
      <c r="G235" s="34">
        <v>9.8569999999999991E-2</v>
      </c>
      <c r="H235" s="32">
        <v>0.5</v>
      </c>
      <c r="I235" s="32"/>
      <c r="J235" s="36"/>
    </row>
    <row r="236" spans="1:10" ht="15" customHeight="1">
      <c r="A236" s="20"/>
      <c r="B236" s="18" t="s">
        <v>92</v>
      </c>
      <c r="C236" s="17" t="s">
        <v>115</v>
      </c>
      <c r="D236" s="33" t="s">
        <v>7</v>
      </c>
      <c r="E236" s="32">
        <v>0.5</v>
      </c>
      <c r="F236" s="41">
        <v>0.02</v>
      </c>
      <c r="G236" s="34">
        <v>8.1070000000000003E-2</v>
      </c>
      <c r="H236" s="32">
        <v>0.5</v>
      </c>
      <c r="I236" s="32"/>
      <c r="J236" s="36"/>
    </row>
    <row r="237" spans="1:10" ht="15" customHeight="1">
      <c r="A237" s="20"/>
      <c r="B237" s="18" t="s">
        <v>94</v>
      </c>
      <c r="C237" s="17" t="s">
        <v>116</v>
      </c>
      <c r="D237" s="33" t="s">
        <v>7</v>
      </c>
      <c r="E237" s="32">
        <v>0.5</v>
      </c>
      <c r="F237" s="41">
        <v>0.01</v>
      </c>
      <c r="G237" s="34">
        <v>0.19928999999999999</v>
      </c>
      <c r="H237" s="32">
        <v>0.5</v>
      </c>
      <c r="I237" s="32"/>
      <c r="J237" s="36"/>
    </row>
    <row r="238" spans="1:10" ht="15" customHeight="1">
      <c r="A238" s="20"/>
      <c r="B238" s="18" t="s">
        <v>117</v>
      </c>
      <c r="C238" s="17" t="s">
        <v>122</v>
      </c>
      <c r="D238" s="33" t="s">
        <v>7</v>
      </c>
      <c r="E238" s="32">
        <v>0.5</v>
      </c>
      <c r="F238" s="41">
        <v>0.03</v>
      </c>
      <c r="G238" s="34">
        <v>0.52393000000000001</v>
      </c>
      <c r="H238" s="32">
        <v>0.5</v>
      </c>
      <c r="I238" s="32"/>
      <c r="J238" s="36"/>
    </row>
    <row r="239" spans="1:10" ht="15" customHeight="1">
      <c r="A239" s="20"/>
      <c r="B239" s="18" t="s">
        <v>74</v>
      </c>
      <c r="C239" s="17" t="s">
        <v>123</v>
      </c>
      <c r="D239" s="33" t="s">
        <v>7</v>
      </c>
      <c r="E239" s="32">
        <v>0.5</v>
      </c>
      <c r="F239" s="41">
        <v>0.01</v>
      </c>
      <c r="G239" s="34">
        <v>0.26107000000000002</v>
      </c>
      <c r="H239" s="32">
        <v>0.5</v>
      </c>
      <c r="I239" s="32"/>
      <c r="J239" s="36"/>
    </row>
    <row r="240" spans="1:10" ht="15" customHeight="1">
      <c r="A240" s="20"/>
      <c r="B240" s="18" t="s">
        <v>76</v>
      </c>
      <c r="C240" s="17" t="s">
        <v>124</v>
      </c>
      <c r="D240" s="33" t="s">
        <v>7</v>
      </c>
      <c r="E240" s="32">
        <v>0.5</v>
      </c>
      <c r="F240" s="41">
        <v>1.1363636363636366E-2</v>
      </c>
      <c r="G240" s="34">
        <v>0.15107000000000001</v>
      </c>
      <c r="H240" s="32">
        <v>0.5</v>
      </c>
      <c r="I240" s="32"/>
      <c r="J240" s="36"/>
    </row>
    <row r="241" spans="1:10" ht="15" customHeight="1">
      <c r="A241" s="20"/>
      <c r="B241" s="18" t="s">
        <v>78</v>
      </c>
      <c r="C241" s="17" t="s">
        <v>125</v>
      </c>
      <c r="D241" s="33" t="s">
        <v>7</v>
      </c>
      <c r="E241" s="32">
        <v>0.5</v>
      </c>
      <c r="F241" s="41">
        <v>0.04</v>
      </c>
      <c r="G241" s="34">
        <v>0.23963999999999999</v>
      </c>
      <c r="H241" s="32">
        <v>0.5</v>
      </c>
      <c r="I241" s="32"/>
      <c r="J241" s="36"/>
    </row>
    <row r="242" spans="1:10" ht="15" customHeight="1">
      <c r="A242" s="20"/>
      <c r="B242" s="18" t="s">
        <v>80</v>
      </c>
      <c r="C242" s="17" t="s">
        <v>126</v>
      </c>
      <c r="D242" s="33" t="s">
        <v>7</v>
      </c>
      <c r="E242" s="32">
        <v>0.5</v>
      </c>
      <c r="F242" s="41">
        <v>0.06</v>
      </c>
      <c r="G242" s="34">
        <v>0.21178999999999998</v>
      </c>
      <c r="H242" s="32">
        <v>0.5</v>
      </c>
      <c r="I242" s="32"/>
      <c r="J242" s="36"/>
    </row>
    <row r="243" spans="1:10" ht="15" customHeight="1">
      <c r="A243" s="20"/>
      <c r="B243" s="18" t="s">
        <v>82</v>
      </c>
      <c r="C243" s="17" t="s">
        <v>127</v>
      </c>
      <c r="D243" s="33" t="s">
        <v>7</v>
      </c>
      <c r="E243" s="32">
        <v>0.5</v>
      </c>
      <c r="F243" s="41">
        <v>0.02</v>
      </c>
      <c r="G243" s="34">
        <v>0.17179</v>
      </c>
      <c r="H243" s="32">
        <v>0.5</v>
      </c>
      <c r="I243" s="32"/>
      <c r="J243" s="36"/>
    </row>
    <row r="244" spans="1:10" ht="15" customHeight="1">
      <c r="A244" s="20"/>
      <c r="B244" s="18" t="s">
        <v>84</v>
      </c>
      <c r="C244" s="17" t="s">
        <v>128</v>
      </c>
      <c r="D244" s="33" t="s">
        <v>7</v>
      </c>
      <c r="E244" s="32">
        <v>0.5</v>
      </c>
      <c r="F244" s="35">
        <v>2E-3</v>
      </c>
      <c r="G244" s="34">
        <v>0.23</v>
      </c>
      <c r="H244" s="32">
        <v>0.5</v>
      </c>
      <c r="J244" s="36"/>
    </row>
    <row r="245" spans="1:10" ht="15" customHeight="1">
      <c r="A245" s="20" t="s">
        <v>135</v>
      </c>
      <c r="B245" s="18" t="s">
        <v>130</v>
      </c>
      <c r="C245" s="17" t="s">
        <v>131</v>
      </c>
      <c r="D245" s="33" t="s">
        <v>7</v>
      </c>
      <c r="E245" s="32">
        <v>0.5</v>
      </c>
      <c r="F245" s="42">
        <v>5.0000000000000001E-3</v>
      </c>
      <c r="G245" s="34">
        <v>0.11393</v>
      </c>
      <c r="H245" s="32">
        <v>0.5</v>
      </c>
      <c r="J245" s="36"/>
    </row>
    <row r="246" spans="1:10" ht="15" customHeight="1">
      <c r="A246" s="20"/>
      <c r="B246" s="18" t="s">
        <v>88</v>
      </c>
      <c r="C246" s="17" t="s">
        <v>120</v>
      </c>
      <c r="D246" s="33" t="s">
        <v>7</v>
      </c>
      <c r="E246" s="32">
        <v>0.5</v>
      </c>
      <c r="F246" s="42">
        <v>0.01</v>
      </c>
      <c r="G246" s="34">
        <v>0.15035999999999999</v>
      </c>
      <c r="H246" s="32">
        <v>0.5</v>
      </c>
      <c r="J246" s="36"/>
    </row>
    <row r="247" spans="1:10" ht="15" customHeight="1">
      <c r="A247" s="20"/>
      <c r="B247" s="18" t="s">
        <v>90</v>
      </c>
      <c r="C247" s="17" t="s">
        <v>121</v>
      </c>
      <c r="D247" s="33" t="s">
        <v>7</v>
      </c>
      <c r="E247" s="32">
        <v>0.5</v>
      </c>
      <c r="F247" s="42">
        <v>0.01</v>
      </c>
      <c r="G247" s="34">
        <v>0.21036000000000002</v>
      </c>
      <c r="H247" s="32">
        <v>0.5</v>
      </c>
      <c r="J247" s="36"/>
    </row>
    <row r="248" spans="1:10" ht="15" customHeight="1">
      <c r="A248" s="20"/>
      <c r="B248" s="18" t="s">
        <v>92</v>
      </c>
      <c r="C248" s="17" t="s">
        <v>115</v>
      </c>
      <c r="D248" s="33" t="s">
        <v>7</v>
      </c>
      <c r="E248" s="32">
        <v>0.5</v>
      </c>
      <c r="F248" s="42">
        <v>0.01</v>
      </c>
      <c r="G248" s="34">
        <v>0.19036</v>
      </c>
      <c r="H248" s="32">
        <v>0.5</v>
      </c>
      <c r="J248" s="36"/>
    </row>
    <row r="249" spans="1:10" ht="15" customHeight="1">
      <c r="A249" s="20"/>
      <c r="B249" s="18" t="s">
        <v>94</v>
      </c>
      <c r="C249" s="17" t="s">
        <v>116</v>
      </c>
      <c r="D249" s="33" t="s">
        <v>7</v>
      </c>
      <c r="E249" s="32">
        <v>0.5</v>
      </c>
      <c r="F249" s="42">
        <v>0.01</v>
      </c>
      <c r="G249" s="34">
        <v>0.19571</v>
      </c>
      <c r="H249" s="32">
        <v>0.5</v>
      </c>
      <c r="J249" s="36"/>
    </row>
    <row r="250" spans="1:10" ht="15" customHeight="1">
      <c r="A250" s="20"/>
      <c r="B250" s="18" t="s">
        <v>117</v>
      </c>
      <c r="C250" s="17" t="s">
        <v>122</v>
      </c>
      <c r="D250" s="33" t="s">
        <v>7</v>
      </c>
      <c r="E250" s="32">
        <v>0.5</v>
      </c>
      <c r="F250" s="42">
        <v>0.01</v>
      </c>
      <c r="G250" s="34">
        <v>0.19571</v>
      </c>
      <c r="H250" s="32">
        <v>0.5</v>
      </c>
      <c r="J250" s="36"/>
    </row>
    <row r="251" spans="1:10" ht="15" customHeight="1">
      <c r="A251" s="20"/>
      <c r="B251" s="18" t="s">
        <v>74</v>
      </c>
      <c r="C251" s="17" t="s">
        <v>123</v>
      </c>
      <c r="D251" s="33" t="s">
        <v>7</v>
      </c>
      <c r="E251" s="32">
        <v>0.5</v>
      </c>
      <c r="F251" s="42">
        <v>0.01</v>
      </c>
      <c r="G251" s="34">
        <v>0.19571</v>
      </c>
      <c r="H251" s="32">
        <v>0.5</v>
      </c>
      <c r="J251" s="36"/>
    </row>
    <row r="252" spans="1:10" ht="15" customHeight="1">
      <c r="A252" s="20"/>
      <c r="B252" s="18" t="s">
        <v>76</v>
      </c>
      <c r="C252" s="17" t="s">
        <v>124</v>
      </c>
      <c r="D252" s="33" t="s">
        <v>7</v>
      </c>
      <c r="E252" s="32">
        <v>0.5</v>
      </c>
      <c r="F252" s="42">
        <v>0.01</v>
      </c>
      <c r="G252" s="34">
        <v>0.21</v>
      </c>
      <c r="H252" s="32">
        <v>0.5</v>
      </c>
      <c r="J252" s="36"/>
    </row>
    <row r="253" spans="1:10" ht="15" customHeight="1">
      <c r="A253" s="20"/>
      <c r="B253" s="18" t="s">
        <v>78</v>
      </c>
      <c r="C253" s="17" t="s">
        <v>125</v>
      </c>
      <c r="D253" s="33" t="s">
        <v>7</v>
      </c>
      <c r="E253" s="32">
        <v>0.5</v>
      </c>
      <c r="F253" s="42">
        <v>0.01</v>
      </c>
      <c r="G253" s="34">
        <v>0.21</v>
      </c>
      <c r="H253" s="32">
        <v>0.5</v>
      </c>
      <c r="J253" s="36"/>
    </row>
    <row r="254" spans="1:10" ht="15" customHeight="1">
      <c r="A254" s="20"/>
      <c r="B254" s="18" t="s">
        <v>80</v>
      </c>
      <c r="C254" s="17" t="s">
        <v>126</v>
      </c>
      <c r="D254" s="33" t="s">
        <v>7</v>
      </c>
      <c r="E254" s="32">
        <v>0.5</v>
      </c>
      <c r="F254" s="42">
        <v>0.02</v>
      </c>
      <c r="G254" s="34">
        <v>0.21</v>
      </c>
      <c r="H254" s="32">
        <v>0.5</v>
      </c>
      <c r="J254" s="36"/>
    </row>
    <row r="255" spans="1:10" ht="15" customHeight="1">
      <c r="A255" s="20"/>
      <c r="B255" s="18" t="s">
        <v>82</v>
      </c>
      <c r="C255" s="17" t="s">
        <v>127</v>
      </c>
      <c r="D255" s="33" t="s">
        <v>7</v>
      </c>
      <c r="E255" s="32">
        <v>0.5</v>
      </c>
      <c r="F255" s="42">
        <v>0.04</v>
      </c>
      <c r="G255" s="34">
        <v>0.23071</v>
      </c>
      <c r="H255" s="32">
        <v>0.5</v>
      </c>
      <c r="J255" s="36"/>
    </row>
    <row r="256" spans="1:10" ht="15" customHeight="1">
      <c r="A256" s="20"/>
      <c r="B256" s="18" t="s">
        <v>84</v>
      </c>
      <c r="C256" s="17" t="s">
        <v>128</v>
      </c>
      <c r="D256" s="33" t="s">
        <v>7</v>
      </c>
      <c r="E256" s="32">
        <v>0.5</v>
      </c>
      <c r="F256" s="42">
        <v>0.35</v>
      </c>
      <c r="G256" s="34">
        <v>0.34071000000000001</v>
      </c>
      <c r="H256" s="32">
        <v>0.5</v>
      </c>
      <c r="J256" s="36"/>
    </row>
    <row r="257" spans="1:10" ht="15" customHeight="1">
      <c r="A257" s="20" t="s">
        <v>136</v>
      </c>
      <c r="B257" s="18" t="s">
        <v>130</v>
      </c>
      <c r="C257" s="17" t="s">
        <v>131</v>
      </c>
      <c r="D257" s="33" t="s">
        <v>7</v>
      </c>
      <c r="E257" s="32">
        <v>0.5</v>
      </c>
      <c r="F257" s="42">
        <v>0.06</v>
      </c>
      <c r="G257" s="34">
        <v>0.36070999999999998</v>
      </c>
      <c r="H257" s="32">
        <v>0.5</v>
      </c>
      <c r="J257" s="36"/>
    </row>
    <row r="258" spans="1:10" ht="15" customHeight="1">
      <c r="A258" s="20"/>
      <c r="B258" s="18" t="s">
        <v>88</v>
      </c>
      <c r="C258" s="17" t="s">
        <v>120</v>
      </c>
      <c r="D258" s="33" t="s">
        <v>7</v>
      </c>
      <c r="E258" s="32">
        <v>0.5</v>
      </c>
      <c r="F258" s="42">
        <v>0.04</v>
      </c>
      <c r="G258" s="34">
        <v>0.30357000000000001</v>
      </c>
      <c r="H258" s="32">
        <v>0.5</v>
      </c>
      <c r="J258" s="36"/>
    </row>
    <row r="259" spans="1:10" ht="15" customHeight="1">
      <c r="A259" s="20"/>
      <c r="B259" s="18" t="s">
        <v>90</v>
      </c>
      <c r="C259" s="17" t="s">
        <v>121</v>
      </c>
      <c r="D259" s="33" t="s">
        <v>7</v>
      </c>
      <c r="E259" s="32">
        <v>0.5</v>
      </c>
      <c r="F259" s="42">
        <v>0.03</v>
      </c>
      <c r="G259" s="34">
        <v>0.30142999999999998</v>
      </c>
      <c r="H259" s="32">
        <v>0.5</v>
      </c>
      <c r="J259" s="36"/>
    </row>
    <row r="260" spans="1:10" ht="15" customHeight="1">
      <c r="A260" s="20"/>
      <c r="B260" s="18" t="s">
        <v>92</v>
      </c>
      <c r="C260" s="17" t="s">
        <v>115</v>
      </c>
      <c r="D260" s="33" t="s">
        <v>7</v>
      </c>
      <c r="E260" s="32">
        <v>0.5</v>
      </c>
      <c r="F260" s="42">
        <v>2.6666666666666661E-2</v>
      </c>
      <c r="G260" s="34">
        <v>0.30250944444444444</v>
      </c>
      <c r="H260" s="32">
        <v>0.5</v>
      </c>
      <c r="J260" s="36"/>
    </row>
    <row r="261" spans="1:10" ht="15" customHeight="1">
      <c r="A261" s="20"/>
      <c r="B261" s="18" t="s">
        <v>94</v>
      </c>
      <c r="C261" s="17" t="s">
        <v>116</v>
      </c>
      <c r="D261" s="33" t="s">
        <v>7</v>
      </c>
      <c r="E261" s="32">
        <v>0.5</v>
      </c>
      <c r="F261" s="42">
        <v>0.05</v>
      </c>
      <c r="G261" s="34">
        <v>0.30286000000000002</v>
      </c>
      <c r="H261" s="32">
        <v>0.5</v>
      </c>
      <c r="J261" s="36"/>
    </row>
    <row r="262" spans="1:10" ht="15" customHeight="1">
      <c r="A262" s="20"/>
      <c r="B262" s="18" t="s">
        <v>117</v>
      </c>
      <c r="C262" s="17" t="s">
        <v>122</v>
      </c>
      <c r="D262" s="33" t="s">
        <v>7</v>
      </c>
      <c r="E262" s="32">
        <v>0.5</v>
      </c>
      <c r="F262" s="42">
        <v>0.04</v>
      </c>
      <c r="G262" s="34">
        <v>0.30286000000000002</v>
      </c>
      <c r="H262" s="32">
        <v>0.5</v>
      </c>
      <c r="J262" s="36"/>
    </row>
    <row r="263" spans="1:10" ht="15" customHeight="1">
      <c r="A263" s="20"/>
      <c r="B263" s="18" t="s">
        <v>74</v>
      </c>
      <c r="C263" s="17" t="s">
        <v>123</v>
      </c>
      <c r="D263" s="33" t="s">
        <v>7</v>
      </c>
      <c r="E263" s="32">
        <v>0.5</v>
      </c>
      <c r="F263" s="42">
        <v>0.06</v>
      </c>
      <c r="G263" s="34">
        <v>0.30107</v>
      </c>
      <c r="H263" s="32">
        <v>0.5</v>
      </c>
      <c r="J263" s="36"/>
    </row>
    <row r="264" spans="1:10" ht="15" customHeight="1">
      <c r="A264" s="20"/>
      <c r="B264" s="18" t="s">
        <v>76</v>
      </c>
      <c r="C264" s="17" t="s">
        <v>124</v>
      </c>
      <c r="D264" s="33" t="s">
        <v>7</v>
      </c>
      <c r="E264" s="32">
        <v>0.5</v>
      </c>
      <c r="F264" s="42">
        <v>0.05</v>
      </c>
      <c r="G264" s="34">
        <v>0.3</v>
      </c>
      <c r="H264" s="32">
        <v>0.5</v>
      </c>
      <c r="J264" s="36"/>
    </row>
    <row r="265" spans="1:10" ht="15" customHeight="1">
      <c r="A265" s="20"/>
      <c r="B265" s="18" t="s">
        <v>78</v>
      </c>
      <c r="C265" s="17" t="s">
        <v>125</v>
      </c>
      <c r="D265" s="33" t="s">
        <v>7</v>
      </c>
      <c r="E265" s="32">
        <v>0.5</v>
      </c>
      <c r="F265" s="42">
        <v>7.0000000000000007E-2</v>
      </c>
      <c r="G265" s="34">
        <v>0.3</v>
      </c>
      <c r="H265" s="32">
        <v>0.5</v>
      </c>
      <c r="J265" s="36"/>
    </row>
    <row r="266" spans="1:10" ht="15" customHeight="1">
      <c r="A266" s="20"/>
      <c r="B266" s="18" t="s">
        <v>80</v>
      </c>
      <c r="C266" s="17" t="s">
        <v>126</v>
      </c>
      <c r="D266" s="33" t="s">
        <v>137</v>
      </c>
      <c r="E266" s="32">
        <v>0.5</v>
      </c>
      <c r="F266" s="42">
        <v>0.04</v>
      </c>
      <c r="G266" s="34">
        <v>0.28071000000000002</v>
      </c>
      <c r="H266" s="32">
        <v>0.5</v>
      </c>
      <c r="J266" s="36"/>
    </row>
    <row r="267" spans="1:10" ht="15" customHeight="1">
      <c r="A267" s="20"/>
      <c r="B267" s="18" t="s">
        <v>82</v>
      </c>
      <c r="C267" s="17" t="s">
        <v>127</v>
      </c>
      <c r="D267" s="33" t="s">
        <v>137</v>
      </c>
      <c r="E267" s="32">
        <v>0.5</v>
      </c>
      <c r="F267" s="42">
        <v>0.05</v>
      </c>
      <c r="G267" s="34">
        <v>0.27821000000000001</v>
      </c>
      <c r="H267" s="32">
        <v>0.5</v>
      </c>
      <c r="J267" s="36"/>
    </row>
    <row r="268" spans="1:10" ht="15" customHeight="1">
      <c r="A268" s="20"/>
      <c r="B268" s="18" t="s">
        <v>84</v>
      </c>
      <c r="C268" s="17" t="s">
        <v>128</v>
      </c>
      <c r="D268" s="33" t="s">
        <v>137</v>
      </c>
      <c r="E268" s="32">
        <v>0.5</v>
      </c>
      <c r="F268" s="42">
        <v>0.03</v>
      </c>
      <c r="G268" s="34">
        <v>0.27750000000000002</v>
      </c>
      <c r="H268" s="32">
        <v>0.5</v>
      </c>
      <c r="J268" s="36"/>
    </row>
    <row r="269" spans="1:10" ht="15" customHeight="1">
      <c r="A269" s="20" t="s">
        <v>138</v>
      </c>
      <c r="B269" s="18" t="s">
        <v>130</v>
      </c>
      <c r="C269" s="17" t="s">
        <v>131</v>
      </c>
      <c r="D269" s="33" t="s">
        <v>137</v>
      </c>
      <c r="E269" s="32">
        <v>0.5</v>
      </c>
      <c r="F269" s="42">
        <v>0.01</v>
      </c>
      <c r="G269" s="34">
        <v>0.22786000000000001</v>
      </c>
      <c r="H269" s="32">
        <v>0.5</v>
      </c>
      <c r="J269" s="36"/>
    </row>
    <row r="270" spans="1:10" ht="15" customHeight="1">
      <c r="A270" s="20"/>
      <c r="B270" s="18" t="s">
        <v>88</v>
      </c>
      <c r="C270" s="17" t="s">
        <v>120</v>
      </c>
      <c r="D270" s="33" t="s">
        <v>137</v>
      </c>
      <c r="E270" s="32">
        <v>0.5</v>
      </c>
      <c r="F270" s="42">
        <v>0.02</v>
      </c>
      <c r="G270" s="34">
        <v>0.22500000000000001</v>
      </c>
      <c r="H270" s="32">
        <v>0.5</v>
      </c>
      <c r="J270" s="36"/>
    </row>
    <row r="271" spans="1:10" ht="15" customHeight="1">
      <c r="A271" s="20"/>
      <c r="B271" s="18" t="s">
        <v>90</v>
      </c>
      <c r="C271" s="17" t="s">
        <v>121</v>
      </c>
      <c r="D271" s="33" t="s">
        <v>137</v>
      </c>
      <c r="E271" s="32">
        <v>0.5</v>
      </c>
      <c r="F271" s="42">
        <v>0.04</v>
      </c>
      <c r="G271" s="34">
        <v>0.20785999999999999</v>
      </c>
      <c r="H271" s="32">
        <v>0.5</v>
      </c>
      <c r="J271" s="36"/>
    </row>
    <row r="272" spans="1:10" ht="15" customHeight="1">
      <c r="A272" s="20"/>
      <c r="B272" s="18" t="s">
        <v>92</v>
      </c>
      <c r="C272" s="17" t="s">
        <v>115</v>
      </c>
      <c r="D272" s="33" t="s">
        <v>137</v>
      </c>
      <c r="E272" s="32">
        <v>0.5</v>
      </c>
      <c r="F272" s="42">
        <v>0.01</v>
      </c>
      <c r="G272" s="34">
        <v>0.20713999999999999</v>
      </c>
      <c r="H272" s="32">
        <v>0.5</v>
      </c>
      <c r="J272" s="36"/>
    </row>
    <row r="273" spans="1:10" ht="15" customHeight="1">
      <c r="A273" s="20"/>
      <c r="B273" s="18" t="s">
        <v>94</v>
      </c>
      <c r="C273" s="17" t="s">
        <v>116</v>
      </c>
      <c r="D273" s="33" t="s">
        <v>137</v>
      </c>
      <c r="E273" s="32">
        <v>0.5</v>
      </c>
      <c r="F273" s="42">
        <v>0.02</v>
      </c>
      <c r="G273" s="34">
        <v>0.20713999999999999</v>
      </c>
      <c r="H273" s="32">
        <v>0.5</v>
      </c>
      <c r="J273" s="36"/>
    </row>
    <row r="274" spans="1:10" ht="15" customHeight="1">
      <c r="A274" s="20"/>
      <c r="B274" s="18" t="s">
        <v>117</v>
      </c>
      <c r="C274" s="17" t="s">
        <v>122</v>
      </c>
      <c r="D274" s="33" t="s">
        <v>137</v>
      </c>
      <c r="E274" s="32">
        <v>0.5</v>
      </c>
      <c r="F274" s="42">
        <v>0.08</v>
      </c>
      <c r="G274" s="34">
        <v>0.20713999999999999</v>
      </c>
      <c r="H274" s="32">
        <v>0.5</v>
      </c>
      <c r="J274" s="36"/>
    </row>
    <row r="275" spans="1:10" ht="15" customHeight="1">
      <c r="A275" s="20"/>
      <c r="B275" s="18" t="s">
        <v>118</v>
      </c>
      <c r="C275" s="17" t="s">
        <v>123</v>
      </c>
      <c r="D275" s="33" t="s">
        <v>137</v>
      </c>
      <c r="E275" s="32">
        <v>0.5</v>
      </c>
      <c r="F275" s="42">
        <v>0.04</v>
      </c>
      <c r="G275" s="34">
        <v>0.20642999999999997</v>
      </c>
      <c r="H275" s="32">
        <v>0.5</v>
      </c>
      <c r="J275" s="36"/>
    </row>
    <row r="276" spans="1:10" ht="15" customHeight="1">
      <c r="A276" s="20"/>
      <c r="B276" s="18" t="s">
        <v>76</v>
      </c>
      <c r="C276" s="17" t="s">
        <v>124</v>
      </c>
      <c r="D276" s="33" t="s">
        <v>137</v>
      </c>
      <c r="E276" s="32">
        <v>0.5</v>
      </c>
      <c r="F276" s="42">
        <v>0.03</v>
      </c>
      <c r="G276" s="34">
        <v>0.20642999999999997</v>
      </c>
      <c r="H276" s="32">
        <v>0.5</v>
      </c>
      <c r="J276" s="36"/>
    </row>
    <row r="277" spans="1:10" ht="15" customHeight="1">
      <c r="A277" s="20"/>
      <c r="B277" s="18" t="s">
        <v>78</v>
      </c>
      <c r="C277" s="17" t="s">
        <v>125</v>
      </c>
      <c r="D277" s="33" t="s">
        <v>137</v>
      </c>
      <c r="E277" s="32">
        <v>0.5</v>
      </c>
      <c r="F277" s="42">
        <v>0.06</v>
      </c>
      <c r="G277" s="34">
        <v>0.21571000000000004</v>
      </c>
      <c r="H277" s="32">
        <v>0.5</v>
      </c>
      <c r="J277" s="36"/>
    </row>
    <row r="278" spans="1:10" ht="15" customHeight="1">
      <c r="A278" s="20"/>
      <c r="B278" s="18" t="s">
        <v>80</v>
      </c>
      <c r="C278" s="17" t="s">
        <v>126</v>
      </c>
      <c r="D278" s="33" t="s">
        <v>137</v>
      </c>
      <c r="E278" s="32">
        <v>0.5</v>
      </c>
      <c r="F278" s="42">
        <v>0.05</v>
      </c>
      <c r="G278" s="34">
        <v>0.21571000000000001</v>
      </c>
      <c r="H278" s="32">
        <v>0.5</v>
      </c>
      <c r="J278" s="36"/>
    </row>
    <row r="279" spans="1:10" ht="15" customHeight="1">
      <c r="A279" s="20"/>
      <c r="B279" s="18" t="s">
        <v>82</v>
      </c>
      <c r="C279" s="17" t="s">
        <v>127</v>
      </c>
      <c r="D279" s="33" t="s">
        <v>137</v>
      </c>
      <c r="E279" s="32">
        <v>0.5</v>
      </c>
      <c r="F279" s="42">
        <v>0.04</v>
      </c>
      <c r="G279" s="34">
        <v>0.21143000000000001</v>
      </c>
      <c r="H279" s="32">
        <v>0.5</v>
      </c>
      <c r="J279" s="36"/>
    </row>
    <row r="280" spans="1:10" ht="15" customHeight="1">
      <c r="A280" s="20"/>
      <c r="B280" s="18" t="s">
        <v>84</v>
      </c>
      <c r="C280" s="17" t="s">
        <v>128</v>
      </c>
      <c r="D280" s="33" t="s">
        <v>137</v>
      </c>
      <c r="E280" s="32">
        <v>0.5</v>
      </c>
      <c r="F280" s="42">
        <v>0.1</v>
      </c>
      <c r="G280" s="34">
        <v>0.21</v>
      </c>
      <c r="H280" s="32">
        <v>0.5</v>
      </c>
      <c r="J280" s="36"/>
    </row>
    <row r="281" spans="1:10" ht="15" customHeight="1">
      <c r="A281" s="20" t="s">
        <v>139</v>
      </c>
      <c r="B281" s="18" t="s">
        <v>130</v>
      </c>
      <c r="C281" s="17" t="s">
        <v>131</v>
      </c>
      <c r="D281" s="33" t="s">
        <v>137</v>
      </c>
      <c r="E281" s="32">
        <v>0.5</v>
      </c>
      <c r="F281" s="42">
        <v>0.05</v>
      </c>
      <c r="G281" s="34">
        <v>0.21163999999999999</v>
      </c>
      <c r="H281" s="32">
        <v>0.5</v>
      </c>
      <c r="J281" s="36"/>
    </row>
    <row r="282" spans="1:10" ht="15" customHeight="1">
      <c r="A282" s="20"/>
      <c r="B282" s="18" t="s">
        <v>88</v>
      </c>
      <c r="C282" s="17" t="s">
        <v>120</v>
      </c>
      <c r="D282" s="33" t="s">
        <v>137</v>
      </c>
      <c r="E282" s="32">
        <v>0.5</v>
      </c>
      <c r="F282" s="42">
        <v>0.06</v>
      </c>
      <c r="G282" s="34">
        <v>0.21636</v>
      </c>
      <c r="H282" s="32">
        <v>0.5</v>
      </c>
      <c r="J282" s="36"/>
    </row>
    <row r="283" spans="1:10" ht="15" customHeight="1">
      <c r="A283" s="20"/>
      <c r="B283" s="18" t="s">
        <v>90</v>
      </c>
      <c r="C283" s="17" t="s">
        <v>121</v>
      </c>
      <c r="D283" s="33" t="s">
        <v>137</v>
      </c>
      <c r="E283" s="32">
        <v>0.5</v>
      </c>
      <c r="F283" s="42">
        <v>0.05</v>
      </c>
      <c r="G283" s="34">
        <v>0.21</v>
      </c>
      <c r="H283" s="32">
        <v>0.5</v>
      </c>
      <c r="J283" s="36"/>
    </row>
    <row r="284" spans="1:10" ht="15" customHeight="1">
      <c r="A284" s="20"/>
      <c r="B284" s="18" t="s">
        <v>92</v>
      </c>
      <c r="C284" s="17" t="s">
        <v>115</v>
      </c>
      <c r="D284" s="33" t="s">
        <v>137</v>
      </c>
      <c r="E284" s="32">
        <v>0.5</v>
      </c>
      <c r="F284" s="42">
        <v>0.05</v>
      </c>
      <c r="G284" s="34">
        <v>0.20713999999999999</v>
      </c>
      <c r="H284" s="32">
        <v>0.5</v>
      </c>
      <c r="J284" s="36"/>
    </row>
    <row r="285" spans="1:10" ht="15" customHeight="1">
      <c r="A285" s="20"/>
      <c r="B285" s="18" t="s">
        <v>94</v>
      </c>
      <c r="C285" s="17" t="s">
        <v>116</v>
      </c>
      <c r="D285" s="33" t="s">
        <v>7</v>
      </c>
      <c r="E285" s="32">
        <v>0.5</v>
      </c>
      <c r="F285" s="42">
        <v>0.06</v>
      </c>
      <c r="G285" s="34">
        <v>0.20932999999999999</v>
      </c>
      <c r="H285" s="32">
        <v>0.5</v>
      </c>
      <c r="J285" s="36"/>
    </row>
    <row r="286" spans="1:10" ht="15" customHeight="1">
      <c r="A286" s="20"/>
      <c r="B286" s="18" t="s">
        <v>117</v>
      </c>
      <c r="C286" s="17" t="s">
        <v>122</v>
      </c>
      <c r="D286" s="33" t="s">
        <v>7</v>
      </c>
      <c r="E286" s="32">
        <v>0.5</v>
      </c>
      <c r="F286" s="42">
        <v>0.54</v>
      </c>
      <c r="G286" s="34">
        <v>0.22714000000000004</v>
      </c>
      <c r="H286" s="32">
        <v>0.5</v>
      </c>
      <c r="J286" s="36"/>
    </row>
    <row r="287" spans="1:10" ht="15" customHeight="1">
      <c r="A287" s="20"/>
      <c r="B287" s="18" t="s">
        <v>118</v>
      </c>
      <c r="C287" s="17" t="s">
        <v>123</v>
      </c>
      <c r="D287" s="33" t="s">
        <v>7</v>
      </c>
      <c r="E287" s="32">
        <v>0.5</v>
      </c>
      <c r="F287" s="42">
        <v>0.03</v>
      </c>
      <c r="G287" s="34">
        <v>0.21786000000000003</v>
      </c>
      <c r="H287" s="32">
        <v>0.5</v>
      </c>
      <c r="J287" s="36"/>
    </row>
    <row r="288" spans="1:10" ht="15" customHeight="1">
      <c r="A288" s="20"/>
      <c r="B288" s="18" t="s">
        <v>76</v>
      </c>
      <c r="C288" s="17" t="s">
        <v>124</v>
      </c>
      <c r="D288" s="33" t="s">
        <v>7</v>
      </c>
      <c r="E288" s="32">
        <v>0.5</v>
      </c>
      <c r="F288" s="42">
        <v>0.03</v>
      </c>
      <c r="G288" s="34">
        <v>0.21503</v>
      </c>
      <c r="H288" s="32">
        <v>0.5</v>
      </c>
      <c r="J288" s="36"/>
    </row>
    <row r="289" spans="1:10" ht="15" customHeight="1">
      <c r="A289" s="20"/>
      <c r="B289" s="18" t="s">
        <v>78</v>
      </c>
      <c r="C289" s="17" t="s">
        <v>125</v>
      </c>
      <c r="D289" s="33" t="s">
        <v>7</v>
      </c>
      <c r="E289" s="32">
        <v>0.5</v>
      </c>
      <c r="F289" s="42">
        <v>0.05</v>
      </c>
      <c r="G289" s="34">
        <v>0.25285999999999997</v>
      </c>
      <c r="H289" s="32">
        <v>0.5</v>
      </c>
      <c r="J289" s="36"/>
    </row>
    <row r="290" spans="1:10" ht="15" customHeight="1">
      <c r="A290" s="20"/>
      <c r="B290" s="18" t="s">
        <v>80</v>
      </c>
      <c r="C290" s="17" t="s">
        <v>126</v>
      </c>
      <c r="D290" s="33" t="s">
        <v>7</v>
      </c>
      <c r="E290" s="32">
        <v>0.5</v>
      </c>
      <c r="F290" s="42">
        <v>0.03</v>
      </c>
      <c r="G290" s="34">
        <v>0.23071</v>
      </c>
      <c r="H290" s="32">
        <v>0.5</v>
      </c>
      <c r="J290" s="36"/>
    </row>
    <row r="291" spans="1:10" ht="15" customHeight="1">
      <c r="A291" s="20"/>
      <c r="B291" s="18" t="s">
        <v>82</v>
      </c>
      <c r="C291" s="17" t="s">
        <v>127</v>
      </c>
      <c r="D291" s="33" t="s">
        <v>7</v>
      </c>
      <c r="E291" s="32">
        <v>0.5</v>
      </c>
      <c r="F291" s="42">
        <v>0.05</v>
      </c>
      <c r="G291" s="34">
        <v>0.22928999999999999</v>
      </c>
      <c r="H291" s="32">
        <v>0.5</v>
      </c>
      <c r="J291" s="36"/>
    </row>
    <row r="292" spans="1:10" ht="15" customHeight="1">
      <c r="A292" s="20"/>
      <c r="B292" s="18" t="s">
        <v>84</v>
      </c>
      <c r="C292" s="17" t="s">
        <v>128</v>
      </c>
      <c r="D292" s="33" t="s">
        <v>7</v>
      </c>
      <c r="E292" s="32">
        <v>0.5</v>
      </c>
      <c r="F292" s="42">
        <v>0.03</v>
      </c>
      <c r="G292" s="34">
        <v>0.23525999999999997</v>
      </c>
      <c r="H292" s="32">
        <v>0.5</v>
      </c>
      <c r="J292" s="36"/>
    </row>
    <row r="293" spans="1:10" ht="15" customHeight="1">
      <c r="A293" s="20" t="s">
        <v>140</v>
      </c>
      <c r="B293" s="18" t="s">
        <v>130</v>
      </c>
      <c r="C293" s="17" t="s">
        <v>131</v>
      </c>
      <c r="D293" s="33" t="s">
        <v>7</v>
      </c>
      <c r="E293" s="32">
        <v>0.5</v>
      </c>
      <c r="F293" s="42">
        <v>0.05</v>
      </c>
      <c r="G293" s="34">
        <v>0.23785999999999999</v>
      </c>
      <c r="H293" s="32">
        <v>0.5</v>
      </c>
      <c r="J293" s="36"/>
    </row>
    <row r="294" spans="1:10" ht="15" customHeight="1">
      <c r="A294" s="20"/>
      <c r="B294" s="18" t="s">
        <v>88</v>
      </c>
      <c r="C294" s="17" t="s">
        <v>120</v>
      </c>
      <c r="D294" s="33" t="s">
        <v>7</v>
      </c>
      <c r="E294" s="32">
        <v>0.5</v>
      </c>
      <c r="F294" s="42">
        <v>0.05</v>
      </c>
      <c r="G294" s="34">
        <v>0.23749000000000001</v>
      </c>
      <c r="H294" s="32">
        <v>0.5</v>
      </c>
      <c r="J294" s="36"/>
    </row>
    <row r="295" spans="1:10" ht="15" customHeight="1">
      <c r="A295" s="20"/>
      <c r="B295" s="18" t="s">
        <v>90</v>
      </c>
      <c r="C295" s="17" t="s">
        <v>121</v>
      </c>
      <c r="D295" s="33" t="s">
        <v>7</v>
      </c>
      <c r="E295" s="32">
        <v>0.5</v>
      </c>
      <c r="F295" s="42">
        <v>0.06</v>
      </c>
      <c r="G295" s="34">
        <v>0.23599999999999996</v>
      </c>
      <c r="H295" s="32">
        <v>0.5</v>
      </c>
      <c r="J295" s="36"/>
    </row>
    <row r="296" spans="1:10" ht="15" customHeight="1">
      <c r="A296" s="20"/>
      <c r="B296" s="18" t="s">
        <v>92</v>
      </c>
      <c r="C296" s="17" t="s">
        <v>115</v>
      </c>
      <c r="D296" s="33" t="s">
        <v>7</v>
      </c>
      <c r="E296" s="32">
        <v>0.5</v>
      </c>
      <c r="F296" s="42">
        <v>0.04</v>
      </c>
      <c r="G296" s="34">
        <v>0.23286000000000001</v>
      </c>
      <c r="H296" s="32">
        <v>0.5</v>
      </c>
      <c r="J296" s="36"/>
    </row>
    <row r="297" spans="1:10" ht="15" customHeight="1">
      <c r="A297" s="20"/>
      <c r="B297" s="18" t="s">
        <v>94</v>
      </c>
      <c r="C297" s="17" t="s">
        <v>116</v>
      </c>
      <c r="D297" s="33" t="s">
        <v>7</v>
      </c>
      <c r="E297" s="32">
        <v>0.5</v>
      </c>
      <c r="F297" s="42">
        <v>7.0000000000000007E-2</v>
      </c>
      <c r="G297" s="34">
        <v>0.24181</v>
      </c>
      <c r="H297" s="32">
        <v>0.5</v>
      </c>
      <c r="J297" s="36"/>
    </row>
    <row r="298" spans="1:10" ht="15" customHeight="1">
      <c r="A298" s="20"/>
      <c r="B298" s="18" t="s">
        <v>72</v>
      </c>
      <c r="C298" s="17" t="s">
        <v>122</v>
      </c>
      <c r="D298" s="33" t="s">
        <v>7</v>
      </c>
      <c r="E298" s="32">
        <v>0.5</v>
      </c>
      <c r="F298" s="42">
        <v>0.08</v>
      </c>
      <c r="G298" s="34">
        <v>0.24004</v>
      </c>
      <c r="H298" s="32">
        <v>0.5</v>
      </c>
      <c r="J298" s="36"/>
    </row>
    <row r="299" spans="1:10" ht="15" customHeight="1">
      <c r="A299" s="20"/>
      <c r="B299" s="18" t="s">
        <v>74</v>
      </c>
      <c r="C299" s="17" t="s">
        <v>123</v>
      </c>
      <c r="D299" s="33" t="s">
        <v>7</v>
      </c>
      <c r="E299" s="32">
        <v>0.5</v>
      </c>
      <c r="F299" s="42">
        <v>7.0000000000000007E-2</v>
      </c>
      <c r="G299" s="34">
        <v>0.23916999999999999</v>
      </c>
      <c r="H299" s="32">
        <v>0.5</v>
      </c>
      <c r="J299" s="36"/>
    </row>
    <row r="300" spans="1:10" ht="15" customHeight="1">
      <c r="A300" s="20"/>
      <c r="B300" s="18" t="s">
        <v>76</v>
      </c>
      <c r="C300" s="17" t="s">
        <v>124</v>
      </c>
      <c r="D300" s="33" t="s">
        <v>7</v>
      </c>
      <c r="E300" s="32">
        <v>0.5</v>
      </c>
      <c r="F300" s="42">
        <v>0.03</v>
      </c>
      <c r="G300" s="34">
        <v>0.26021</v>
      </c>
      <c r="H300" s="32">
        <v>0.5</v>
      </c>
      <c r="J300" s="36"/>
    </row>
    <row r="301" spans="1:10" ht="15" customHeight="1">
      <c r="A301" s="20"/>
      <c r="B301" s="18" t="s">
        <v>78</v>
      </c>
      <c r="C301" s="17" t="s">
        <v>125</v>
      </c>
      <c r="D301" s="33" t="s">
        <v>7</v>
      </c>
      <c r="E301" s="32">
        <v>0.5</v>
      </c>
      <c r="F301" s="42">
        <v>0.05</v>
      </c>
      <c r="G301" s="34">
        <v>0.24142999999999998</v>
      </c>
      <c r="H301" s="32">
        <v>0.5</v>
      </c>
      <c r="J301" s="36"/>
    </row>
    <row r="302" spans="1:10" ht="15" customHeight="1">
      <c r="A302" s="20"/>
      <c r="B302" s="18" t="s">
        <v>80</v>
      </c>
      <c r="C302" s="17" t="s">
        <v>126</v>
      </c>
      <c r="D302" s="33" t="s">
        <v>7</v>
      </c>
      <c r="E302" s="32">
        <v>0.5</v>
      </c>
      <c r="F302" s="42">
        <v>1.6500000000000001E-2</v>
      </c>
      <c r="G302" s="34">
        <v>0.23405700000000004</v>
      </c>
      <c r="H302" s="32">
        <v>0.5</v>
      </c>
      <c r="J302" s="36"/>
    </row>
    <row r="303" spans="1:10" ht="15" customHeight="1">
      <c r="A303" s="20"/>
      <c r="B303" s="18" t="s">
        <v>82</v>
      </c>
      <c r="C303" s="17" t="s">
        <v>127</v>
      </c>
      <c r="D303" s="33" t="s">
        <v>7</v>
      </c>
      <c r="E303" s="32">
        <v>0.5</v>
      </c>
      <c r="F303" s="42">
        <v>0.03</v>
      </c>
      <c r="G303" s="34">
        <v>0.19392999999999999</v>
      </c>
      <c r="H303" s="32">
        <v>0.5</v>
      </c>
      <c r="J303" s="36"/>
    </row>
    <row r="304" spans="1:10" ht="15" customHeight="1">
      <c r="A304" s="20"/>
      <c r="B304" s="18" t="s">
        <v>84</v>
      </c>
      <c r="C304" s="17" t="s">
        <v>128</v>
      </c>
      <c r="D304" s="33" t="s">
        <v>7</v>
      </c>
      <c r="E304" s="32">
        <v>0.75</v>
      </c>
      <c r="F304" s="42">
        <v>0.01</v>
      </c>
      <c r="G304" s="34">
        <v>0.22106999999999999</v>
      </c>
      <c r="H304" s="32">
        <v>0.75</v>
      </c>
      <c r="J304" s="36"/>
    </row>
    <row r="305" spans="1:10" ht="15" customHeight="1">
      <c r="A305" s="20" t="s">
        <v>141</v>
      </c>
      <c r="B305" s="18" t="s">
        <v>86</v>
      </c>
      <c r="C305" s="17" t="s">
        <v>142</v>
      </c>
      <c r="D305" s="33" t="s">
        <v>7</v>
      </c>
      <c r="E305" s="32">
        <v>0.75</v>
      </c>
      <c r="F305" s="42">
        <v>0.02</v>
      </c>
      <c r="G305" s="34">
        <v>0.38429000000000002</v>
      </c>
      <c r="H305" s="32">
        <v>0.75</v>
      </c>
      <c r="J305" s="36"/>
    </row>
    <row r="306" spans="1:10" ht="15" customHeight="1">
      <c r="A306" s="20"/>
      <c r="B306" s="18" t="s">
        <v>88</v>
      </c>
      <c r="C306" s="17" t="s">
        <v>101</v>
      </c>
      <c r="D306" s="33" t="s">
        <v>7</v>
      </c>
      <c r="E306" s="32">
        <v>0.75</v>
      </c>
      <c r="F306" s="42">
        <v>0.03</v>
      </c>
      <c r="G306" s="34">
        <v>0.26863999999999999</v>
      </c>
      <c r="H306" s="32">
        <v>0.75</v>
      </c>
      <c r="J306" s="36"/>
    </row>
    <row r="307" spans="1:10" ht="15" customHeight="1">
      <c r="A307" s="20"/>
      <c r="B307" s="18" t="s">
        <v>90</v>
      </c>
      <c r="C307" s="17" t="s">
        <v>102</v>
      </c>
      <c r="D307" s="33" t="s">
        <v>7</v>
      </c>
      <c r="E307" s="32">
        <v>0.75</v>
      </c>
      <c r="F307" s="42">
        <v>0.12</v>
      </c>
      <c r="G307" s="34">
        <v>0.22839000000000001</v>
      </c>
      <c r="H307" s="32">
        <v>0.75</v>
      </c>
      <c r="J307" s="36"/>
    </row>
    <row r="308" spans="1:10" ht="15" customHeight="1">
      <c r="A308" s="20"/>
      <c r="B308" s="18" t="s">
        <v>92</v>
      </c>
      <c r="C308" s="17" t="s">
        <v>103</v>
      </c>
      <c r="D308" s="33" t="s">
        <v>7</v>
      </c>
      <c r="E308" s="32">
        <v>0.75</v>
      </c>
      <c r="F308" s="42">
        <v>0.04</v>
      </c>
      <c r="G308" s="34">
        <v>0.22714000000000004</v>
      </c>
      <c r="H308" s="32">
        <v>0.75</v>
      </c>
      <c r="J308" s="36"/>
    </row>
    <row r="309" spans="1:10" ht="15" customHeight="1">
      <c r="A309" s="20"/>
      <c r="B309" s="18" t="s">
        <v>94</v>
      </c>
      <c r="C309" s="17" t="s">
        <v>104</v>
      </c>
      <c r="D309" s="33" t="s">
        <v>7</v>
      </c>
      <c r="E309" s="32">
        <v>0.75</v>
      </c>
      <c r="F309" s="42">
        <v>0.04</v>
      </c>
      <c r="G309" s="34">
        <v>0.23321000000000003</v>
      </c>
      <c r="H309" s="32">
        <v>0.75</v>
      </c>
      <c r="J309" s="36"/>
    </row>
    <row r="310" spans="1:10" ht="15" customHeight="1">
      <c r="A310" s="20"/>
      <c r="B310" s="18" t="s">
        <v>72</v>
      </c>
      <c r="C310" s="17" t="s">
        <v>105</v>
      </c>
      <c r="D310" s="33" t="s">
        <v>7</v>
      </c>
      <c r="E310" s="32">
        <v>0.75</v>
      </c>
      <c r="F310" s="42">
        <v>0.1</v>
      </c>
      <c r="G310" s="34">
        <v>0.25518000000000002</v>
      </c>
      <c r="H310" s="32">
        <v>0.75</v>
      </c>
      <c r="J310" s="36"/>
    </row>
    <row r="311" spans="1:10" ht="15" customHeight="1">
      <c r="A311" s="20"/>
      <c r="B311" s="18" t="s">
        <v>74</v>
      </c>
      <c r="C311" s="17" t="s">
        <v>106</v>
      </c>
      <c r="D311" s="33" t="s">
        <v>7</v>
      </c>
      <c r="E311" s="32">
        <v>0.75</v>
      </c>
      <c r="F311" s="42">
        <v>0.04</v>
      </c>
      <c r="G311" s="34">
        <v>0.23982000000000001</v>
      </c>
      <c r="H311" s="32">
        <v>0.75</v>
      </c>
      <c r="J311" s="36"/>
    </row>
    <row r="312" spans="1:10" ht="15" customHeight="1">
      <c r="A312" s="20"/>
      <c r="B312" s="18" t="s">
        <v>76</v>
      </c>
      <c r="C312" s="17" t="s">
        <v>107</v>
      </c>
      <c r="D312" s="33" t="s">
        <v>7</v>
      </c>
      <c r="E312" s="32">
        <v>0.75</v>
      </c>
      <c r="F312" s="42">
        <v>0.08</v>
      </c>
      <c r="G312" s="34">
        <v>0.24357000000000004</v>
      </c>
      <c r="H312" s="32">
        <v>0.75</v>
      </c>
      <c r="J312" s="36"/>
    </row>
    <row r="313" spans="1:10" ht="15" customHeight="1">
      <c r="A313" s="20"/>
      <c r="B313" s="18" t="s">
        <v>78</v>
      </c>
      <c r="C313" s="17" t="s">
        <v>108</v>
      </c>
      <c r="D313" s="33" t="s">
        <v>7</v>
      </c>
      <c r="E313" s="32">
        <v>0.75</v>
      </c>
      <c r="F313" s="42">
        <v>0.16</v>
      </c>
      <c r="G313" s="34">
        <v>0.28786</v>
      </c>
      <c r="H313" s="32">
        <v>0.75</v>
      </c>
      <c r="J313" s="36"/>
    </row>
    <row r="314" spans="1:10" ht="15" customHeight="1">
      <c r="A314" s="20"/>
      <c r="B314" s="18" t="s">
        <v>80</v>
      </c>
      <c r="C314" s="17" t="s">
        <v>109</v>
      </c>
      <c r="D314" s="33" t="s">
        <v>7</v>
      </c>
      <c r="E314" s="32">
        <v>0.75</v>
      </c>
      <c r="F314" s="42">
        <v>0.12</v>
      </c>
      <c r="G314" s="34">
        <v>0.33928999999999998</v>
      </c>
      <c r="H314" s="32">
        <v>0.75</v>
      </c>
      <c r="J314" s="36"/>
    </row>
    <row r="315" spans="1:10" ht="15" customHeight="1">
      <c r="A315" s="20"/>
      <c r="B315" s="18" t="s">
        <v>82</v>
      </c>
      <c r="C315" s="17" t="s">
        <v>110</v>
      </c>
      <c r="D315" s="33" t="s">
        <v>7</v>
      </c>
      <c r="E315" s="32">
        <v>0.75</v>
      </c>
      <c r="F315" s="42">
        <v>0.22999999999999998</v>
      </c>
      <c r="G315" s="34">
        <v>0.43785999999999997</v>
      </c>
      <c r="H315" s="32">
        <v>0.75</v>
      </c>
      <c r="J315" s="36"/>
    </row>
    <row r="316" spans="1:10" ht="15" customHeight="1">
      <c r="A316" s="20"/>
      <c r="B316" s="18" t="s">
        <v>84</v>
      </c>
      <c r="C316" s="17" t="s">
        <v>111</v>
      </c>
      <c r="D316" s="33" t="s">
        <v>7</v>
      </c>
      <c r="E316" s="32">
        <v>1</v>
      </c>
      <c r="F316" s="42">
        <v>0.54</v>
      </c>
      <c r="G316" s="34">
        <v>0.74643000000000004</v>
      </c>
      <c r="H316" s="32">
        <v>1</v>
      </c>
      <c r="J316" s="36"/>
    </row>
    <row r="317" spans="1:10" ht="15" customHeight="1">
      <c r="A317" s="20" t="s">
        <v>143</v>
      </c>
      <c r="B317" s="18" t="s">
        <v>86</v>
      </c>
      <c r="C317" s="17" t="s">
        <v>142</v>
      </c>
      <c r="D317" s="33" t="s">
        <v>7</v>
      </c>
      <c r="E317" s="32">
        <v>1</v>
      </c>
      <c r="F317" s="42">
        <v>0.12</v>
      </c>
      <c r="G317" s="34">
        <v>0.59250000000000003</v>
      </c>
      <c r="H317" s="32">
        <v>1</v>
      </c>
      <c r="J317" s="36"/>
    </row>
    <row r="318" spans="1:10" ht="15" customHeight="1">
      <c r="A318" s="20"/>
      <c r="B318" s="18" t="s">
        <v>88</v>
      </c>
      <c r="C318" s="17" t="s">
        <v>101</v>
      </c>
      <c r="D318" s="33" t="s">
        <v>7</v>
      </c>
      <c r="E318" s="32">
        <v>1</v>
      </c>
      <c r="F318" s="42">
        <v>0.1</v>
      </c>
      <c r="G318" s="34">
        <v>0.46356999999999993</v>
      </c>
      <c r="H318" s="32">
        <v>1</v>
      </c>
      <c r="J318" s="36"/>
    </row>
    <row r="319" spans="1:10" ht="15" customHeight="1">
      <c r="A319" s="20"/>
      <c r="B319" s="18" t="s">
        <v>90</v>
      </c>
      <c r="C319" s="17" t="s">
        <v>102</v>
      </c>
      <c r="D319" s="33" t="s">
        <v>7</v>
      </c>
      <c r="E319" s="32">
        <v>1.25</v>
      </c>
      <c r="F319" s="42">
        <v>0.04</v>
      </c>
      <c r="G319" s="34">
        <v>0.44107000000000002</v>
      </c>
      <c r="H319" s="32">
        <v>1.25</v>
      </c>
      <c r="J319" s="36"/>
    </row>
    <row r="320" spans="1:10" ht="15" customHeight="1">
      <c r="A320" s="20"/>
      <c r="B320" s="18" t="s">
        <v>92</v>
      </c>
      <c r="C320" s="17" t="s">
        <v>103</v>
      </c>
      <c r="D320" s="33" t="s">
        <v>7</v>
      </c>
      <c r="E320" s="32">
        <v>1.25</v>
      </c>
      <c r="F320" s="42">
        <v>0.12</v>
      </c>
      <c r="G320" s="34">
        <v>0.38785999999999998</v>
      </c>
      <c r="H320" s="32">
        <v>1.25</v>
      </c>
      <c r="J320" s="36"/>
    </row>
    <row r="321" spans="1:10" ht="15" customHeight="1">
      <c r="A321" s="20"/>
      <c r="B321" s="18" t="s">
        <v>94</v>
      </c>
      <c r="C321" s="17" t="s">
        <v>104</v>
      </c>
      <c r="D321" s="33" t="s">
        <v>7</v>
      </c>
      <c r="E321" s="32">
        <v>1.25</v>
      </c>
      <c r="F321" s="42">
        <v>0.1</v>
      </c>
      <c r="G321" s="34">
        <v>0.35648999999999997</v>
      </c>
      <c r="H321" s="32">
        <v>1.25</v>
      </c>
      <c r="J321" s="36"/>
    </row>
    <row r="322" spans="1:10" ht="15" customHeight="1">
      <c r="A322" s="20"/>
      <c r="B322" s="18" t="s">
        <v>72</v>
      </c>
      <c r="C322" s="17" t="s">
        <v>105</v>
      </c>
      <c r="D322" s="33" t="s">
        <v>7</v>
      </c>
      <c r="E322" s="32">
        <v>1.5</v>
      </c>
      <c r="F322" s="42">
        <v>0.26</v>
      </c>
      <c r="G322" s="34">
        <v>0.46501999999999999</v>
      </c>
      <c r="H322" s="32">
        <v>1.5</v>
      </c>
      <c r="J322" s="36"/>
    </row>
    <row r="323" spans="1:10" ht="15" customHeight="1">
      <c r="A323" s="20"/>
      <c r="B323" s="18" t="s">
        <v>74</v>
      </c>
      <c r="C323" s="17" t="s">
        <v>106</v>
      </c>
      <c r="D323" s="33" t="s">
        <v>7</v>
      </c>
      <c r="E323" s="32">
        <v>1.5</v>
      </c>
      <c r="F323" s="42">
        <v>0.59</v>
      </c>
      <c r="G323" s="34">
        <v>0.43832000000000004</v>
      </c>
      <c r="H323" s="32">
        <v>1.5</v>
      </c>
      <c r="J323" s="36"/>
    </row>
    <row r="324" spans="1:10" ht="15" customHeight="1">
      <c r="A324" s="20"/>
      <c r="B324" s="18" t="s">
        <v>76</v>
      </c>
      <c r="C324" s="17" t="s">
        <v>107</v>
      </c>
      <c r="D324" s="33" t="s">
        <v>7</v>
      </c>
      <c r="E324" s="32">
        <v>1.5</v>
      </c>
      <c r="F324" s="42">
        <v>0.2</v>
      </c>
      <c r="G324" s="34">
        <v>0.42143000000000008</v>
      </c>
      <c r="H324" s="32">
        <v>1.5</v>
      </c>
      <c r="J324" s="36"/>
    </row>
    <row r="325" spans="1:10" ht="15" customHeight="1">
      <c r="A325" s="20"/>
      <c r="B325" s="18" t="s">
        <v>78</v>
      </c>
      <c r="C325" s="17" t="s">
        <v>108</v>
      </c>
      <c r="D325" s="33" t="s">
        <v>7</v>
      </c>
      <c r="E325" s="32">
        <v>1.5</v>
      </c>
      <c r="F325" s="42">
        <v>0.79</v>
      </c>
      <c r="G325" s="34">
        <v>0.58365999999999996</v>
      </c>
      <c r="H325" s="32">
        <v>1.5</v>
      </c>
      <c r="J325" s="36"/>
    </row>
    <row r="326" spans="1:10" ht="15" customHeight="1">
      <c r="A326" s="20"/>
      <c r="B326" s="18" t="s">
        <v>80</v>
      </c>
      <c r="C326" s="17" t="s">
        <v>109</v>
      </c>
      <c r="D326" s="33" t="s">
        <v>7</v>
      </c>
      <c r="E326" s="32">
        <v>1.5</v>
      </c>
      <c r="F326" s="42">
        <v>1.8900000000000001</v>
      </c>
      <c r="G326" s="34">
        <v>0.79106999999999994</v>
      </c>
      <c r="H326" s="32">
        <v>1.5</v>
      </c>
      <c r="J326" s="36"/>
    </row>
    <row r="327" spans="1:10" ht="15" customHeight="1">
      <c r="A327" s="20"/>
      <c r="B327" s="18" t="s">
        <v>82</v>
      </c>
      <c r="C327" s="17" t="s">
        <v>110</v>
      </c>
      <c r="D327" s="33" t="s">
        <v>7</v>
      </c>
      <c r="E327" s="32">
        <v>1.5</v>
      </c>
      <c r="F327" s="42">
        <v>0.25</v>
      </c>
      <c r="G327" s="34">
        <v>0.99892999999999998</v>
      </c>
      <c r="H327" s="32">
        <v>1.5</v>
      </c>
      <c r="J327" s="36"/>
    </row>
    <row r="328" spans="1:10" ht="15" customHeight="1">
      <c r="A328" s="20"/>
      <c r="B328" s="18" t="s">
        <v>84</v>
      </c>
      <c r="C328" s="17" t="s">
        <v>111</v>
      </c>
      <c r="D328" s="33" t="s">
        <v>7</v>
      </c>
      <c r="E328" s="32">
        <v>1.7500000000000002</v>
      </c>
      <c r="F328" s="42">
        <v>1.29</v>
      </c>
      <c r="G328" s="34">
        <v>1.1910700000000001</v>
      </c>
      <c r="H328" s="32">
        <v>1.7500000000000002</v>
      </c>
      <c r="J328" s="36"/>
    </row>
    <row r="329" spans="1:10" ht="15" customHeight="1">
      <c r="A329" s="20" t="s">
        <v>144</v>
      </c>
      <c r="B329" s="18" t="s">
        <v>86</v>
      </c>
      <c r="C329" s="17" t="s">
        <v>142</v>
      </c>
      <c r="D329" s="33" t="s">
        <v>7</v>
      </c>
      <c r="E329" s="32">
        <v>1.7500000000000002</v>
      </c>
      <c r="F329" s="42">
        <v>0.96</v>
      </c>
      <c r="G329" s="34">
        <v>0.93036000000000008</v>
      </c>
      <c r="H329" s="32">
        <v>1.7500000000000002</v>
      </c>
      <c r="J329" s="36"/>
    </row>
    <row r="330" spans="1:10" ht="15" customHeight="1">
      <c r="A330" s="20"/>
      <c r="B330" s="18" t="s">
        <v>88</v>
      </c>
      <c r="C330" s="17" t="s">
        <v>101</v>
      </c>
      <c r="D330" s="33" t="s">
        <v>7</v>
      </c>
      <c r="E330" s="32">
        <v>1.7500000000000002</v>
      </c>
      <c r="F330" s="42">
        <v>0.3</v>
      </c>
      <c r="G330" s="34">
        <v>0.73294000000000004</v>
      </c>
      <c r="H330" s="32">
        <v>1.7500000000000002</v>
      </c>
      <c r="J330" s="36"/>
    </row>
    <row r="331" spans="1:10" ht="15" customHeight="1">
      <c r="A331" s="20"/>
      <c r="B331" s="18" t="s">
        <v>90</v>
      </c>
      <c r="C331" s="17" t="s">
        <v>102</v>
      </c>
      <c r="D331" s="33" t="s">
        <v>7</v>
      </c>
      <c r="E331" s="32">
        <v>2</v>
      </c>
      <c r="F331" s="42">
        <v>0.48</v>
      </c>
      <c r="G331" s="34">
        <v>0.99036000000000002</v>
      </c>
      <c r="H331" s="32">
        <v>2</v>
      </c>
      <c r="J331" s="36"/>
    </row>
    <row r="332" spans="1:10" ht="15" customHeight="1">
      <c r="A332" s="20"/>
      <c r="B332" s="18" t="s">
        <v>92</v>
      </c>
      <c r="C332" s="17" t="s">
        <v>103</v>
      </c>
      <c r="D332" s="33" t="s">
        <v>7</v>
      </c>
      <c r="E332" s="32">
        <v>2</v>
      </c>
      <c r="F332" s="42">
        <v>0.52</v>
      </c>
      <c r="G332" s="34">
        <v>1.30643</v>
      </c>
      <c r="H332" s="32">
        <v>2</v>
      </c>
      <c r="J332" s="36"/>
    </row>
    <row r="333" spans="1:10" ht="15" customHeight="1">
      <c r="A333" s="20"/>
      <c r="B333" s="18" t="s">
        <v>94</v>
      </c>
      <c r="C333" s="17" t="s">
        <v>104</v>
      </c>
      <c r="D333" s="33" t="s">
        <v>7</v>
      </c>
      <c r="E333" s="32">
        <v>2</v>
      </c>
      <c r="F333" s="42">
        <v>1.27</v>
      </c>
      <c r="G333" s="34">
        <v>1.0175000000000001</v>
      </c>
      <c r="H333" s="32">
        <v>2</v>
      </c>
      <c r="J333" s="36"/>
    </row>
    <row r="334" spans="1:10" ht="15" customHeight="1">
      <c r="A334" s="20"/>
      <c r="B334" s="18" t="s">
        <v>72</v>
      </c>
      <c r="C334" s="17" t="s">
        <v>105</v>
      </c>
      <c r="D334" s="33" t="s">
        <v>7</v>
      </c>
      <c r="E334" s="32">
        <v>2.25</v>
      </c>
      <c r="F334" s="42">
        <v>2.7</v>
      </c>
      <c r="G334" s="34">
        <v>2.0119600000000002</v>
      </c>
      <c r="H334" s="32">
        <v>2.25</v>
      </c>
      <c r="J334" s="36"/>
    </row>
    <row r="335" spans="1:10" ht="15" customHeight="1">
      <c r="A335" s="20"/>
      <c r="B335" s="18" t="s">
        <v>74</v>
      </c>
      <c r="C335" s="17" t="s">
        <v>106</v>
      </c>
      <c r="D335" s="33" t="s">
        <v>7</v>
      </c>
      <c r="E335" s="32">
        <v>2.25</v>
      </c>
      <c r="F335" s="42">
        <v>0.76</v>
      </c>
      <c r="G335" s="34">
        <v>1.6758499999999998</v>
      </c>
      <c r="H335" s="32">
        <v>2.25</v>
      </c>
      <c r="J335" s="36"/>
    </row>
    <row r="336" spans="1:10" ht="15" customHeight="1">
      <c r="A336" s="20"/>
      <c r="B336" s="18" t="s">
        <v>76</v>
      </c>
      <c r="C336" s="17" t="s">
        <v>107</v>
      </c>
      <c r="D336" s="33" t="s">
        <v>7</v>
      </c>
      <c r="E336" s="32">
        <v>2.25</v>
      </c>
      <c r="F336" s="42">
        <v>1.01</v>
      </c>
      <c r="G336" s="34">
        <v>1.5369600000000001</v>
      </c>
      <c r="H336" s="32">
        <v>2.25</v>
      </c>
      <c r="J336" s="36"/>
    </row>
    <row r="337" spans="1:10" ht="15" customHeight="1">
      <c r="A337" s="20"/>
      <c r="B337" s="18" t="s">
        <v>78</v>
      </c>
      <c r="C337" s="17" t="s">
        <v>108</v>
      </c>
      <c r="D337" s="33" t="s">
        <v>7</v>
      </c>
      <c r="E337" s="32">
        <v>2.5</v>
      </c>
      <c r="F337" s="42">
        <v>3.3300000000000005</v>
      </c>
      <c r="G337" s="34">
        <v>2.2307100000000002</v>
      </c>
      <c r="H337" s="32">
        <v>2.5</v>
      </c>
      <c r="J337" s="36"/>
    </row>
    <row r="338" spans="1:10" ht="15" customHeight="1">
      <c r="A338" s="20"/>
      <c r="B338" s="18" t="s">
        <v>80</v>
      </c>
      <c r="C338" s="17" t="s">
        <v>109</v>
      </c>
      <c r="D338" s="33" t="s">
        <v>7</v>
      </c>
      <c r="E338" s="32">
        <v>2.5</v>
      </c>
      <c r="F338" s="42">
        <v>0.69</v>
      </c>
      <c r="G338" s="34">
        <v>1.2564299999999999</v>
      </c>
      <c r="H338" s="32">
        <v>2.5</v>
      </c>
      <c r="J338" s="36"/>
    </row>
    <row r="339" spans="1:10" ht="15" customHeight="1">
      <c r="A339" s="20"/>
      <c r="B339" s="18" t="s">
        <v>82</v>
      </c>
      <c r="C339" s="17" t="s">
        <v>110</v>
      </c>
      <c r="D339" s="33" t="s">
        <v>7</v>
      </c>
      <c r="E339" s="32">
        <v>2.5</v>
      </c>
      <c r="F339" s="42">
        <v>1.46</v>
      </c>
      <c r="G339" s="34">
        <v>1.20286</v>
      </c>
      <c r="H339" s="32">
        <v>2.5</v>
      </c>
      <c r="J339" s="36"/>
    </row>
    <row r="340" spans="1:10" ht="15" customHeight="1">
      <c r="A340" s="20"/>
      <c r="B340" s="18" t="s">
        <v>84</v>
      </c>
      <c r="C340" s="17" t="s">
        <v>111</v>
      </c>
      <c r="D340" s="33" t="s">
        <v>7</v>
      </c>
      <c r="E340" s="32">
        <v>2.75</v>
      </c>
      <c r="F340" s="42">
        <v>3.13</v>
      </c>
      <c r="G340" s="34">
        <v>2.2439300000000002</v>
      </c>
      <c r="H340" s="32">
        <v>2.75</v>
      </c>
      <c r="J340" s="36"/>
    </row>
    <row r="341" spans="1:10" ht="15" customHeight="1">
      <c r="A341" s="20" t="s">
        <v>145</v>
      </c>
      <c r="B341" s="18" t="s">
        <v>86</v>
      </c>
      <c r="C341" s="17" t="s">
        <v>142</v>
      </c>
      <c r="D341" s="33" t="s">
        <v>7</v>
      </c>
      <c r="E341" s="32">
        <v>2.75</v>
      </c>
      <c r="F341" s="42">
        <v>1.34</v>
      </c>
      <c r="G341" s="34">
        <v>1.0357099999999999</v>
      </c>
      <c r="H341" s="32">
        <v>2.75</v>
      </c>
      <c r="J341" s="36"/>
    </row>
    <row r="342" spans="1:10" ht="15" customHeight="1">
      <c r="A342" s="20"/>
      <c r="B342" s="18" t="s">
        <v>88</v>
      </c>
      <c r="C342" s="17" t="s">
        <v>101</v>
      </c>
      <c r="D342" s="33" t="s">
        <v>7</v>
      </c>
      <c r="E342" s="32">
        <v>2.75</v>
      </c>
      <c r="F342" s="42">
        <v>0.91999999999999993</v>
      </c>
      <c r="G342" s="34">
        <v>1.0003599999999999</v>
      </c>
      <c r="H342" s="32">
        <v>2.75</v>
      </c>
      <c r="J342" s="36"/>
    </row>
    <row r="343" spans="1:10" ht="15" customHeight="1">
      <c r="A343" s="20"/>
      <c r="B343" s="18" t="s">
        <v>90</v>
      </c>
      <c r="C343" s="17" t="s">
        <v>102</v>
      </c>
      <c r="D343" s="33" t="s">
        <v>7</v>
      </c>
      <c r="E343" s="32">
        <v>2.75</v>
      </c>
      <c r="F343" s="42">
        <v>2.6</v>
      </c>
      <c r="G343" s="34">
        <v>1.6578599999999999</v>
      </c>
      <c r="H343" s="32">
        <v>2.75</v>
      </c>
      <c r="J343" s="36"/>
    </row>
    <row r="344" spans="1:10" ht="15" customHeight="1">
      <c r="A344" s="20"/>
      <c r="B344" s="18" t="s">
        <v>92</v>
      </c>
      <c r="C344" s="17" t="s">
        <v>103</v>
      </c>
      <c r="D344" s="33" t="s">
        <v>7</v>
      </c>
      <c r="E344" s="32">
        <v>2.75</v>
      </c>
      <c r="F344" s="42">
        <v>2.15</v>
      </c>
      <c r="G344" s="34">
        <v>2.1107100000000001</v>
      </c>
      <c r="H344" s="32">
        <v>2.75</v>
      </c>
      <c r="J344" s="36"/>
    </row>
    <row r="345" spans="1:10" ht="15" customHeight="1">
      <c r="A345" s="20"/>
      <c r="B345" s="18" t="s">
        <v>94</v>
      </c>
      <c r="C345" s="17" t="s">
        <v>104</v>
      </c>
      <c r="D345" s="33" t="s">
        <v>7</v>
      </c>
      <c r="E345" s="32">
        <v>2.75</v>
      </c>
      <c r="F345" s="42">
        <v>1.8900000000000001</v>
      </c>
      <c r="G345" s="34">
        <v>1.97607</v>
      </c>
      <c r="H345" s="32">
        <v>2.75</v>
      </c>
      <c r="J345" s="36"/>
    </row>
    <row r="346" spans="1:10" ht="15" customHeight="1">
      <c r="A346" s="20"/>
      <c r="B346" s="18" t="s">
        <v>117</v>
      </c>
      <c r="C346" s="17" t="s">
        <v>105</v>
      </c>
      <c r="D346" s="33" t="s">
        <v>7</v>
      </c>
      <c r="E346" s="32">
        <v>2.75</v>
      </c>
      <c r="F346" s="42">
        <v>2.92</v>
      </c>
      <c r="G346" s="34">
        <v>2.5310700000000002</v>
      </c>
      <c r="H346" s="32">
        <v>2.75</v>
      </c>
      <c r="J346" s="36"/>
    </row>
    <row r="347" spans="1:10" ht="15" customHeight="1">
      <c r="A347" s="20"/>
      <c r="B347" s="18" t="s">
        <v>74</v>
      </c>
      <c r="C347" s="17" t="s">
        <v>106</v>
      </c>
      <c r="D347" s="33" t="s">
        <v>7</v>
      </c>
      <c r="E347" s="32">
        <v>2.75</v>
      </c>
      <c r="F347" s="42">
        <v>1.73</v>
      </c>
      <c r="G347" s="34">
        <v>1.9278599999999999</v>
      </c>
      <c r="H347" s="32">
        <v>2.75</v>
      </c>
      <c r="J347" s="36"/>
    </row>
    <row r="348" spans="1:10" ht="15" customHeight="1">
      <c r="A348" s="20"/>
      <c r="B348" s="18" t="s">
        <v>76</v>
      </c>
      <c r="C348" s="17" t="s">
        <v>107</v>
      </c>
      <c r="D348" s="33" t="s">
        <v>7</v>
      </c>
      <c r="E348" s="32">
        <v>2.5000000000000009</v>
      </c>
      <c r="F348" s="42">
        <v>0.84545454545454557</v>
      </c>
      <c r="G348" s="34">
        <v>1.9578963636363638</v>
      </c>
      <c r="H348" s="32">
        <v>2.5000000000000009</v>
      </c>
      <c r="J348" s="36"/>
    </row>
    <row r="349" spans="1:10" ht="15" customHeight="1">
      <c r="A349" s="20"/>
      <c r="B349" s="18" t="s">
        <v>78</v>
      </c>
      <c r="C349" s="17" t="s">
        <v>108</v>
      </c>
      <c r="D349" s="33" t="s">
        <v>7</v>
      </c>
      <c r="E349" s="32">
        <v>2.25</v>
      </c>
      <c r="F349" s="42">
        <v>2.78</v>
      </c>
      <c r="G349" s="34">
        <v>1.88357</v>
      </c>
      <c r="H349" s="32">
        <v>2.25</v>
      </c>
      <c r="J349" s="36"/>
    </row>
    <row r="350" spans="1:10" ht="15" customHeight="1">
      <c r="A350" s="20"/>
      <c r="B350" s="18" t="s">
        <v>80</v>
      </c>
      <c r="C350" s="17" t="s">
        <v>109</v>
      </c>
      <c r="D350" s="33" t="s">
        <v>7</v>
      </c>
      <c r="E350" s="32">
        <v>2</v>
      </c>
      <c r="F350" s="42">
        <v>1.95</v>
      </c>
      <c r="G350" s="34">
        <v>1.7778599999999998</v>
      </c>
      <c r="H350" s="32">
        <v>2</v>
      </c>
      <c r="J350" s="36"/>
    </row>
    <row r="351" spans="1:10" ht="15" customHeight="1">
      <c r="A351" s="20"/>
      <c r="B351" s="18" t="s">
        <v>82</v>
      </c>
      <c r="C351" s="17" t="s">
        <v>110</v>
      </c>
      <c r="D351" s="33" t="s">
        <v>7</v>
      </c>
      <c r="E351" s="32">
        <v>2</v>
      </c>
      <c r="F351" s="42">
        <v>2.02</v>
      </c>
      <c r="G351" s="34">
        <v>2.1861299999999999</v>
      </c>
      <c r="H351" s="32">
        <v>2</v>
      </c>
      <c r="J351" s="36"/>
    </row>
    <row r="352" spans="1:10" ht="15" customHeight="1">
      <c r="A352" s="20"/>
      <c r="B352" s="18" t="s">
        <v>84</v>
      </c>
      <c r="C352" s="17" t="s">
        <v>111</v>
      </c>
      <c r="D352" s="33" t="s">
        <v>7</v>
      </c>
      <c r="E352" s="32">
        <v>2.4900000000000002</v>
      </c>
      <c r="F352" s="42">
        <v>4.2699999999999996</v>
      </c>
      <c r="G352" s="34">
        <v>2.6661299999999999</v>
      </c>
      <c r="H352" s="32">
        <v>2.4900000000000002</v>
      </c>
      <c r="J352" s="36"/>
    </row>
    <row r="353" spans="1:10" ht="15" customHeight="1">
      <c r="A353" s="20" t="s">
        <v>146</v>
      </c>
      <c r="B353" s="18" t="s">
        <v>86</v>
      </c>
      <c r="C353" s="17" t="s">
        <v>142</v>
      </c>
      <c r="D353" s="33" t="s">
        <v>7</v>
      </c>
      <c r="E353" s="32">
        <v>2</v>
      </c>
      <c r="F353" s="42">
        <v>1.54</v>
      </c>
      <c r="G353" s="34">
        <v>2.2332700000000001</v>
      </c>
      <c r="H353" s="32">
        <v>2</v>
      </c>
      <c r="J353" s="36"/>
    </row>
    <row r="354" spans="1:10" ht="15" customHeight="1">
      <c r="A354" s="20"/>
      <c r="B354" s="18" t="s">
        <v>88</v>
      </c>
      <c r="C354" s="17" t="s">
        <v>101</v>
      </c>
      <c r="D354" s="33" t="s">
        <v>7</v>
      </c>
      <c r="E354" s="32">
        <v>2</v>
      </c>
      <c r="F354" s="42">
        <v>1.34</v>
      </c>
      <c r="G354" s="34">
        <v>1.6546400000000003</v>
      </c>
      <c r="H354" s="32">
        <v>2</v>
      </c>
      <c r="J354" s="36"/>
    </row>
    <row r="355" spans="1:10" ht="15" customHeight="1">
      <c r="A355" s="20"/>
      <c r="B355" s="18" t="s">
        <v>90</v>
      </c>
      <c r="C355" s="17" t="s">
        <v>102</v>
      </c>
      <c r="D355" s="33" t="s">
        <v>7</v>
      </c>
      <c r="E355" s="32">
        <v>1.6500000000000001</v>
      </c>
      <c r="F355" s="42">
        <v>1.48</v>
      </c>
      <c r="G355" s="34">
        <v>2.0501200000000002</v>
      </c>
      <c r="H355" s="32">
        <v>1.6500000000000001</v>
      </c>
      <c r="J355" s="36"/>
    </row>
    <row r="356" spans="1:10" ht="15" customHeight="1">
      <c r="A356" s="20"/>
      <c r="B356" s="18" t="s">
        <v>92</v>
      </c>
      <c r="C356" s="17" t="s">
        <v>103</v>
      </c>
      <c r="D356" s="33" t="s">
        <v>7</v>
      </c>
      <c r="E356" s="32">
        <v>1.1100000000000001</v>
      </c>
      <c r="F356" s="42">
        <v>0.54</v>
      </c>
      <c r="G356" s="34">
        <v>1.14839</v>
      </c>
      <c r="H356" s="32">
        <v>1.1100000000000001</v>
      </c>
      <c r="J356" s="36"/>
    </row>
    <row r="357" spans="1:10" ht="15" customHeight="1">
      <c r="A357" s="20"/>
      <c r="B357" s="18" t="s">
        <v>94</v>
      </c>
      <c r="C357" s="17" t="s">
        <v>104</v>
      </c>
      <c r="D357" s="33" t="s">
        <v>7</v>
      </c>
      <c r="E357" s="32">
        <v>0.62</v>
      </c>
      <c r="F357" s="42">
        <v>0.2</v>
      </c>
      <c r="G357" s="34">
        <v>1.0509500000000001</v>
      </c>
      <c r="H357" s="32">
        <v>0.62</v>
      </c>
      <c r="J357" s="36"/>
    </row>
    <row r="358" spans="1:10" ht="15" customHeight="1">
      <c r="A358" s="20"/>
      <c r="B358" s="18" t="s">
        <v>72</v>
      </c>
      <c r="C358" s="17" t="s">
        <v>105</v>
      </c>
      <c r="D358" s="33" t="s">
        <v>7</v>
      </c>
      <c r="E358" s="32">
        <v>0.5</v>
      </c>
      <c r="F358" s="42">
        <v>0.11</v>
      </c>
      <c r="G358" s="34">
        <v>0.44196000000000002</v>
      </c>
      <c r="H358" s="32">
        <v>0.5</v>
      </c>
      <c r="J358" s="36"/>
    </row>
    <row r="359" spans="1:10" ht="15" customHeight="1">
      <c r="A359" s="20"/>
      <c r="B359" s="18" t="s">
        <v>74</v>
      </c>
      <c r="C359" s="17" t="s">
        <v>106</v>
      </c>
      <c r="D359" s="33" t="s">
        <v>7</v>
      </c>
      <c r="E359" s="32">
        <v>0.5</v>
      </c>
      <c r="F359" s="42">
        <v>0.04</v>
      </c>
      <c r="G359" s="34">
        <v>0.25392999999999999</v>
      </c>
      <c r="H359" s="32">
        <v>0.5</v>
      </c>
      <c r="J359" s="36"/>
    </row>
    <row r="360" spans="1:10" ht="15" customHeight="1">
      <c r="A360" s="20"/>
      <c r="B360" s="18" t="s">
        <v>76</v>
      </c>
      <c r="C360" s="17" t="s">
        <v>107</v>
      </c>
      <c r="D360" s="33" t="s">
        <v>7</v>
      </c>
      <c r="E360" s="32">
        <v>0.5</v>
      </c>
      <c r="F360" s="42">
        <v>0.2</v>
      </c>
      <c r="G360" s="34">
        <v>0.37262000000000001</v>
      </c>
      <c r="H360" s="32">
        <v>0.5</v>
      </c>
      <c r="J360" s="36"/>
    </row>
    <row r="361" spans="1:10" ht="15" customHeight="1">
      <c r="A361" s="20"/>
      <c r="B361" s="18" t="s">
        <v>78</v>
      </c>
      <c r="C361" s="17" t="s">
        <v>108</v>
      </c>
      <c r="D361" s="33" t="s">
        <v>7</v>
      </c>
      <c r="E361" s="32">
        <v>0.5</v>
      </c>
      <c r="F361" s="42">
        <v>0.09</v>
      </c>
      <c r="G361" s="34">
        <v>0.48446</v>
      </c>
      <c r="H361" s="32">
        <v>0.5</v>
      </c>
      <c r="J361" s="36"/>
    </row>
    <row r="362" spans="1:10" ht="15" customHeight="1">
      <c r="A362" s="20"/>
      <c r="B362" s="18" t="s">
        <v>80</v>
      </c>
      <c r="C362" s="17" t="s">
        <v>109</v>
      </c>
      <c r="D362" s="33" t="s">
        <v>7</v>
      </c>
      <c r="E362" s="32">
        <v>0.5</v>
      </c>
      <c r="F362" s="42">
        <v>0.33</v>
      </c>
      <c r="G362" s="34">
        <v>0.40267999999999998</v>
      </c>
      <c r="H362" s="32">
        <v>0.5</v>
      </c>
      <c r="J362" s="36"/>
    </row>
    <row r="363" spans="1:10" ht="15" customHeight="1">
      <c r="A363" s="20"/>
      <c r="B363" s="18" t="s">
        <v>82</v>
      </c>
      <c r="C363" s="17" t="s">
        <v>110</v>
      </c>
      <c r="D363" s="33" t="s">
        <v>7</v>
      </c>
      <c r="E363" s="32">
        <v>0.5</v>
      </c>
      <c r="F363" s="42">
        <v>1.0999999999999999E-2</v>
      </c>
      <c r="G363" s="34">
        <v>0.11268</v>
      </c>
      <c r="H363" s="32">
        <v>0.5</v>
      </c>
      <c r="J363" s="36"/>
    </row>
    <row r="364" spans="1:10" ht="15" customHeight="1">
      <c r="A364" s="20"/>
      <c r="B364" s="18" t="s">
        <v>84</v>
      </c>
      <c r="C364" s="17" t="s">
        <v>111</v>
      </c>
      <c r="D364" s="33" t="s">
        <v>7</v>
      </c>
      <c r="E364" s="32">
        <v>0.5</v>
      </c>
      <c r="F364" s="42">
        <v>0.01</v>
      </c>
      <c r="G364" s="34">
        <v>0.17982000000000001</v>
      </c>
      <c r="H364" s="32">
        <v>0.5</v>
      </c>
      <c r="J364" s="36"/>
    </row>
    <row r="365" spans="1:10" ht="15" customHeight="1">
      <c r="A365" s="20" t="s">
        <v>147</v>
      </c>
      <c r="B365" s="18" t="s">
        <v>86</v>
      </c>
      <c r="C365" s="17" t="s">
        <v>142</v>
      </c>
      <c r="D365" s="33" t="s">
        <v>7</v>
      </c>
      <c r="E365" s="32">
        <v>0.5</v>
      </c>
      <c r="F365" s="42">
        <v>0.2</v>
      </c>
      <c r="G365" s="34">
        <v>0.15690999999999999</v>
      </c>
      <c r="H365" s="32">
        <v>0.5</v>
      </c>
      <c r="J365" s="36"/>
    </row>
    <row r="366" spans="1:10" ht="15" customHeight="1">
      <c r="A366" s="20"/>
      <c r="B366" s="18" t="s">
        <v>88</v>
      </c>
      <c r="C366" s="17" t="s">
        <v>101</v>
      </c>
      <c r="D366" s="33" t="s">
        <v>7</v>
      </c>
      <c r="E366" s="32">
        <v>0.5</v>
      </c>
      <c r="F366" s="42">
        <v>0.02</v>
      </c>
      <c r="G366" s="34">
        <v>0.1225</v>
      </c>
      <c r="H366" s="32">
        <v>0.5</v>
      </c>
      <c r="J366" s="36"/>
    </row>
    <row r="367" spans="1:10" ht="15" customHeight="1">
      <c r="A367" s="20"/>
      <c r="B367" s="18" t="s">
        <v>90</v>
      </c>
      <c r="C367" s="17" t="s">
        <v>102</v>
      </c>
      <c r="D367" s="33" t="s">
        <v>7</v>
      </c>
      <c r="E367" s="32">
        <v>0.5</v>
      </c>
      <c r="F367" s="42">
        <v>0.01</v>
      </c>
      <c r="G367" s="34">
        <v>0.12887000000000001</v>
      </c>
      <c r="H367" s="32">
        <v>0.5</v>
      </c>
      <c r="J367" s="36"/>
    </row>
    <row r="368" spans="1:10" ht="15" customHeight="1">
      <c r="A368" s="20"/>
      <c r="B368" s="18" t="s">
        <v>92</v>
      </c>
      <c r="C368" s="17" t="s">
        <v>103</v>
      </c>
      <c r="D368" s="33" t="s">
        <v>7</v>
      </c>
      <c r="E368" s="32">
        <v>0.5</v>
      </c>
      <c r="F368" s="42">
        <v>0.01</v>
      </c>
      <c r="G368" s="34">
        <v>9.0179999999999996E-2</v>
      </c>
      <c r="H368" s="32">
        <v>0.5</v>
      </c>
      <c r="J368" s="36"/>
    </row>
    <row r="369" spans="1:10" ht="15" customHeight="1">
      <c r="A369" s="20"/>
      <c r="B369" s="18" t="s">
        <v>94</v>
      </c>
      <c r="C369" s="17" t="s">
        <v>104</v>
      </c>
      <c r="D369" s="33" t="s">
        <v>7</v>
      </c>
      <c r="E369" s="32">
        <v>0.5</v>
      </c>
      <c r="F369" s="42">
        <v>0.01</v>
      </c>
      <c r="G369" s="34">
        <v>8.3930000000000005E-2</v>
      </c>
      <c r="H369" s="32">
        <v>0.5</v>
      </c>
      <c r="J369" s="36"/>
    </row>
    <row r="370" spans="1:10" ht="15" customHeight="1">
      <c r="A370" s="20"/>
      <c r="B370" s="18" t="s">
        <v>72</v>
      </c>
      <c r="C370" s="17" t="s">
        <v>105</v>
      </c>
      <c r="D370" s="33" t="s">
        <v>7</v>
      </c>
      <c r="E370" s="32">
        <v>0.5</v>
      </c>
      <c r="F370" s="42">
        <v>0.01</v>
      </c>
      <c r="G370" s="34">
        <v>9.8989999999999995E-2</v>
      </c>
      <c r="H370" s="32">
        <v>0.5</v>
      </c>
      <c r="J370" s="36"/>
    </row>
    <row r="371" spans="1:10" ht="15" customHeight="1">
      <c r="A371" s="20"/>
      <c r="B371" s="18" t="s">
        <v>74</v>
      </c>
      <c r="C371" s="17" t="s">
        <v>106</v>
      </c>
      <c r="D371" s="33" t="s">
        <v>7</v>
      </c>
      <c r="E371" s="32">
        <v>0.5</v>
      </c>
      <c r="F371" s="42">
        <v>0.02</v>
      </c>
      <c r="G371" s="34">
        <v>8.2680000000000003E-2</v>
      </c>
      <c r="H371" s="32">
        <v>0.5</v>
      </c>
      <c r="J371" s="36"/>
    </row>
    <row r="372" spans="1:10" ht="15" customHeight="1">
      <c r="A372" s="20"/>
      <c r="B372" s="18" t="s">
        <v>76</v>
      </c>
      <c r="C372" s="17" t="s">
        <v>107</v>
      </c>
      <c r="D372" s="33" t="s">
        <v>7</v>
      </c>
      <c r="E372" s="32">
        <v>0.5</v>
      </c>
      <c r="F372" s="42">
        <v>0.01</v>
      </c>
      <c r="G372" s="34">
        <v>6.4820000000000003E-2</v>
      </c>
      <c r="H372" s="32">
        <v>0.5</v>
      </c>
      <c r="J372" s="36"/>
    </row>
    <row r="373" spans="1:10" ht="15" customHeight="1">
      <c r="A373" s="20"/>
      <c r="B373" s="18" t="s">
        <v>78</v>
      </c>
      <c r="C373" s="17" t="s">
        <v>108</v>
      </c>
      <c r="D373" s="33" t="s">
        <v>7</v>
      </c>
      <c r="E373" s="32">
        <v>0.5</v>
      </c>
      <c r="F373" s="42">
        <v>6.0000000000000001E-3</v>
      </c>
      <c r="G373" s="34">
        <v>6.3390000000000002E-2</v>
      </c>
      <c r="H373" s="32">
        <v>0.5</v>
      </c>
      <c r="J373" s="36"/>
    </row>
    <row r="374" spans="1:10" ht="15" customHeight="1">
      <c r="A374" s="20"/>
      <c r="B374" s="18" t="s">
        <v>80</v>
      </c>
      <c r="C374" s="17" t="s">
        <v>109</v>
      </c>
      <c r="D374" s="33" t="s">
        <v>7</v>
      </c>
      <c r="E374" s="32">
        <v>0.5</v>
      </c>
      <c r="F374" s="42">
        <v>0.01</v>
      </c>
      <c r="G374" s="34">
        <v>6.7860000000000004E-2</v>
      </c>
      <c r="H374" s="32">
        <v>0.5</v>
      </c>
      <c r="J374" s="36"/>
    </row>
    <row r="375" spans="1:10" ht="15" customHeight="1">
      <c r="A375" s="20"/>
      <c r="B375" s="18" t="s">
        <v>82</v>
      </c>
      <c r="C375" s="17" t="s">
        <v>110</v>
      </c>
      <c r="D375" s="33" t="s">
        <v>7</v>
      </c>
      <c r="E375" s="32">
        <v>0.5</v>
      </c>
      <c r="F375" s="42">
        <v>0.05</v>
      </c>
      <c r="G375" s="34">
        <v>0.10195999999999998</v>
      </c>
      <c r="H375" s="32">
        <v>0.5</v>
      </c>
      <c r="J375" s="36"/>
    </row>
    <row r="376" spans="1:10" ht="15" customHeight="1">
      <c r="A376" s="20"/>
      <c r="B376" s="18" t="s">
        <v>84</v>
      </c>
      <c r="C376" s="17" t="s">
        <v>111</v>
      </c>
      <c r="D376" s="33" t="s">
        <v>7</v>
      </c>
      <c r="E376" s="32">
        <v>0.5</v>
      </c>
      <c r="F376" s="42">
        <v>0.03</v>
      </c>
      <c r="G376" s="34">
        <v>0.16</v>
      </c>
      <c r="H376" s="32">
        <v>0.5</v>
      </c>
      <c r="J376" s="36"/>
    </row>
    <row r="377" spans="1:10" ht="15" customHeight="1">
      <c r="A377" s="20" t="s">
        <v>148</v>
      </c>
      <c r="B377" s="18" t="s">
        <v>86</v>
      </c>
      <c r="C377" s="17" t="s">
        <v>142</v>
      </c>
      <c r="D377" s="33" t="s">
        <v>7</v>
      </c>
      <c r="E377" s="32">
        <v>0.5</v>
      </c>
      <c r="F377" s="42">
        <v>0.1</v>
      </c>
      <c r="G377" s="34">
        <v>0.19821</v>
      </c>
      <c r="H377" s="32">
        <v>0.5</v>
      </c>
      <c r="J377" s="36"/>
    </row>
    <row r="378" spans="1:10" ht="15" customHeight="1">
      <c r="A378" s="20"/>
      <c r="B378" s="18" t="s">
        <v>88</v>
      </c>
      <c r="C378" s="17" t="s">
        <v>101</v>
      </c>
      <c r="D378" s="33" t="s">
        <v>7</v>
      </c>
      <c r="E378" s="32">
        <v>0.5</v>
      </c>
      <c r="F378" s="42">
        <v>0.09</v>
      </c>
      <c r="G378" s="34">
        <v>0.20071</v>
      </c>
      <c r="H378" s="32">
        <v>0.5</v>
      </c>
      <c r="J378" s="36"/>
    </row>
    <row r="379" spans="1:10" ht="15" customHeight="1">
      <c r="A379" s="20"/>
      <c r="B379" s="18" t="s">
        <v>90</v>
      </c>
      <c r="C379" s="17" t="s">
        <v>102</v>
      </c>
      <c r="D379" s="33" t="s">
        <v>7</v>
      </c>
      <c r="E379" s="32">
        <v>0.75</v>
      </c>
      <c r="F379" s="42">
        <v>0.03</v>
      </c>
      <c r="G379" s="34">
        <v>0.30809999999999998</v>
      </c>
      <c r="H379" s="32">
        <v>0.75</v>
      </c>
      <c r="J379" s="36"/>
    </row>
    <row r="380" spans="1:10" ht="15" customHeight="1">
      <c r="A380" s="20"/>
      <c r="B380" s="18" t="s">
        <v>92</v>
      </c>
      <c r="C380" s="17" t="s">
        <v>103</v>
      </c>
      <c r="D380" s="33" t="s">
        <v>7</v>
      </c>
      <c r="E380" s="32">
        <v>0.75</v>
      </c>
      <c r="F380" s="42">
        <v>0.02</v>
      </c>
      <c r="G380" s="34">
        <v>0.20619000000000001</v>
      </c>
      <c r="H380" s="32">
        <v>0.75</v>
      </c>
      <c r="J380" s="36"/>
    </row>
    <row r="381" spans="1:10" ht="15" customHeight="1">
      <c r="A381" s="20"/>
      <c r="B381" s="18" t="s">
        <v>94</v>
      </c>
      <c r="C381" s="17" t="s">
        <v>104</v>
      </c>
      <c r="D381" s="33" t="s">
        <v>7</v>
      </c>
      <c r="E381" s="32">
        <v>1.25</v>
      </c>
      <c r="F381" s="42">
        <v>7.0000000000000007E-2</v>
      </c>
      <c r="G381" s="34">
        <v>0.19542000000000001</v>
      </c>
      <c r="H381" s="32">
        <v>1.25</v>
      </c>
      <c r="J381" s="36"/>
    </row>
    <row r="382" spans="1:10" ht="15" customHeight="1">
      <c r="A382" s="20"/>
      <c r="B382" s="18" t="s">
        <v>72</v>
      </c>
      <c r="C382" s="17" t="s">
        <v>105</v>
      </c>
      <c r="D382" s="33" t="s">
        <v>7</v>
      </c>
      <c r="E382" s="32">
        <v>2</v>
      </c>
      <c r="F382" s="42">
        <v>1.08</v>
      </c>
      <c r="G382" s="34">
        <v>0.87101000000000006</v>
      </c>
      <c r="H382" s="32">
        <v>2</v>
      </c>
      <c r="J382" s="36"/>
    </row>
    <row r="383" spans="1:10" ht="15" customHeight="1">
      <c r="A383" s="20"/>
      <c r="B383" s="18" t="s">
        <v>74</v>
      </c>
      <c r="C383" s="17" t="s">
        <v>106</v>
      </c>
      <c r="D383" s="33" t="s">
        <v>7</v>
      </c>
      <c r="E383" s="32">
        <v>2.75</v>
      </c>
      <c r="F383" s="42">
        <v>0.83</v>
      </c>
      <c r="G383" s="34">
        <v>1.3306</v>
      </c>
      <c r="H383" s="32">
        <v>2.75</v>
      </c>
      <c r="J383" s="36"/>
    </row>
    <row r="384" spans="1:10" ht="15" customHeight="1">
      <c r="A384" s="20"/>
      <c r="B384" s="18" t="s">
        <v>76</v>
      </c>
      <c r="C384" s="17" t="s">
        <v>107</v>
      </c>
      <c r="D384" s="33" t="s">
        <v>7</v>
      </c>
      <c r="E384" s="32">
        <v>2.75</v>
      </c>
      <c r="F384" s="42">
        <v>1.19</v>
      </c>
      <c r="G384" s="34">
        <v>1.8654199999999999</v>
      </c>
      <c r="H384" s="32">
        <v>2.75</v>
      </c>
      <c r="J384" s="36"/>
    </row>
    <row r="385" spans="1:10" ht="15" customHeight="1">
      <c r="A385" s="20"/>
      <c r="B385" s="18" t="s">
        <v>78</v>
      </c>
      <c r="C385" s="17" t="s">
        <v>108</v>
      </c>
      <c r="D385" s="33" t="s">
        <v>7</v>
      </c>
      <c r="E385" s="32">
        <v>3.5000000000000004</v>
      </c>
      <c r="F385" s="42">
        <v>2.2000000000000002</v>
      </c>
      <c r="G385" s="34">
        <v>2.6160700000000001</v>
      </c>
      <c r="H385" s="32">
        <v>3.5000000000000004</v>
      </c>
      <c r="J385" s="36"/>
    </row>
    <row r="386" spans="1:10" ht="15" customHeight="1">
      <c r="A386" s="20"/>
      <c r="B386" s="18" t="s">
        <v>80</v>
      </c>
      <c r="C386" s="17" t="s">
        <v>109</v>
      </c>
      <c r="D386" s="33" t="s">
        <v>7</v>
      </c>
      <c r="E386" s="32">
        <v>3.5000000000000004</v>
      </c>
      <c r="F386" s="42">
        <v>3.1300000000000003</v>
      </c>
      <c r="G386" s="34">
        <v>3.1733900000000004</v>
      </c>
      <c r="H386" s="32">
        <v>3.5000000000000004</v>
      </c>
      <c r="J386" s="36"/>
    </row>
    <row r="387" spans="1:10" ht="15" customHeight="1">
      <c r="A387" s="20"/>
      <c r="B387" s="18" t="s">
        <v>82</v>
      </c>
      <c r="C387" s="17" t="s">
        <v>110</v>
      </c>
      <c r="D387" s="33" t="s">
        <v>7</v>
      </c>
      <c r="E387" s="32">
        <v>4.25</v>
      </c>
      <c r="F387" s="42">
        <v>4.28</v>
      </c>
      <c r="G387" s="34">
        <v>4.4383299999999997</v>
      </c>
      <c r="H387" s="32">
        <v>4.25</v>
      </c>
      <c r="J387" s="36"/>
    </row>
    <row r="388" spans="1:10" ht="15" customHeight="1">
      <c r="A388" s="20"/>
      <c r="B388" s="18" t="s">
        <v>84</v>
      </c>
      <c r="C388" s="17" t="s">
        <v>111</v>
      </c>
      <c r="D388" s="33" t="s">
        <v>7</v>
      </c>
      <c r="E388" s="32">
        <v>4.75</v>
      </c>
      <c r="F388" s="42">
        <v>3.05</v>
      </c>
      <c r="G388" s="34">
        <v>4.3464299999999998</v>
      </c>
      <c r="H388" s="32">
        <v>4.75</v>
      </c>
      <c r="J388" s="36"/>
    </row>
    <row r="389" spans="1:10" ht="15" customHeight="1">
      <c r="A389" s="20" t="s">
        <v>149</v>
      </c>
      <c r="B389" s="18" t="s">
        <v>86</v>
      </c>
      <c r="C389" s="17" t="s">
        <v>142</v>
      </c>
      <c r="D389" s="33" t="s">
        <v>7</v>
      </c>
      <c r="E389" s="32">
        <v>4.75</v>
      </c>
      <c r="F389" s="42">
        <v>1.38</v>
      </c>
      <c r="G389" s="34">
        <v>2.7057099999999998</v>
      </c>
      <c r="H389" s="32">
        <v>4.75</v>
      </c>
      <c r="J389" s="36"/>
    </row>
    <row r="390" spans="1:10" ht="15" customHeight="1">
      <c r="A390" s="20"/>
      <c r="B390" s="18" t="s">
        <v>88</v>
      </c>
      <c r="C390" s="17" t="s">
        <v>101</v>
      </c>
      <c r="D390" s="33" t="s">
        <v>7</v>
      </c>
      <c r="E390" s="32">
        <v>5</v>
      </c>
      <c r="F390" s="42">
        <v>3.7599999999999993</v>
      </c>
      <c r="G390" s="34">
        <v>3.0316700000000001</v>
      </c>
      <c r="H390" s="32">
        <v>5</v>
      </c>
      <c r="J390" s="36"/>
    </row>
    <row r="391" spans="1:10" ht="15" customHeight="1">
      <c r="A391" s="20"/>
      <c r="B391" s="18" t="s">
        <v>90</v>
      </c>
      <c r="C391" s="17" t="s">
        <v>102</v>
      </c>
      <c r="D391" s="33" t="s">
        <v>7</v>
      </c>
      <c r="E391" s="32">
        <v>5.25</v>
      </c>
      <c r="F391" s="42">
        <v>2.14</v>
      </c>
      <c r="G391" s="34">
        <v>3.1411899999999999</v>
      </c>
      <c r="H391" s="32">
        <v>5.25</v>
      </c>
      <c r="J391" s="36"/>
    </row>
    <row r="392" spans="1:10" ht="15" customHeight="1">
      <c r="A392" s="20"/>
      <c r="B392" s="18" t="s">
        <v>92</v>
      </c>
      <c r="C392" s="17" t="s">
        <v>103</v>
      </c>
      <c r="D392" s="33" t="s">
        <v>7</v>
      </c>
      <c r="E392" s="32">
        <v>5.25</v>
      </c>
      <c r="F392" s="42">
        <v>3.66</v>
      </c>
      <c r="G392" s="34">
        <v>3.3051200000000005</v>
      </c>
      <c r="H392" s="32">
        <v>5.25</v>
      </c>
      <c r="J392" s="36"/>
    </row>
    <row r="393" spans="1:10" ht="15" customHeight="1">
      <c r="A393" s="20"/>
      <c r="B393" s="18" t="s">
        <v>94</v>
      </c>
      <c r="C393" s="17" t="s">
        <v>104</v>
      </c>
      <c r="D393" s="33" t="s">
        <v>7</v>
      </c>
      <c r="E393" s="32">
        <v>5.5</v>
      </c>
      <c r="F393" s="42">
        <v>3.83</v>
      </c>
      <c r="G393" s="34">
        <v>4.5089300000000003</v>
      </c>
      <c r="H393" s="32">
        <v>5.5</v>
      </c>
      <c r="J393" s="36"/>
    </row>
    <row r="394" spans="1:10" ht="15" customHeight="1">
      <c r="A394" s="20"/>
      <c r="B394" s="18" t="s">
        <v>72</v>
      </c>
      <c r="C394" s="17" t="s">
        <v>105</v>
      </c>
      <c r="D394" s="33" t="s">
        <v>7</v>
      </c>
      <c r="E394" s="32">
        <v>5.5</v>
      </c>
      <c r="F394" s="42">
        <v>5.38</v>
      </c>
      <c r="G394" s="34">
        <v>4.93405</v>
      </c>
      <c r="H394" s="32">
        <v>5.5</v>
      </c>
      <c r="J394" s="36"/>
    </row>
    <row r="395" spans="1:10" ht="15" customHeight="1">
      <c r="A395" s="20"/>
      <c r="B395" s="18" t="s">
        <v>74</v>
      </c>
      <c r="C395" s="17" t="s">
        <v>106</v>
      </c>
      <c r="D395" s="33" t="s">
        <v>7</v>
      </c>
      <c r="E395" s="32">
        <v>5.75</v>
      </c>
      <c r="F395" s="42">
        <v>5.44</v>
      </c>
      <c r="G395" s="34">
        <v>5.2874400000000001</v>
      </c>
      <c r="H395" s="32">
        <v>5.75</v>
      </c>
      <c r="J395" s="36"/>
    </row>
    <row r="396" spans="1:10" ht="15" customHeight="1">
      <c r="A396" s="20"/>
      <c r="B396" s="18" t="s">
        <v>76</v>
      </c>
      <c r="C396" s="17" t="s">
        <v>107</v>
      </c>
      <c r="D396" s="33" t="s">
        <v>7</v>
      </c>
      <c r="E396" s="32">
        <v>5.75</v>
      </c>
      <c r="F396" s="42">
        <v>3.2717391304347823</v>
      </c>
      <c r="G396" s="34">
        <v>4.6172617391304334</v>
      </c>
      <c r="H396" s="32">
        <v>5.75</v>
      </c>
      <c r="J396" s="36"/>
    </row>
    <row r="397" spans="1:10" ht="15" customHeight="1">
      <c r="A397" s="20"/>
      <c r="B397" s="18" t="s">
        <v>78</v>
      </c>
      <c r="C397" s="17" t="s">
        <v>108</v>
      </c>
      <c r="D397" s="33" t="s">
        <v>7</v>
      </c>
      <c r="E397" s="32">
        <v>5.75</v>
      </c>
      <c r="F397" s="42">
        <v>5.5</v>
      </c>
      <c r="G397" s="34">
        <v>5.3966099999999999</v>
      </c>
      <c r="H397" s="32">
        <v>5.75</v>
      </c>
      <c r="J397" s="36"/>
    </row>
    <row r="398" spans="1:10" ht="15" customHeight="1">
      <c r="A398" s="20"/>
      <c r="B398" s="18" t="s">
        <v>80</v>
      </c>
      <c r="C398" s="17" t="s">
        <v>109</v>
      </c>
      <c r="D398" s="33" t="s">
        <v>7</v>
      </c>
      <c r="E398" s="32">
        <v>5.75</v>
      </c>
      <c r="F398" s="42">
        <v>4.47</v>
      </c>
      <c r="G398" s="34">
        <v>4.9047000000000001</v>
      </c>
      <c r="H398" s="32">
        <v>5.75</v>
      </c>
      <c r="J398" s="36"/>
    </row>
    <row r="399" spans="1:10" ht="15" customHeight="1">
      <c r="A399" s="20"/>
      <c r="B399" s="18" t="s">
        <v>82</v>
      </c>
      <c r="C399" s="17" t="s">
        <v>110</v>
      </c>
      <c r="D399" s="33" t="s">
        <v>7</v>
      </c>
      <c r="E399" s="32">
        <v>5.75</v>
      </c>
      <c r="F399" s="42">
        <v>4.0999999999999996</v>
      </c>
      <c r="G399" s="34">
        <v>5.5167299999999999</v>
      </c>
      <c r="H399" s="32">
        <v>5.75</v>
      </c>
      <c r="J399" s="36"/>
    </row>
    <row r="400" spans="1:10" ht="15" customHeight="1">
      <c r="A400" s="20"/>
      <c r="B400" s="18" t="s">
        <v>84</v>
      </c>
      <c r="C400" s="17" t="s">
        <v>111</v>
      </c>
      <c r="D400" s="33" t="s">
        <v>7</v>
      </c>
      <c r="E400" s="32">
        <v>5.75</v>
      </c>
      <c r="F400" s="42">
        <v>5.93</v>
      </c>
      <c r="G400" s="34">
        <v>5.2680999999999996</v>
      </c>
      <c r="H400" s="32">
        <v>5.75</v>
      </c>
      <c r="J400" s="36"/>
    </row>
    <row r="401" spans="1:10" ht="15" customHeight="1">
      <c r="A401" s="20" t="s">
        <v>150</v>
      </c>
      <c r="B401" s="18" t="s">
        <v>86</v>
      </c>
      <c r="C401" s="17" t="s">
        <v>142</v>
      </c>
      <c r="D401" s="33" t="s">
        <v>7</v>
      </c>
      <c r="E401" s="32">
        <v>5.75</v>
      </c>
      <c r="F401" s="42">
        <v>5.05</v>
      </c>
      <c r="G401" s="34">
        <v>4.5896400000000002</v>
      </c>
      <c r="H401" s="32">
        <v>5.75</v>
      </c>
      <c r="J401" s="36"/>
    </row>
    <row r="402" spans="1:10" ht="15" customHeight="1">
      <c r="A402" s="20"/>
      <c r="B402" s="18" t="s">
        <v>88</v>
      </c>
      <c r="C402" s="17" t="s">
        <v>101</v>
      </c>
      <c r="D402" s="33" t="s">
        <v>7</v>
      </c>
      <c r="E402" s="32">
        <v>5.75</v>
      </c>
      <c r="F402" s="42">
        <v>4.8</v>
      </c>
      <c r="G402" s="34">
        <v>4.4849399999999999</v>
      </c>
      <c r="H402" s="32">
        <v>5.75</v>
      </c>
      <c r="J402" s="36"/>
    </row>
    <row r="403" spans="1:10" ht="15" customHeight="1">
      <c r="A403" s="20"/>
      <c r="B403" s="18" t="s">
        <v>90</v>
      </c>
      <c r="C403" s="17" t="s">
        <v>102</v>
      </c>
      <c r="D403" s="33" t="s">
        <v>7</v>
      </c>
      <c r="E403" s="32">
        <v>5.75</v>
      </c>
      <c r="F403" s="42">
        <v>4.93</v>
      </c>
      <c r="G403" s="34">
        <v>4.8014299999999999</v>
      </c>
      <c r="H403" s="32">
        <v>5.75</v>
      </c>
      <c r="J403" s="36"/>
    </row>
    <row r="404" spans="1:10" ht="12.75" customHeight="1">
      <c r="A404" s="43"/>
      <c r="B404" s="43"/>
      <c r="C404" s="29"/>
      <c r="D404" s="29"/>
      <c r="E404" s="29"/>
      <c r="F404" s="29"/>
      <c r="G404" s="29"/>
      <c r="H404" s="29"/>
    </row>
    <row r="405" spans="1:10">
      <c r="A405" s="18"/>
      <c r="C405" s="28"/>
    </row>
    <row r="406" spans="1:10" ht="13.25" customHeight="1">
      <c r="A406" s="19"/>
      <c r="C406" s="28"/>
      <c r="F406" s="44"/>
    </row>
    <row r="407" spans="1:10" ht="13.25" customHeight="1">
      <c r="A407" s="18"/>
      <c r="F407" s="44"/>
    </row>
    <row r="408" spans="1:10" s="46" customFormat="1" ht="26">
      <c r="A408" s="45" ph="1"/>
      <c r="B408" s="46" ph="1"/>
      <c r="C408" s="46" ph="1"/>
      <c r="D408" s="46" ph="1"/>
      <c r="E408" s="46" ph="1"/>
      <c r="F408" s="47" ph="1"/>
      <c r="G408" s="48" ph="1"/>
      <c r="H408" s="46" ph="1"/>
    </row>
    <row r="409" spans="1:10" s="46" customFormat="1" ht="22">
      <c r="A409" s="45" ph="1"/>
      <c r="B409" s="46" ph="1"/>
      <c r="C409" s="46" ph="1"/>
      <c r="D409" s="46" ph="1"/>
      <c r="E409" s="46" ph="1"/>
      <c r="F409" s="49" ph="1"/>
      <c r="G409" s="49" ph="1"/>
      <c r="H409" s="46" ph="1"/>
    </row>
    <row r="410" spans="1:10" s="46" customFormat="1" ht="11">
      <c r="A410" s="50"/>
      <c r="F410" s="50"/>
      <c r="G410" s="50"/>
    </row>
    <row r="411" spans="1:10" s="46" customFormat="1" ht="11">
      <c r="A411" s="50"/>
      <c r="F411" s="50"/>
      <c r="G411" s="50"/>
    </row>
    <row r="412" spans="1:10" s="46" customFormat="1" ht="12">
      <c r="A412" s="47"/>
      <c r="F412" s="51"/>
      <c r="G412" s="47"/>
    </row>
    <row r="413" spans="1:10" ht="23">
      <c r="A413" s="17" ph="1"/>
      <c r="B413" s="17" ph="1"/>
      <c r="C413" s="17" ph="1"/>
      <c r="D413" s="17" ph="1"/>
      <c r="E413" s="17" ph="1"/>
      <c r="F413" s="17" ph="1"/>
      <c r="G413" s="17" ph="1"/>
      <c r="H413" s="17" ph="1"/>
    </row>
    <row r="415" spans="1:10" ht="23">
      <c r="A415" s="17" ph="1"/>
      <c r="B415" s="17" ph="1"/>
      <c r="C415" s="17" ph="1"/>
      <c r="D415" s="17" ph="1"/>
      <c r="E415" s="17" ph="1"/>
      <c r="F415" s="17" ph="1"/>
      <c r="G415" s="17" ph="1"/>
      <c r="H415" s="17" ph="1"/>
    </row>
    <row r="416" spans="1:10" ht="23">
      <c r="A416" s="17" ph="1"/>
      <c r="B416" s="17" ph="1"/>
      <c r="C416" s="17" ph="1"/>
      <c r="D416" s="17" ph="1"/>
      <c r="E416" s="17" ph="1"/>
      <c r="F416" s="17" ph="1"/>
      <c r="G416" s="17" ph="1"/>
      <c r="H416" s="17" ph="1"/>
    </row>
    <row r="420" spans="1:8" ht="23">
      <c r="A420" s="17" ph="1"/>
      <c r="B420" s="17" ph="1"/>
      <c r="C420" s="17" ph="1"/>
      <c r="D420" s="17" ph="1"/>
      <c r="E420" s="17" ph="1"/>
      <c r="F420" s="17" ph="1"/>
      <c r="G420" s="17" ph="1"/>
      <c r="H420" s="17" ph="1"/>
    </row>
    <row r="422" spans="1:8" ht="23">
      <c r="A422" s="17" ph="1"/>
      <c r="B422" s="17" ph="1"/>
      <c r="C422" s="17" ph="1"/>
      <c r="D422" s="17" ph="1"/>
      <c r="E422" s="17" ph="1"/>
      <c r="F422" s="17" ph="1"/>
      <c r="G422" s="17" ph="1"/>
      <c r="H422" s="17" ph="1"/>
    </row>
    <row r="423" spans="1:8" ht="23">
      <c r="A423" s="17" ph="1"/>
      <c r="B423" s="17" ph="1"/>
      <c r="C423" s="17" ph="1"/>
      <c r="D423" s="17" ph="1"/>
      <c r="E423" s="17" ph="1"/>
      <c r="F423" s="17" ph="1"/>
      <c r="G423" s="17" ph="1"/>
      <c r="H423" s="17" ph="1"/>
    </row>
    <row r="427" spans="1:8" ht="23">
      <c r="A427" s="17" ph="1"/>
      <c r="B427" s="17" ph="1"/>
      <c r="C427" s="17" ph="1"/>
      <c r="D427" s="17" ph="1"/>
      <c r="E427" s="17" ph="1"/>
      <c r="F427" s="17" ph="1"/>
      <c r="G427" s="17" ph="1"/>
      <c r="H427" s="17" ph="1"/>
    </row>
    <row r="429" spans="1:8" ht="23">
      <c r="A429" s="17" ph="1"/>
      <c r="B429" s="17" ph="1"/>
      <c r="C429" s="17" ph="1"/>
      <c r="D429" s="17" ph="1"/>
      <c r="E429" s="17" ph="1"/>
      <c r="F429" s="17" ph="1"/>
      <c r="G429" s="17" ph="1"/>
      <c r="H429" s="17" ph="1"/>
    </row>
    <row r="430" spans="1:8" ht="23">
      <c r="A430" s="17" ph="1"/>
      <c r="B430" s="17" ph="1"/>
      <c r="C430" s="17" ph="1"/>
      <c r="D430" s="17" ph="1"/>
      <c r="E430" s="17" ph="1"/>
      <c r="F430" s="17" ph="1"/>
      <c r="G430" s="17" ph="1"/>
      <c r="H430" s="17" ph="1"/>
    </row>
    <row r="434" spans="1:8" ht="23">
      <c r="A434" s="17" ph="1"/>
      <c r="B434" s="17" ph="1"/>
      <c r="C434" s="17" ph="1"/>
      <c r="D434" s="17" ph="1"/>
      <c r="E434" s="17" ph="1"/>
      <c r="F434" s="17" ph="1"/>
      <c r="G434" s="17" ph="1"/>
      <c r="H434" s="17" ph="1"/>
    </row>
    <row r="436" spans="1:8" ht="23">
      <c r="A436" s="17" ph="1"/>
      <c r="B436" s="17" ph="1"/>
      <c r="C436" s="17" ph="1"/>
      <c r="D436" s="17" ph="1"/>
      <c r="E436" s="17" ph="1"/>
      <c r="F436" s="17" ph="1"/>
      <c r="G436" s="17" ph="1"/>
      <c r="H436" s="17" ph="1"/>
    </row>
    <row r="437" spans="1:8" ht="23">
      <c r="A437" s="17" ph="1"/>
      <c r="B437" s="17" ph="1"/>
      <c r="C437" s="17" ph="1"/>
      <c r="D437" s="17" ph="1"/>
      <c r="E437" s="17" ph="1"/>
      <c r="F437" s="17" ph="1"/>
      <c r="G437" s="17" ph="1"/>
      <c r="H437" s="17" ph="1"/>
    </row>
  </sheetData>
  <mergeCells count="2">
    <mergeCell ref="A1:H1"/>
    <mergeCell ref="A2:H2"/>
  </mergeCells>
  <phoneticPr fontId="7" type="noConversion"/>
  <hyperlinks>
    <hyperlink ref="D10" r:id="rId1" xr:uid="{2A4077B8-EFD7-4CEB-8196-894B23FC2E7A}"/>
    <hyperlink ref="D11" r:id="rId2" xr:uid="{B7D0A24B-E4A9-444D-A7C9-EC8BDE8A3104}"/>
    <hyperlink ref="E11" r:id="rId3" display="http://www.info.gov.hk/hkma/gdbook/eng/d/discount_rate_index.htm" xr:uid="{268FBCAC-0A44-4C3D-AE82-21E4D0ECBCC6}"/>
    <hyperlink ref="E12" r:id="rId4" display="http://www.info.gov.hk/hkma/gdbook/chi/stroke12/discount_rate_index.htm" xr:uid="{E22B69CC-4211-4633-9481-5DD748C09332}"/>
    <hyperlink ref="E13" r:id="rId5" display="http://www.info.gov.hk/hkma/gdbook/chi/stroke12/discount_rate_index.htm" xr:uid="{7B34C903-5043-4667-9476-A31D87DA03F0}"/>
    <hyperlink ref="E10" r:id="rId6" display="http://www.info.gov.hk/hkma/gdbook/eng/d/discount_rate_index.htm" xr:uid="{AA390123-6A46-4964-90EC-4533A21EEDD0}"/>
    <hyperlink ref="H10" r:id="rId7" xr:uid="{93658C45-7075-491D-9996-56EF55F41A46}"/>
    <hyperlink ref="H11" r:id="rId8" xr:uid="{22DF7204-35CD-4D4F-99BF-CB3A96B9D11B}"/>
    <hyperlink ref="H12" r:id="rId9" xr:uid="{7249C552-D817-4AF0-AC09-91BC50B2EAC1}"/>
    <hyperlink ref="H13" r:id="rId10" xr:uid="{A9DCD922-B473-409F-BBE2-7818D3F37D39}"/>
    <hyperlink ref="D12" r:id="rId11" xr:uid="{79058A7C-2257-4459-865D-F310F03F82AA}"/>
    <hyperlink ref="D13" r:id="rId12" xr:uid="{844804B8-C698-4A86-AA7B-9AE81C07C156}"/>
  </hyperlinks>
  <pageMargins left="0.74803149606299213" right="0.74803149606299213" top="0.98425196850393704" bottom="0.98425196850393704" header="0.51181102362204722" footer="0.51181102362204722"/>
  <pageSetup paperSize="9" scale="80" orientation="portrait" r:id="rId13"/>
  <headerFooter alignWithMargins="0">
    <oddFooter>&amp;L&amp;"Times New Roman,Regular"© 2024 Hong Kong Monetary Authority &amp;"新細明體,Regular"香港金融管理局&amp;R&amp;"新細明體,Regular"金融數據月報&amp;"Times New Roman,Regular" Monthly Statistical Bulletin 04/2024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ED864-918C-4C8A-9CE7-CFE6E852035D}">
  <dimension ref="A1:E835"/>
  <sheetViews>
    <sheetView workbookViewId="0">
      <selection activeCell="G17" sqref="G17"/>
    </sheetView>
  </sheetViews>
  <sheetFormatPr baseColWidth="10" defaultColWidth="9.19921875" defaultRowHeight="13"/>
  <cols>
    <col min="1" max="256" width="20.796875" style="243" customWidth="1"/>
    <col min="257" max="16384" width="9.19921875" style="243"/>
  </cols>
  <sheetData>
    <row r="1" spans="1:5">
      <c r="A1" s="243" t="s">
        <v>1399</v>
      </c>
    </row>
    <row r="2" spans="1:5">
      <c r="A2" s="243" t="s">
        <v>1398</v>
      </c>
    </row>
    <row r="3" spans="1:5">
      <c r="A3" s="243" t="s">
        <v>1397</v>
      </c>
    </row>
    <row r="4" spans="1:5">
      <c r="A4" s="243" t="s">
        <v>1396</v>
      </c>
    </row>
    <row r="5" spans="1:5">
      <c r="A5" s="243" t="s">
        <v>1395</v>
      </c>
    </row>
    <row r="6" spans="1:5">
      <c r="A6" s="243" t="s">
        <v>1394</v>
      </c>
    </row>
    <row r="8" spans="1:5">
      <c r="A8" s="243" t="s">
        <v>1390</v>
      </c>
      <c r="B8" s="243" t="s">
        <v>1393</v>
      </c>
    </row>
    <row r="10" spans="1:5">
      <c r="A10" s="243" t="s">
        <v>1392</v>
      </c>
    </row>
    <row r="11" spans="1:5">
      <c r="A11" s="243" t="s">
        <v>1391</v>
      </c>
      <c r="B11" s="243" t="s">
        <v>1390</v>
      </c>
    </row>
    <row r="12" spans="1:5" ht="14">
      <c r="A12" s="247">
        <v>20305</v>
      </c>
      <c r="B12" s="244">
        <v>3.25</v>
      </c>
      <c r="D12" s="249" t="s">
        <v>1412</v>
      </c>
      <c r="E12" s="248">
        <v>3.23</v>
      </c>
    </row>
    <row r="13" spans="1:5" ht="14">
      <c r="A13" s="247">
        <v>20376</v>
      </c>
      <c r="B13" s="244">
        <v>3.5</v>
      </c>
      <c r="D13" s="249" t="s">
        <v>1413</v>
      </c>
      <c r="E13" s="248">
        <v>3.25</v>
      </c>
    </row>
    <row r="14" spans="1:5" ht="14">
      <c r="A14" s="247">
        <v>20558</v>
      </c>
      <c r="B14" s="244">
        <v>3.75</v>
      </c>
      <c r="D14" s="249" t="s">
        <v>1414</v>
      </c>
      <c r="E14" s="248">
        <v>3.4</v>
      </c>
    </row>
    <row r="15" spans="1:5" ht="14">
      <c r="A15" s="247">
        <v>20688</v>
      </c>
      <c r="B15" s="244">
        <v>4</v>
      </c>
      <c r="D15" s="249" t="s">
        <v>1415</v>
      </c>
      <c r="E15" s="248">
        <v>3.5</v>
      </c>
    </row>
    <row r="16" spans="1:5" ht="14">
      <c r="A16" s="247">
        <v>21038</v>
      </c>
      <c r="B16" s="244">
        <v>4.5</v>
      </c>
      <c r="D16" s="249" t="s">
        <v>1416</v>
      </c>
      <c r="E16" s="248">
        <v>3.5</v>
      </c>
    </row>
    <row r="17" spans="1:5" ht="14">
      <c r="A17" s="247">
        <v>21207</v>
      </c>
      <c r="B17" s="244">
        <v>4</v>
      </c>
      <c r="D17" s="249" t="s">
        <v>1417</v>
      </c>
      <c r="E17" s="248">
        <v>3.5</v>
      </c>
    </row>
    <row r="18" spans="1:5" ht="14">
      <c r="A18" s="247">
        <v>21296</v>
      </c>
      <c r="B18" s="244">
        <v>3.5</v>
      </c>
      <c r="D18" s="249" t="s">
        <v>1418</v>
      </c>
      <c r="E18" s="248">
        <v>3.5</v>
      </c>
    </row>
    <row r="19" spans="1:5" ht="14">
      <c r="A19" s="247">
        <v>21439</v>
      </c>
      <c r="B19" s="244">
        <v>4</v>
      </c>
      <c r="D19" s="249" t="s">
        <v>1419</v>
      </c>
      <c r="E19" s="248">
        <v>3.5</v>
      </c>
    </row>
    <row r="20" spans="1:5" ht="14">
      <c r="A20" s="247">
        <v>21688</v>
      </c>
      <c r="B20" s="244">
        <v>4.5</v>
      </c>
      <c r="D20" s="249" t="s">
        <v>1420</v>
      </c>
      <c r="E20" s="248">
        <v>3.65</v>
      </c>
    </row>
    <row r="21" spans="1:5" ht="14">
      <c r="A21" s="247">
        <v>21794</v>
      </c>
      <c r="B21" s="244">
        <v>5</v>
      </c>
      <c r="D21" s="249" t="s">
        <v>1421</v>
      </c>
      <c r="E21" s="248">
        <v>3.75</v>
      </c>
    </row>
    <row r="22" spans="1:5" ht="14">
      <c r="A22" s="247">
        <v>22151</v>
      </c>
      <c r="B22" s="244">
        <v>4.5</v>
      </c>
      <c r="D22" s="249" t="s">
        <v>1422</v>
      </c>
      <c r="E22" s="248">
        <v>3.75</v>
      </c>
    </row>
    <row r="23" spans="1:5" ht="14">
      <c r="A23" s="247">
        <v>24082</v>
      </c>
      <c r="B23" s="244">
        <v>5</v>
      </c>
      <c r="D23" s="249" t="s">
        <v>1423</v>
      </c>
      <c r="E23" s="248">
        <v>3.75</v>
      </c>
    </row>
    <row r="24" spans="1:5" ht="14">
      <c r="A24" s="247">
        <v>24176</v>
      </c>
      <c r="B24" s="244">
        <v>5.5</v>
      </c>
      <c r="D24" s="249" t="s">
        <v>1424</v>
      </c>
      <c r="E24" s="248">
        <v>3.84</v>
      </c>
    </row>
    <row r="25" spans="1:5" ht="14">
      <c r="A25" s="247">
        <v>24287</v>
      </c>
      <c r="B25" s="244">
        <v>5.75</v>
      </c>
      <c r="D25" s="249" t="s">
        <v>1425</v>
      </c>
      <c r="E25" s="248">
        <v>4</v>
      </c>
    </row>
    <row r="26" spans="1:5" ht="14">
      <c r="A26" s="247">
        <v>24335</v>
      </c>
      <c r="B26" s="244">
        <v>6</v>
      </c>
      <c r="D26" s="249" t="s">
        <v>1426</v>
      </c>
      <c r="E26" s="248">
        <v>4</v>
      </c>
    </row>
    <row r="27" spans="1:5" ht="14">
      <c r="A27" s="247">
        <v>24498</v>
      </c>
      <c r="B27" s="244">
        <v>5.75</v>
      </c>
      <c r="D27" s="249" t="s">
        <v>1427</v>
      </c>
      <c r="E27" s="248">
        <v>4</v>
      </c>
    </row>
    <row r="28" spans="1:5" ht="14">
      <c r="A28" s="247">
        <v>24558</v>
      </c>
      <c r="B28" s="244">
        <v>5.5</v>
      </c>
      <c r="D28" s="249" t="s">
        <v>1428</v>
      </c>
      <c r="E28" s="248">
        <v>4</v>
      </c>
    </row>
    <row r="29" spans="1:5" ht="14">
      <c r="A29" s="247">
        <v>24796</v>
      </c>
      <c r="B29" s="244">
        <v>6</v>
      </c>
      <c r="D29" s="249" t="s">
        <v>1429</v>
      </c>
      <c r="E29" s="248">
        <v>4</v>
      </c>
    </row>
    <row r="30" spans="1:5" ht="14">
      <c r="A30" s="247">
        <v>24947</v>
      </c>
      <c r="B30" s="244">
        <v>6.5</v>
      </c>
      <c r="D30" s="249" t="s">
        <v>1430</v>
      </c>
      <c r="E30" s="248">
        <v>4</v>
      </c>
    </row>
    <row r="31" spans="1:5" ht="14">
      <c r="A31" s="247">
        <v>25106</v>
      </c>
      <c r="B31" s="244">
        <v>6.25</v>
      </c>
      <c r="D31" s="249" t="s">
        <v>1431</v>
      </c>
      <c r="E31" s="248">
        <v>4</v>
      </c>
    </row>
    <row r="32" spans="1:5" ht="14">
      <c r="A32" s="247">
        <v>25174</v>
      </c>
      <c r="B32" s="244">
        <v>6.5</v>
      </c>
      <c r="D32" s="249" t="s">
        <v>1432</v>
      </c>
      <c r="E32" s="248">
        <v>4</v>
      </c>
    </row>
    <row r="33" spans="1:5" ht="14">
      <c r="A33" s="247">
        <v>25190</v>
      </c>
      <c r="B33" s="244">
        <v>6.75</v>
      </c>
      <c r="D33" s="249" t="s">
        <v>1433</v>
      </c>
      <c r="E33" s="248">
        <v>4</v>
      </c>
    </row>
    <row r="34" spans="1:5" ht="14">
      <c r="A34" s="247">
        <v>25210</v>
      </c>
      <c r="B34" s="244">
        <v>7</v>
      </c>
      <c r="D34" s="249" t="s">
        <v>1434</v>
      </c>
      <c r="E34" s="248">
        <v>4</v>
      </c>
    </row>
    <row r="35" spans="1:5" ht="14">
      <c r="A35" s="247">
        <v>25279</v>
      </c>
      <c r="B35" s="244">
        <v>7.5</v>
      </c>
      <c r="D35" s="249" t="s">
        <v>1435</v>
      </c>
      <c r="E35" s="248">
        <v>4</v>
      </c>
    </row>
    <row r="36" spans="1:5" ht="14">
      <c r="A36" s="247">
        <v>25363</v>
      </c>
      <c r="B36" s="244">
        <v>8.5</v>
      </c>
      <c r="D36" s="249" t="s">
        <v>1436</v>
      </c>
      <c r="E36" s="248">
        <v>4.42</v>
      </c>
    </row>
    <row r="37" spans="1:5" ht="14">
      <c r="A37" s="247">
        <v>25652</v>
      </c>
      <c r="B37" s="244">
        <v>8</v>
      </c>
      <c r="D37" s="249" t="s">
        <v>1437</v>
      </c>
      <c r="E37" s="248">
        <v>4.5</v>
      </c>
    </row>
    <row r="38" spans="1:5" ht="14">
      <c r="A38" s="247">
        <v>25832</v>
      </c>
      <c r="B38" s="244">
        <v>7.5</v>
      </c>
      <c r="D38" s="249" t="s">
        <v>1438</v>
      </c>
      <c r="E38" s="248">
        <v>4.5</v>
      </c>
    </row>
    <row r="39" spans="1:5" ht="14">
      <c r="A39" s="247">
        <v>25884</v>
      </c>
      <c r="B39" s="244">
        <v>7.25</v>
      </c>
      <c r="D39" s="249" t="s">
        <v>1439</v>
      </c>
      <c r="E39" s="248">
        <v>4.5</v>
      </c>
    </row>
    <row r="40" spans="1:5" ht="14">
      <c r="A40" s="247">
        <v>25895</v>
      </c>
      <c r="B40" s="244">
        <v>7</v>
      </c>
      <c r="D40" s="249" t="s">
        <v>1440</v>
      </c>
      <c r="E40" s="248">
        <v>4.5</v>
      </c>
    </row>
    <row r="41" spans="1:5" ht="14">
      <c r="A41" s="247">
        <v>25924</v>
      </c>
      <c r="B41" s="244">
        <v>6.75</v>
      </c>
      <c r="D41" s="249" t="s">
        <v>1441</v>
      </c>
      <c r="E41" s="248">
        <v>4.34</v>
      </c>
    </row>
    <row r="42" spans="1:5" ht="14">
      <c r="A42" s="247">
        <v>25939</v>
      </c>
      <c r="B42" s="244">
        <v>6.5</v>
      </c>
      <c r="D42" s="249" t="s">
        <v>1442</v>
      </c>
      <c r="E42" s="248">
        <v>4</v>
      </c>
    </row>
    <row r="43" spans="1:5" ht="14">
      <c r="A43" s="247">
        <v>25948</v>
      </c>
      <c r="B43" s="244">
        <v>6.25</v>
      </c>
      <c r="D43" s="249" t="s">
        <v>1443</v>
      </c>
      <c r="E43" s="248">
        <v>4</v>
      </c>
    </row>
    <row r="44" spans="1:5" ht="14">
      <c r="A44" s="247">
        <v>25951</v>
      </c>
      <c r="B44" s="244">
        <v>6</v>
      </c>
      <c r="D44" s="249" t="s">
        <v>1444</v>
      </c>
      <c r="E44" s="248">
        <v>3.83</v>
      </c>
    </row>
    <row r="45" spans="1:5" ht="14">
      <c r="A45" s="247">
        <v>25980</v>
      </c>
      <c r="B45" s="244">
        <v>5.75</v>
      </c>
      <c r="D45" s="249" t="s">
        <v>1445</v>
      </c>
      <c r="E45" s="248">
        <v>3.5</v>
      </c>
    </row>
    <row r="46" spans="1:5" ht="14">
      <c r="A46" s="247">
        <v>26003</v>
      </c>
      <c r="B46" s="244">
        <v>5.5</v>
      </c>
      <c r="D46" s="249" t="s">
        <v>1446</v>
      </c>
      <c r="E46" s="248">
        <v>3.5</v>
      </c>
    </row>
    <row r="47" spans="1:5" ht="14">
      <c r="A47" s="247">
        <v>26011</v>
      </c>
      <c r="B47" s="244">
        <v>5.25</v>
      </c>
      <c r="D47" s="249" t="s">
        <v>1447</v>
      </c>
      <c r="E47" s="248">
        <v>3.5</v>
      </c>
    </row>
    <row r="48" spans="1:5" ht="14">
      <c r="A48" s="247">
        <v>26046</v>
      </c>
      <c r="B48" s="244">
        <v>5.5</v>
      </c>
      <c r="D48" s="249" t="s">
        <v>1448</v>
      </c>
      <c r="E48" s="248">
        <v>3.5</v>
      </c>
    </row>
    <row r="49" spans="1:5" ht="14">
      <c r="A49" s="247">
        <v>26121</v>
      </c>
      <c r="B49" s="244">
        <v>6</v>
      </c>
      <c r="D49" s="249" t="s">
        <v>1449</v>
      </c>
      <c r="E49" s="248">
        <v>3.83</v>
      </c>
    </row>
    <row r="50" spans="1:5" ht="14">
      <c r="A50" s="247">
        <v>26226</v>
      </c>
      <c r="B50" s="244">
        <v>5.75</v>
      </c>
      <c r="D50" s="249" t="s">
        <v>1450</v>
      </c>
      <c r="E50" s="248">
        <v>4</v>
      </c>
    </row>
    <row r="51" spans="1:5" ht="14">
      <c r="A51" s="247">
        <v>26245</v>
      </c>
      <c r="B51" s="244">
        <v>5.5</v>
      </c>
      <c r="D51" s="249" t="s">
        <v>1451</v>
      </c>
      <c r="E51" s="248">
        <v>4</v>
      </c>
    </row>
    <row r="52" spans="1:5" ht="14">
      <c r="A52" s="247">
        <v>26284</v>
      </c>
      <c r="B52" s="244">
        <v>5.25</v>
      </c>
      <c r="D52" s="249" t="s">
        <v>1452</v>
      </c>
      <c r="E52" s="248">
        <v>4</v>
      </c>
    </row>
    <row r="53" spans="1:5" ht="14">
      <c r="A53" s="247">
        <v>26301</v>
      </c>
      <c r="B53" s="244">
        <v>5</v>
      </c>
      <c r="D53" s="249" t="s">
        <v>1453</v>
      </c>
      <c r="E53" s="248">
        <v>4</v>
      </c>
    </row>
    <row r="54" spans="1:5" ht="14">
      <c r="A54" s="247">
        <v>26316</v>
      </c>
      <c r="B54" s="244">
        <v>4.75</v>
      </c>
      <c r="D54" s="249" t="s">
        <v>1454</v>
      </c>
      <c r="E54" s="248">
        <v>4</v>
      </c>
    </row>
    <row r="55" spans="1:5" ht="14">
      <c r="A55" s="247">
        <v>26345</v>
      </c>
      <c r="B55" s="244">
        <v>4.5</v>
      </c>
      <c r="D55" s="249" t="s">
        <v>1455</v>
      </c>
      <c r="E55" s="248">
        <v>4</v>
      </c>
    </row>
    <row r="56" spans="1:5" ht="14">
      <c r="A56" s="247">
        <v>26378</v>
      </c>
      <c r="B56" s="244">
        <v>4.75</v>
      </c>
      <c r="D56" s="249" t="s">
        <v>1456</v>
      </c>
      <c r="E56" s="248">
        <v>4</v>
      </c>
    </row>
    <row r="57" spans="1:5" ht="14">
      <c r="A57" s="247">
        <v>26389</v>
      </c>
      <c r="B57" s="244">
        <v>5</v>
      </c>
      <c r="D57" s="249" t="s">
        <v>1457</v>
      </c>
      <c r="E57" s="248">
        <v>4.2300000000000004</v>
      </c>
    </row>
    <row r="58" spans="1:5" ht="14">
      <c r="A58" s="247">
        <v>26477</v>
      </c>
      <c r="B58" s="244">
        <v>5.25</v>
      </c>
      <c r="D58" s="249" t="s">
        <v>1458</v>
      </c>
      <c r="E58" s="248">
        <v>4.5</v>
      </c>
    </row>
    <row r="59" spans="1:5" ht="14">
      <c r="A59" s="247">
        <v>26540</v>
      </c>
      <c r="B59" s="244">
        <v>5.5</v>
      </c>
      <c r="D59" s="249" t="s">
        <v>1459</v>
      </c>
      <c r="E59" s="248">
        <v>4.5</v>
      </c>
    </row>
    <row r="60" spans="1:5" ht="14">
      <c r="A60" s="247">
        <v>26575</v>
      </c>
      <c r="B60" s="244">
        <v>5.75</v>
      </c>
      <c r="D60" s="249" t="s">
        <v>1460</v>
      </c>
      <c r="E60" s="248">
        <v>4.5</v>
      </c>
    </row>
    <row r="61" spans="1:5" ht="14">
      <c r="A61" s="247">
        <v>26660</v>
      </c>
      <c r="B61" s="244">
        <v>6</v>
      </c>
      <c r="D61" s="249" t="s">
        <v>1461</v>
      </c>
      <c r="E61" s="248">
        <v>5</v>
      </c>
    </row>
    <row r="62" spans="1:5" ht="14">
      <c r="A62" s="247">
        <v>26722</v>
      </c>
      <c r="B62" s="244">
        <v>6.25</v>
      </c>
      <c r="D62" s="249" t="s">
        <v>1462</v>
      </c>
      <c r="E62" s="248">
        <v>5</v>
      </c>
    </row>
    <row r="63" spans="1:5" ht="14">
      <c r="A63" s="247">
        <v>26749</v>
      </c>
      <c r="B63" s="244">
        <v>6.5</v>
      </c>
      <c r="D63" s="249" t="s">
        <v>1463</v>
      </c>
      <c r="E63" s="248">
        <v>5</v>
      </c>
    </row>
    <row r="64" spans="1:5" ht="14">
      <c r="A64" s="247">
        <v>26773</v>
      </c>
      <c r="B64" s="244">
        <v>6.75</v>
      </c>
      <c r="D64" s="249" t="s">
        <v>1464</v>
      </c>
      <c r="E64" s="248">
        <v>5</v>
      </c>
    </row>
    <row r="65" spans="1:5" ht="14">
      <c r="A65" s="247">
        <v>26791</v>
      </c>
      <c r="B65" s="244">
        <v>7</v>
      </c>
      <c r="D65" s="249" t="s">
        <v>1465</v>
      </c>
      <c r="E65" s="248">
        <v>5</v>
      </c>
    </row>
    <row r="66" spans="1:5" ht="14">
      <c r="A66" s="247">
        <v>26809</v>
      </c>
      <c r="B66" s="244">
        <v>7.25</v>
      </c>
      <c r="D66" s="249" t="s">
        <v>1466</v>
      </c>
      <c r="E66" s="248">
        <v>5</v>
      </c>
    </row>
    <row r="67" spans="1:5" ht="14">
      <c r="A67" s="247">
        <v>26822</v>
      </c>
      <c r="B67" s="244">
        <v>7.5</v>
      </c>
      <c r="D67" s="249" t="s">
        <v>1467</v>
      </c>
      <c r="E67" s="248">
        <v>5</v>
      </c>
    </row>
    <row r="68" spans="1:5" ht="14">
      <c r="A68" s="247">
        <v>26837</v>
      </c>
      <c r="B68" s="244">
        <v>7.75</v>
      </c>
      <c r="D68" s="249" t="s">
        <v>1468</v>
      </c>
      <c r="E68" s="248">
        <v>5</v>
      </c>
    </row>
    <row r="69" spans="1:5" ht="14">
      <c r="A69" s="247">
        <v>26847</v>
      </c>
      <c r="B69" s="244">
        <v>8</v>
      </c>
      <c r="D69" s="249" t="s">
        <v>1469</v>
      </c>
      <c r="E69" s="248">
        <v>5</v>
      </c>
    </row>
    <row r="70" spans="1:5" ht="14">
      <c r="A70" s="247">
        <v>26854</v>
      </c>
      <c r="B70" s="244">
        <v>8.25</v>
      </c>
      <c r="D70" s="249" t="s">
        <v>1470</v>
      </c>
      <c r="E70" s="248">
        <v>5</v>
      </c>
    </row>
    <row r="71" spans="1:5" ht="14">
      <c r="A71" s="247">
        <v>26863</v>
      </c>
      <c r="B71" s="244">
        <v>8.5</v>
      </c>
      <c r="D71" s="249" t="s">
        <v>1471</v>
      </c>
      <c r="E71" s="248">
        <v>5</v>
      </c>
    </row>
    <row r="72" spans="1:5" ht="14">
      <c r="A72" s="247">
        <v>26875</v>
      </c>
      <c r="B72" s="244">
        <v>8.75</v>
      </c>
      <c r="D72" s="249" t="s">
        <v>1472</v>
      </c>
      <c r="E72" s="248">
        <v>4.8499999999999996</v>
      </c>
    </row>
    <row r="73" spans="1:5" ht="14">
      <c r="A73" s="247">
        <v>26882</v>
      </c>
      <c r="B73" s="244">
        <v>9</v>
      </c>
      <c r="D73" s="249" t="s">
        <v>1473</v>
      </c>
      <c r="E73" s="248">
        <v>4.5</v>
      </c>
    </row>
    <row r="74" spans="1:5" ht="14">
      <c r="A74" s="247">
        <v>26889</v>
      </c>
      <c r="B74" s="244">
        <v>9.25</v>
      </c>
      <c r="D74" s="249" t="s">
        <v>1474</v>
      </c>
      <c r="E74" s="248">
        <v>4.5</v>
      </c>
    </row>
    <row r="75" spans="1:5" ht="14">
      <c r="A75" s="247">
        <v>26897</v>
      </c>
      <c r="B75" s="244">
        <v>9.5</v>
      </c>
      <c r="D75" s="249" t="s">
        <v>1475</v>
      </c>
      <c r="E75" s="248">
        <v>4.5</v>
      </c>
    </row>
    <row r="76" spans="1:5" ht="14">
      <c r="A76" s="247">
        <v>26904</v>
      </c>
      <c r="B76" s="244">
        <v>9.75</v>
      </c>
      <c r="D76" s="249" t="s">
        <v>1476</v>
      </c>
      <c r="E76" s="248">
        <v>4.5</v>
      </c>
    </row>
    <row r="77" spans="1:5" ht="14">
      <c r="A77" s="247">
        <v>26925</v>
      </c>
      <c r="B77" s="244">
        <v>10</v>
      </c>
      <c r="D77" s="249" t="s">
        <v>1477</v>
      </c>
      <c r="E77" s="248">
        <v>4.5</v>
      </c>
    </row>
    <row r="78" spans="1:5" ht="14">
      <c r="A78" s="247">
        <v>26960</v>
      </c>
      <c r="B78" s="244">
        <v>9.75</v>
      </c>
      <c r="D78" s="249" t="s">
        <v>1478</v>
      </c>
      <c r="E78" s="248">
        <v>4.5</v>
      </c>
    </row>
    <row r="79" spans="1:5" ht="14">
      <c r="A79" s="247">
        <v>26966</v>
      </c>
      <c r="B79" s="244">
        <v>9.5</v>
      </c>
      <c r="D79" s="249" t="s">
        <v>1479</v>
      </c>
      <c r="E79" s="248">
        <v>4.5</v>
      </c>
    </row>
    <row r="80" spans="1:5" ht="14">
      <c r="A80" s="247">
        <v>27001</v>
      </c>
      <c r="B80" s="244">
        <v>9.75</v>
      </c>
      <c r="D80" s="249" t="s">
        <v>1480</v>
      </c>
      <c r="E80" s="248">
        <v>4.5</v>
      </c>
    </row>
    <row r="81" spans="1:5" ht="14">
      <c r="A81" s="247">
        <v>27058</v>
      </c>
      <c r="B81" s="244">
        <v>9.5</v>
      </c>
      <c r="D81" s="249" t="s">
        <v>1481</v>
      </c>
      <c r="E81" s="248">
        <v>4.5</v>
      </c>
    </row>
    <row r="82" spans="1:5" ht="14">
      <c r="A82" s="247">
        <v>27071</v>
      </c>
      <c r="B82" s="244">
        <v>9.25</v>
      </c>
      <c r="D82" s="249" t="s">
        <v>1482</v>
      </c>
      <c r="E82" s="248">
        <v>4.5</v>
      </c>
    </row>
    <row r="83" spans="1:5" ht="14">
      <c r="A83" s="247">
        <v>27079</v>
      </c>
      <c r="B83" s="244">
        <v>9</v>
      </c>
      <c r="D83" s="249" t="s">
        <v>1483</v>
      </c>
      <c r="E83" s="248">
        <v>4.5</v>
      </c>
    </row>
    <row r="84" spans="1:5" ht="14">
      <c r="A84" s="247">
        <v>27085</v>
      </c>
      <c r="B84" s="244">
        <v>8.75</v>
      </c>
      <c r="D84" s="249" t="s">
        <v>1484</v>
      </c>
      <c r="E84" s="248">
        <v>4.5</v>
      </c>
    </row>
    <row r="85" spans="1:5" ht="14">
      <c r="A85" s="247">
        <v>27110</v>
      </c>
      <c r="B85" s="244">
        <v>9</v>
      </c>
      <c r="D85" s="249" t="s">
        <v>1485</v>
      </c>
      <c r="E85" s="248">
        <v>4.5</v>
      </c>
    </row>
    <row r="86" spans="1:5" ht="14">
      <c r="A86" s="247">
        <v>27120</v>
      </c>
      <c r="B86" s="244">
        <v>9.25</v>
      </c>
      <c r="D86" s="249" t="s">
        <v>1486</v>
      </c>
      <c r="E86" s="248">
        <v>4.5</v>
      </c>
    </row>
    <row r="87" spans="1:5" ht="14">
      <c r="A87" s="247">
        <v>27123</v>
      </c>
      <c r="B87" s="244">
        <v>9.5</v>
      </c>
      <c r="D87" s="249" t="s">
        <v>1487</v>
      </c>
      <c r="E87" s="248">
        <v>4.5</v>
      </c>
    </row>
    <row r="88" spans="1:5" ht="14">
      <c r="A88" s="247">
        <v>27127</v>
      </c>
      <c r="B88" s="244">
        <v>9.75</v>
      </c>
      <c r="D88" s="249" t="s">
        <v>1488</v>
      </c>
      <c r="E88" s="248">
        <v>4.5</v>
      </c>
    </row>
    <row r="89" spans="1:5" ht="14">
      <c r="A89" s="247">
        <v>27130</v>
      </c>
      <c r="B89" s="244">
        <v>10</v>
      </c>
      <c r="D89" s="249" t="s">
        <v>1489</v>
      </c>
      <c r="E89" s="248">
        <v>4.5</v>
      </c>
    </row>
    <row r="90" spans="1:5" ht="14">
      <c r="A90" s="247">
        <v>27141</v>
      </c>
      <c r="B90" s="244">
        <v>10.25</v>
      </c>
      <c r="D90" s="249" t="s">
        <v>1490</v>
      </c>
      <c r="E90" s="248">
        <v>4.5</v>
      </c>
    </row>
    <row r="91" spans="1:5" ht="14">
      <c r="A91" s="247">
        <v>27144</v>
      </c>
      <c r="B91" s="244">
        <v>10.5</v>
      </c>
      <c r="D91" s="249" t="s">
        <v>1491</v>
      </c>
      <c r="E91" s="248">
        <v>4.5</v>
      </c>
    </row>
    <row r="92" spans="1:5" ht="14">
      <c r="A92" s="247">
        <v>27151</v>
      </c>
      <c r="B92" s="244">
        <v>10.75</v>
      </c>
      <c r="D92" s="249" t="s">
        <v>1492</v>
      </c>
      <c r="E92" s="248">
        <v>4.5</v>
      </c>
    </row>
    <row r="93" spans="1:5" ht="14">
      <c r="A93" s="247">
        <v>27156</v>
      </c>
      <c r="B93" s="244">
        <v>11</v>
      </c>
      <c r="D93" s="249" t="s">
        <v>1493</v>
      </c>
      <c r="E93" s="248">
        <v>4.5</v>
      </c>
    </row>
    <row r="94" spans="1:5" ht="14">
      <c r="A94" s="247">
        <v>27159</v>
      </c>
      <c r="B94" s="244">
        <v>11.25</v>
      </c>
      <c r="D94" s="249" t="s">
        <v>1494</v>
      </c>
      <c r="E94" s="248">
        <v>4.5</v>
      </c>
    </row>
    <row r="95" spans="1:5" ht="14">
      <c r="A95" s="247">
        <v>27166</v>
      </c>
      <c r="B95" s="244">
        <v>11.5</v>
      </c>
      <c r="D95" s="249" t="s">
        <v>1495</v>
      </c>
      <c r="E95" s="248">
        <v>4.5</v>
      </c>
    </row>
    <row r="96" spans="1:5" ht="14">
      <c r="A96" s="247">
        <v>27207</v>
      </c>
      <c r="B96" s="244">
        <v>11.75</v>
      </c>
      <c r="D96" s="249" t="s">
        <v>1496</v>
      </c>
      <c r="E96" s="248">
        <v>4.5</v>
      </c>
    </row>
    <row r="97" spans="1:5" ht="14">
      <c r="A97" s="247">
        <v>27218</v>
      </c>
      <c r="B97" s="244">
        <v>12</v>
      </c>
      <c r="D97" s="249" t="s">
        <v>1497</v>
      </c>
      <c r="E97" s="248">
        <v>4.5</v>
      </c>
    </row>
    <row r="98" spans="1:5" ht="14">
      <c r="A98" s="247">
        <v>27310</v>
      </c>
      <c r="B98" s="244">
        <v>11.75</v>
      </c>
      <c r="D98" s="249" t="s">
        <v>1498</v>
      </c>
      <c r="E98" s="248">
        <v>4.5</v>
      </c>
    </row>
    <row r="99" spans="1:5" ht="14">
      <c r="A99" s="247">
        <v>27324</v>
      </c>
      <c r="B99" s="244">
        <v>11.25</v>
      </c>
      <c r="D99" s="249" t="s">
        <v>1499</v>
      </c>
      <c r="E99" s="248">
        <v>4.5</v>
      </c>
    </row>
    <row r="100" spans="1:5" ht="14">
      <c r="A100" s="247">
        <v>27339</v>
      </c>
      <c r="B100" s="244">
        <v>11</v>
      </c>
      <c r="D100" s="249" t="s">
        <v>1500</v>
      </c>
      <c r="E100" s="248">
        <v>4.5</v>
      </c>
    </row>
    <row r="101" spans="1:5" ht="14">
      <c r="A101" s="247">
        <v>27346</v>
      </c>
      <c r="B101" s="244">
        <v>10.75</v>
      </c>
      <c r="D101" s="249" t="s">
        <v>1501</v>
      </c>
      <c r="E101" s="248">
        <v>4.5</v>
      </c>
    </row>
    <row r="102" spans="1:5" ht="14">
      <c r="A102" s="247">
        <v>27358</v>
      </c>
      <c r="B102" s="244">
        <v>10.25</v>
      </c>
      <c r="D102" s="249" t="s">
        <v>1502</v>
      </c>
      <c r="E102" s="248">
        <v>4.5</v>
      </c>
    </row>
    <row r="103" spans="1:5" ht="14">
      <c r="A103" s="247">
        <v>27407</v>
      </c>
      <c r="B103" s="244">
        <v>10</v>
      </c>
      <c r="D103" s="249" t="s">
        <v>1503</v>
      </c>
      <c r="E103" s="248">
        <v>4.5</v>
      </c>
    </row>
    <row r="104" spans="1:5" ht="14">
      <c r="A104" s="247">
        <v>27422</v>
      </c>
      <c r="B104" s="244">
        <v>9.5</v>
      </c>
      <c r="D104" s="249" t="s">
        <v>1504</v>
      </c>
      <c r="E104" s="248">
        <v>4.5</v>
      </c>
    </row>
    <row r="105" spans="1:5" ht="14">
      <c r="A105" s="247">
        <v>27428</v>
      </c>
      <c r="B105" s="244">
        <v>9</v>
      </c>
      <c r="D105" s="249" t="s">
        <v>1505</v>
      </c>
      <c r="E105" s="248">
        <v>4.5</v>
      </c>
    </row>
    <row r="106" spans="1:5" ht="14">
      <c r="A106" s="247">
        <v>27443</v>
      </c>
      <c r="B106" s="244">
        <v>8.75</v>
      </c>
      <c r="D106" s="249" t="s">
        <v>1506</v>
      </c>
      <c r="E106" s="248">
        <v>4.5</v>
      </c>
    </row>
    <row r="107" spans="1:5" ht="14">
      <c r="A107" s="247">
        <v>27449</v>
      </c>
      <c r="B107" s="244">
        <v>8.5</v>
      </c>
      <c r="D107" s="249" t="s">
        <v>1507</v>
      </c>
      <c r="E107" s="248">
        <v>4.5</v>
      </c>
    </row>
    <row r="108" spans="1:5" ht="14">
      <c r="A108" s="247">
        <v>27456</v>
      </c>
      <c r="B108" s="244">
        <v>8.25</v>
      </c>
      <c r="D108" s="249" t="s">
        <v>1508</v>
      </c>
      <c r="E108" s="248">
        <v>4.5</v>
      </c>
    </row>
    <row r="109" spans="1:5" ht="14">
      <c r="A109" s="247">
        <v>27463</v>
      </c>
      <c r="B109" s="244">
        <v>8</v>
      </c>
      <c r="D109" s="249" t="s">
        <v>1509</v>
      </c>
      <c r="E109" s="248">
        <v>4.5</v>
      </c>
    </row>
    <row r="110" spans="1:5" ht="14">
      <c r="A110" s="247">
        <v>27472</v>
      </c>
      <c r="B110" s="244">
        <v>7.75</v>
      </c>
      <c r="D110" s="249" t="s">
        <v>1510</v>
      </c>
      <c r="E110" s="248">
        <v>4.5</v>
      </c>
    </row>
    <row r="111" spans="1:5" ht="14">
      <c r="A111" s="247">
        <v>27478</v>
      </c>
      <c r="B111" s="244">
        <v>7.5</v>
      </c>
      <c r="D111" s="249" t="s">
        <v>1511</v>
      </c>
      <c r="E111" s="248">
        <v>4.5</v>
      </c>
    </row>
    <row r="112" spans="1:5" ht="14">
      <c r="A112" s="247">
        <v>27534</v>
      </c>
      <c r="B112" s="244">
        <v>7.25</v>
      </c>
      <c r="D112" s="249" t="s">
        <v>1512</v>
      </c>
      <c r="E112" s="248">
        <v>4.5</v>
      </c>
    </row>
    <row r="113" spans="1:5" ht="14">
      <c r="A113" s="247">
        <v>27554</v>
      </c>
      <c r="B113" s="244">
        <v>7</v>
      </c>
      <c r="D113" s="249" t="s">
        <v>1513</v>
      </c>
      <c r="E113" s="248">
        <v>4.5</v>
      </c>
    </row>
    <row r="114" spans="1:5" ht="14">
      <c r="A114" s="247">
        <v>27593</v>
      </c>
      <c r="B114" s="244">
        <v>7.25</v>
      </c>
      <c r="D114" s="249" t="s">
        <v>1514</v>
      </c>
      <c r="E114" s="248">
        <v>4.5</v>
      </c>
    </row>
    <row r="115" spans="1:5" ht="14">
      <c r="A115" s="247">
        <v>27600</v>
      </c>
      <c r="B115" s="244">
        <v>7.5</v>
      </c>
      <c r="D115" s="249" t="s">
        <v>1515</v>
      </c>
      <c r="E115" s="248">
        <v>4.5</v>
      </c>
    </row>
    <row r="116" spans="1:5" ht="14">
      <c r="A116" s="247">
        <v>27617</v>
      </c>
      <c r="B116" s="244">
        <v>7.75</v>
      </c>
      <c r="D116" s="249" t="s">
        <v>1516</v>
      </c>
      <c r="E116" s="248">
        <v>4.5</v>
      </c>
    </row>
    <row r="117" spans="1:5" ht="14">
      <c r="A117" s="247">
        <v>27652</v>
      </c>
      <c r="B117" s="244">
        <v>8</v>
      </c>
      <c r="D117" s="249" t="s">
        <v>1517</v>
      </c>
      <c r="E117" s="248">
        <v>4.5</v>
      </c>
    </row>
    <row r="118" spans="1:5" ht="14">
      <c r="A118" s="247">
        <v>27694</v>
      </c>
      <c r="B118" s="244">
        <v>7.75</v>
      </c>
      <c r="D118" s="249" t="s">
        <v>1518</v>
      </c>
      <c r="E118" s="248">
        <v>4.5</v>
      </c>
    </row>
    <row r="119" spans="1:5" ht="14">
      <c r="A119" s="247">
        <v>27702</v>
      </c>
      <c r="B119" s="244">
        <v>7.5</v>
      </c>
      <c r="D119" s="249" t="s">
        <v>1519</v>
      </c>
      <c r="E119" s="248">
        <v>4.5</v>
      </c>
    </row>
    <row r="120" spans="1:5" ht="14">
      <c r="A120" s="247">
        <v>27729</v>
      </c>
      <c r="B120" s="244">
        <v>7.25</v>
      </c>
      <c r="D120" s="249" t="s">
        <v>1520</v>
      </c>
      <c r="E120" s="248">
        <v>4.5</v>
      </c>
    </row>
    <row r="121" spans="1:5" ht="14">
      <c r="A121" s="247">
        <v>27771</v>
      </c>
      <c r="B121" s="244">
        <v>7</v>
      </c>
      <c r="D121" s="249" t="s">
        <v>1521</v>
      </c>
      <c r="E121" s="248">
        <v>4.5</v>
      </c>
    </row>
    <row r="122" spans="1:5" ht="14">
      <c r="A122" s="247">
        <v>27780</v>
      </c>
      <c r="B122" s="244">
        <v>6.75</v>
      </c>
      <c r="D122" s="249" t="s">
        <v>1522</v>
      </c>
      <c r="E122" s="248">
        <v>4.5</v>
      </c>
    </row>
    <row r="123" spans="1:5" ht="14">
      <c r="A123" s="247">
        <v>27912</v>
      </c>
      <c r="B123" s="244">
        <v>7</v>
      </c>
      <c r="D123" s="249" t="s">
        <v>1523</v>
      </c>
      <c r="E123" s="248">
        <v>4.5</v>
      </c>
    </row>
    <row r="124" spans="1:5" ht="14">
      <c r="A124" s="247">
        <v>27915</v>
      </c>
      <c r="B124" s="244">
        <v>7.25</v>
      </c>
      <c r="D124" s="249" t="s">
        <v>1524</v>
      </c>
      <c r="E124" s="248">
        <v>4.5</v>
      </c>
    </row>
    <row r="125" spans="1:5" ht="14">
      <c r="A125" s="247">
        <v>27974</v>
      </c>
      <c r="B125" s="244">
        <v>7</v>
      </c>
      <c r="D125" s="249" t="s">
        <v>1525</v>
      </c>
      <c r="E125" s="248">
        <v>4.5</v>
      </c>
    </row>
    <row r="126" spans="1:5" ht="14">
      <c r="A126" s="247">
        <v>28034</v>
      </c>
      <c r="B126" s="244">
        <v>6.75</v>
      </c>
      <c r="D126" s="249" t="s">
        <v>1526</v>
      </c>
      <c r="E126" s="248">
        <v>4.5</v>
      </c>
    </row>
    <row r="127" spans="1:5" ht="14">
      <c r="A127" s="247">
        <v>28062</v>
      </c>
      <c r="B127" s="244">
        <v>6.5</v>
      </c>
      <c r="D127" s="249" t="s">
        <v>1527</v>
      </c>
      <c r="E127" s="248">
        <v>4.5</v>
      </c>
    </row>
    <row r="128" spans="1:5" ht="14">
      <c r="A128" s="247">
        <v>28104</v>
      </c>
      <c r="B128" s="244">
        <v>6.25</v>
      </c>
      <c r="D128" s="249" t="s">
        <v>1528</v>
      </c>
      <c r="E128" s="248">
        <v>4.5</v>
      </c>
    </row>
    <row r="129" spans="1:5" ht="14">
      <c r="A129" s="247">
        <v>28258</v>
      </c>
      <c r="B129" s="244">
        <v>6.5</v>
      </c>
      <c r="D129" s="249" t="s">
        <v>1529</v>
      </c>
      <c r="E129" s="248">
        <v>4.5</v>
      </c>
    </row>
    <row r="130" spans="1:5" ht="14">
      <c r="A130" s="247">
        <v>28272</v>
      </c>
      <c r="B130" s="244">
        <v>6.75</v>
      </c>
      <c r="D130" s="249" t="s">
        <v>1530</v>
      </c>
      <c r="E130" s="248">
        <v>4.5</v>
      </c>
    </row>
    <row r="131" spans="1:5" ht="14">
      <c r="A131" s="247">
        <v>28359</v>
      </c>
      <c r="B131" s="244">
        <v>7</v>
      </c>
      <c r="D131" s="249" t="s">
        <v>1531</v>
      </c>
      <c r="E131" s="248">
        <v>4.5</v>
      </c>
    </row>
    <row r="132" spans="1:5" ht="14">
      <c r="A132" s="247">
        <v>28384</v>
      </c>
      <c r="B132" s="244">
        <v>7.25</v>
      </c>
      <c r="D132" s="249" t="s">
        <v>1532</v>
      </c>
      <c r="E132" s="248">
        <v>4.5</v>
      </c>
    </row>
    <row r="133" spans="1:5" ht="14">
      <c r="A133" s="247">
        <v>28405</v>
      </c>
      <c r="B133" s="244">
        <v>7.5</v>
      </c>
      <c r="D133" s="249" t="s">
        <v>1533</v>
      </c>
      <c r="E133" s="248">
        <v>4.5</v>
      </c>
    </row>
    <row r="134" spans="1:5" ht="14">
      <c r="A134" s="247">
        <v>28422</v>
      </c>
      <c r="B134" s="244">
        <v>7.75</v>
      </c>
      <c r="D134" s="249" t="s">
        <v>1534</v>
      </c>
      <c r="E134" s="248">
        <v>4.5</v>
      </c>
    </row>
    <row r="135" spans="1:5" ht="14">
      <c r="A135" s="247">
        <v>28500</v>
      </c>
      <c r="B135" s="244">
        <v>8</v>
      </c>
      <c r="D135" s="249" t="s">
        <v>1535</v>
      </c>
      <c r="E135" s="248">
        <v>4.5</v>
      </c>
    </row>
    <row r="136" spans="1:5" ht="14">
      <c r="A136" s="247">
        <v>28615</v>
      </c>
      <c r="B136" s="244">
        <v>8.25</v>
      </c>
      <c r="D136" s="249" t="s">
        <v>1536</v>
      </c>
      <c r="E136" s="248">
        <v>4.92</v>
      </c>
    </row>
    <row r="137" spans="1:5" ht="14">
      <c r="A137" s="247">
        <v>28636</v>
      </c>
      <c r="B137" s="244">
        <v>8.5</v>
      </c>
      <c r="D137" s="249" t="s">
        <v>1537</v>
      </c>
      <c r="E137" s="248">
        <v>5</v>
      </c>
    </row>
    <row r="138" spans="1:5" ht="14">
      <c r="A138" s="247">
        <v>28657</v>
      </c>
      <c r="B138" s="244">
        <v>8.75</v>
      </c>
      <c r="D138" s="249" t="s">
        <v>1538</v>
      </c>
      <c r="E138" s="248">
        <v>5</v>
      </c>
    </row>
    <row r="139" spans="1:5" ht="14">
      <c r="A139" s="247">
        <v>28671</v>
      </c>
      <c r="B139" s="244">
        <v>9</v>
      </c>
      <c r="D139" s="249" t="s">
        <v>1539</v>
      </c>
      <c r="E139" s="248">
        <v>5.35</v>
      </c>
    </row>
    <row r="140" spans="1:5" ht="14">
      <c r="A140" s="247">
        <v>28734</v>
      </c>
      <c r="B140" s="244">
        <v>9.25</v>
      </c>
      <c r="D140" s="249" t="s">
        <v>1540</v>
      </c>
      <c r="E140" s="248">
        <v>5.5</v>
      </c>
    </row>
    <row r="141" spans="1:5" ht="14">
      <c r="A141" s="247">
        <v>28748</v>
      </c>
      <c r="B141" s="244">
        <v>9.5</v>
      </c>
      <c r="D141" s="249" t="s">
        <v>1541</v>
      </c>
      <c r="E141" s="248">
        <v>5.5</v>
      </c>
    </row>
    <row r="142" spans="1:5" ht="14">
      <c r="A142" s="247">
        <v>28761</v>
      </c>
      <c r="B142" s="244">
        <v>9.75</v>
      </c>
      <c r="D142" s="249" t="s">
        <v>1542</v>
      </c>
      <c r="E142" s="248">
        <v>5.52</v>
      </c>
    </row>
    <row r="143" spans="1:5" ht="14">
      <c r="A143" s="247">
        <v>28776</v>
      </c>
      <c r="B143" s="244">
        <v>10</v>
      </c>
      <c r="D143" s="249" t="s">
        <v>1543</v>
      </c>
      <c r="E143" s="248">
        <v>5.75</v>
      </c>
    </row>
    <row r="144" spans="1:5" ht="14">
      <c r="A144" s="247">
        <v>28790</v>
      </c>
      <c r="B144" s="244">
        <v>10.25</v>
      </c>
      <c r="D144" s="249" t="s">
        <v>1544</v>
      </c>
      <c r="E144" s="248">
        <v>5.88</v>
      </c>
    </row>
    <row r="145" spans="1:5" ht="14">
      <c r="A145" s="247">
        <v>28795</v>
      </c>
      <c r="B145" s="244">
        <v>10.5</v>
      </c>
      <c r="D145" s="249" t="s">
        <v>1545</v>
      </c>
      <c r="E145" s="248">
        <v>6</v>
      </c>
    </row>
    <row r="146" spans="1:5" ht="14">
      <c r="A146" s="247">
        <v>28800</v>
      </c>
      <c r="B146" s="244">
        <v>10.75</v>
      </c>
      <c r="D146" s="249" t="s">
        <v>1546</v>
      </c>
      <c r="E146" s="248">
        <v>6</v>
      </c>
    </row>
    <row r="147" spans="1:5" ht="14">
      <c r="A147" s="247">
        <v>28811</v>
      </c>
      <c r="B147" s="244">
        <v>11</v>
      </c>
      <c r="D147" s="249" t="s">
        <v>1547</v>
      </c>
      <c r="E147" s="248">
        <v>6</v>
      </c>
    </row>
    <row r="148" spans="1:5" ht="14">
      <c r="A148" s="247">
        <v>28818</v>
      </c>
      <c r="B148" s="244">
        <v>11.5</v>
      </c>
      <c r="D148" s="249" t="s">
        <v>1548</v>
      </c>
      <c r="E148" s="248">
        <v>6</v>
      </c>
    </row>
    <row r="149" spans="1:5" ht="14">
      <c r="A149" s="247">
        <v>28850</v>
      </c>
      <c r="B149" s="244">
        <v>11.75</v>
      </c>
      <c r="D149" s="249" t="s">
        <v>1549</v>
      </c>
      <c r="E149" s="248">
        <v>5.96</v>
      </c>
    </row>
    <row r="150" spans="1:5" ht="14">
      <c r="A150" s="247">
        <v>29025</v>
      </c>
      <c r="B150" s="244">
        <v>11.5</v>
      </c>
      <c r="D150" s="249" t="s">
        <v>1550</v>
      </c>
      <c r="E150" s="248">
        <v>5.75</v>
      </c>
    </row>
    <row r="151" spans="1:5" ht="14">
      <c r="A151" s="247">
        <v>29063</v>
      </c>
      <c r="B151" s="244">
        <v>11.75</v>
      </c>
      <c r="D151" s="249" t="s">
        <v>1551</v>
      </c>
      <c r="E151" s="248">
        <v>5.71</v>
      </c>
    </row>
    <row r="152" spans="1:5" ht="14">
      <c r="A152" s="247">
        <v>29083</v>
      </c>
      <c r="B152" s="244">
        <v>12</v>
      </c>
      <c r="D152" s="249" t="s">
        <v>1552</v>
      </c>
      <c r="E152" s="248">
        <v>5.5</v>
      </c>
    </row>
    <row r="153" spans="1:5" ht="14">
      <c r="A153" s="247">
        <v>29095</v>
      </c>
      <c r="B153" s="244">
        <v>12.25</v>
      </c>
      <c r="D153" s="249" t="s">
        <v>1553</v>
      </c>
      <c r="E153" s="248">
        <v>5.5</v>
      </c>
    </row>
    <row r="154" spans="1:5" ht="14">
      <c r="A154" s="247">
        <v>29105</v>
      </c>
      <c r="B154" s="244">
        <v>12.75</v>
      </c>
      <c r="D154" s="249" t="s">
        <v>1554</v>
      </c>
      <c r="E154" s="248">
        <v>5.5</v>
      </c>
    </row>
    <row r="155" spans="1:5" ht="14">
      <c r="A155" s="247">
        <v>29112</v>
      </c>
      <c r="B155" s="244">
        <v>13</v>
      </c>
      <c r="D155" s="249" t="s">
        <v>1555</v>
      </c>
      <c r="E155" s="248">
        <v>5.5</v>
      </c>
    </row>
    <row r="156" spans="1:5" ht="14">
      <c r="A156" s="247">
        <v>29118</v>
      </c>
      <c r="B156" s="244">
        <v>13.25</v>
      </c>
      <c r="D156" s="249" t="s">
        <v>1556</v>
      </c>
      <c r="E156" s="248">
        <v>5.5</v>
      </c>
    </row>
    <row r="157" spans="1:5" ht="14">
      <c r="A157" s="247">
        <v>29126</v>
      </c>
      <c r="B157" s="244">
        <v>13.5</v>
      </c>
      <c r="D157" s="249" t="s">
        <v>1557</v>
      </c>
      <c r="E157" s="248">
        <v>5.5</v>
      </c>
    </row>
    <row r="158" spans="1:5" ht="14">
      <c r="A158" s="247">
        <v>29137</v>
      </c>
      <c r="B158" s="244">
        <v>14.5</v>
      </c>
      <c r="D158" s="249" t="s">
        <v>1558</v>
      </c>
      <c r="E158" s="248">
        <v>5.5</v>
      </c>
    </row>
    <row r="159" spans="1:5" ht="14">
      <c r="A159" s="247">
        <v>29152</v>
      </c>
      <c r="B159" s="244">
        <v>15</v>
      </c>
      <c r="D159" s="249" t="s">
        <v>1559</v>
      </c>
      <c r="E159" s="248">
        <v>5.68</v>
      </c>
    </row>
    <row r="160" spans="1:5" ht="14">
      <c r="A160" s="247">
        <v>29160</v>
      </c>
      <c r="B160" s="244">
        <v>15.25</v>
      </c>
      <c r="D160" s="249" t="s">
        <v>1560</v>
      </c>
      <c r="E160" s="248">
        <v>6</v>
      </c>
    </row>
    <row r="161" spans="1:5" ht="14">
      <c r="A161" s="247">
        <v>29168</v>
      </c>
      <c r="B161" s="244">
        <v>15.5</v>
      </c>
      <c r="D161" s="249" t="s">
        <v>1561</v>
      </c>
      <c r="E161" s="248">
        <v>6</v>
      </c>
    </row>
    <row r="162" spans="1:5" ht="14">
      <c r="A162" s="247">
        <v>29175</v>
      </c>
      <c r="B162" s="244">
        <v>15.75</v>
      </c>
      <c r="D162" s="249" t="s">
        <v>1562</v>
      </c>
      <c r="E162" s="248">
        <v>6</v>
      </c>
    </row>
    <row r="163" spans="1:5" ht="14">
      <c r="A163" s="247">
        <v>29189</v>
      </c>
      <c r="B163" s="244">
        <v>15.5</v>
      </c>
      <c r="D163" s="249" t="s">
        <v>1563</v>
      </c>
      <c r="E163" s="248">
        <v>6</v>
      </c>
    </row>
    <row r="164" spans="1:5" ht="14">
      <c r="A164" s="247">
        <v>29196</v>
      </c>
      <c r="B164" s="244">
        <v>15.25</v>
      </c>
      <c r="D164" s="249" t="s">
        <v>1564</v>
      </c>
      <c r="E164" s="248">
        <v>6.2</v>
      </c>
    </row>
    <row r="165" spans="1:5" ht="14">
      <c r="A165" s="247">
        <v>29270</v>
      </c>
      <c r="B165" s="244">
        <v>15.75</v>
      </c>
      <c r="D165" s="249" t="s">
        <v>1565</v>
      </c>
      <c r="E165" s="248">
        <v>6.5</v>
      </c>
    </row>
    <row r="166" spans="1:5" ht="14">
      <c r="A166" s="247">
        <v>29273</v>
      </c>
      <c r="B166" s="244">
        <v>16.5</v>
      </c>
      <c r="D166" s="249" t="s">
        <v>1566</v>
      </c>
      <c r="E166" s="248">
        <v>6.5</v>
      </c>
    </row>
    <row r="167" spans="1:5" ht="14">
      <c r="A167" s="247">
        <v>29280</v>
      </c>
      <c r="B167" s="244">
        <v>16.75</v>
      </c>
      <c r="D167" s="249" t="s">
        <v>1567</v>
      </c>
      <c r="E167" s="248">
        <v>6.5</v>
      </c>
    </row>
    <row r="168" spans="1:5" ht="14">
      <c r="A168" s="247">
        <v>29284</v>
      </c>
      <c r="B168" s="244">
        <v>17.25</v>
      </c>
      <c r="D168" s="249" t="s">
        <v>1568</v>
      </c>
      <c r="E168" s="248">
        <v>6.5</v>
      </c>
    </row>
    <row r="169" spans="1:5" ht="14">
      <c r="A169" s="247">
        <v>29287</v>
      </c>
      <c r="B169" s="244">
        <v>17.75</v>
      </c>
      <c r="D169" s="249" t="s">
        <v>1569</v>
      </c>
      <c r="E169" s="248">
        <v>6.45</v>
      </c>
    </row>
    <row r="170" spans="1:5" ht="14">
      <c r="A170" s="247">
        <v>29294</v>
      </c>
      <c r="B170" s="244">
        <v>18.5</v>
      </c>
      <c r="D170" s="249" t="s">
        <v>1570</v>
      </c>
      <c r="E170" s="248">
        <v>6.25</v>
      </c>
    </row>
    <row r="171" spans="1:5" ht="14">
      <c r="A171" s="247">
        <v>29299</v>
      </c>
      <c r="B171" s="244">
        <v>19</v>
      </c>
      <c r="D171" s="249" t="s">
        <v>1571</v>
      </c>
      <c r="E171" s="248">
        <v>6.25</v>
      </c>
    </row>
    <row r="172" spans="1:5" ht="14">
      <c r="A172" s="247">
        <v>29308</v>
      </c>
      <c r="B172" s="244">
        <v>19.5</v>
      </c>
      <c r="D172" s="249" t="s">
        <v>1572</v>
      </c>
      <c r="E172" s="248">
        <v>6.6</v>
      </c>
    </row>
    <row r="173" spans="1:5" ht="14">
      <c r="A173" s="247">
        <v>29313</v>
      </c>
      <c r="B173" s="244">
        <v>20</v>
      </c>
      <c r="D173" s="249" t="s">
        <v>1573</v>
      </c>
      <c r="E173" s="248">
        <v>6.95</v>
      </c>
    </row>
    <row r="174" spans="1:5" ht="14">
      <c r="A174" s="247">
        <v>29329</v>
      </c>
      <c r="B174" s="244">
        <v>19.5</v>
      </c>
      <c r="D174" s="249" t="s">
        <v>1574</v>
      </c>
      <c r="E174" s="248">
        <v>7</v>
      </c>
    </row>
    <row r="175" spans="1:5" ht="14">
      <c r="A175" s="247">
        <v>29342</v>
      </c>
      <c r="B175" s="244">
        <v>18.5</v>
      </c>
      <c r="D175" s="249" t="s">
        <v>1575</v>
      </c>
      <c r="E175" s="248">
        <v>7.24</v>
      </c>
    </row>
    <row r="176" spans="1:5" ht="14">
      <c r="A176" s="247">
        <v>29348</v>
      </c>
      <c r="B176" s="244">
        <v>17.5</v>
      </c>
      <c r="D176" s="249" t="s">
        <v>1576</v>
      </c>
      <c r="E176" s="248">
        <v>7.5</v>
      </c>
    </row>
    <row r="177" spans="1:5" ht="14">
      <c r="A177" s="247">
        <v>29357</v>
      </c>
      <c r="B177" s="244">
        <v>16.5</v>
      </c>
      <c r="D177" s="249" t="s">
        <v>1577</v>
      </c>
      <c r="E177" s="248">
        <v>7.5</v>
      </c>
    </row>
    <row r="178" spans="1:5" ht="14">
      <c r="A178" s="247">
        <v>29364</v>
      </c>
      <c r="B178" s="244">
        <v>14.5</v>
      </c>
      <c r="D178" s="249" t="s">
        <v>1578</v>
      </c>
      <c r="E178" s="248">
        <v>8.23</v>
      </c>
    </row>
    <row r="179" spans="1:5" ht="14">
      <c r="A179" s="247">
        <v>29369</v>
      </c>
      <c r="B179" s="244">
        <v>14</v>
      </c>
      <c r="D179" s="249" t="s">
        <v>1579</v>
      </c>
      <c r="E179" s="248">
        <v>8.5</v>
      </c>
    </row>
    <row r="180" spans="1:5" ht="14">
      <c r="A180" s="247">
        <v>29378</v>
      </c>
      <c r="B180" s="244">
        <v>13</v>
      </c>
      <c r="D180" s="249" t="s">
        <v>1580</v>
      </c>
      <c r="E180" s="248">
        <v>8.5</v>
      </c>
    </row>
    <row r="181" spans="1:5" ht="14">
      <c r="A181" s="247">
        <v>29385</v>
      </c>
      <c r="B181" s="244">
        <v>12.5</v>
      </c>
      <c r="D181" s="249" t="s">
        <v>1581</v>
      </c>
      <c r="E181" s="248">
        <v>8.5</v>
      </c>
    </row>
    <row r="182" spans="1:5" ht="14">
      <c r="A182" s="247">
        <v>29389</v>
      </c>
      <c r="B182" s="244">
        <v>12</v>
      </c>
      <c r="D182" s="249" t="s">
        <v>1582</v>
      </c>
      <c r="E182" s="248">
        <v>8.5</v>
      </c>
    </row>
    <row r="183" spans="1:5" ht="14">
      <c r="A183" s="247">
        <v>29409</v>
      </c>
      <c r="B183" s="244">
        <v>11.5</v>
      </c>
      <c r="D183" s="249" t="s">
        <v>1583</v>
      </c>
      <c r="E183" s="248">
        <v>8.5</v>
      </c>
    </row>
    <row r="184" spans="1:5" ht="14">
      <c r="A184" s="247">
        <v>29425</v>
      </c>
      <c r="B184" s="244">
        <v>11</v>
      </c>
      <c r="D184" s="249" t="s">
        <v>1584</v>
      </c>
      <c r="E184" s="248">
        <v>8.5</v>
      </c>
    </row>
    <row r="185" spans="1:5" ht="14">
      <c r="A185" s="247">
        <v>29455</v>
      </c>
      <c r="B185" s="244">
        <v>11.25</v>
      </c>
      <c r="D185" s="249" t="s">
        <v>1585</v>
      </c>
      <c r="E185" s="248">
        <v>8.5</v>
      </c>
    </row>
    <row r="186" spans="1:5" ht="14">
      <c r="A186" s="247">
        <v>29460</v>
      </c>
      <c r="B186" s="244">
        <v>11.5</v>
      </c>
      <c r="D186" s="249" t="s">
        <v>1586</v>
      </c>
      <c r="E186" s="248">
        <v>8.5</v>
      </c>
    </row>
    <row r="187" spans="1:5" ht="14">
      <c r="A187" s="247">
        <v>29472</v>
      </c>
      <c r="B187" s="244">
        <v>12</v>
      </c>
      <c r="D187" s="249" t="s">
        <v>1587</v>
      </c>
      <c r="E187" s="248">
        <v>8.39</v>
      </c>
    </row>
    <row r="188" spans="1:5" ht="14">
      <c r="A188" s="247">
        <v>29476</v>
      </c>
      <c r="B188" s="244">
        <v>12.25</v>
      </c>
      <c r="D188" s="249" t="s">
        <v>1588</v>
      </c>
      <c r="E188" s="248">
        <v>8</v>
      </c>
    </row>
    <row r="189" spans="1:5" ht="14">
      <c r="A189" s="247">
        <v>29483</v>
      </c>
      <c r="B189" s="244">
        <v>12.5</v>
      </c>
      <c r="D189" s="249" t="s">
        <v>1589</v>
      </c>
      <c r="E189" s="248">
        <v>8</v>
      </c>
    </row>
    <row r="190" spans="1:5" ht="14">
      <c r="A190" s="247">
        <v>29490</v>
      </c>
      <c r="B190" s="244">
        <v>13</v>
      </c>
      <c r="D190" s="249" t="s">
        <v>1590</v>
      </c>
      <c r="E190" s="248">
        <v>8</v>
      </c>
    </row>
    <row r="191" spans="1:5" ht="14">
      <c r="A191" s="247">
        <v>29495</v>
      </c>
      <c r="B191" s="244">
        <v>13.5</v>
      </c>
      <c r="D191" s="249" t="s">
        <v>1591</v>
      </c>
      <c r="E191" s="248">
        <v>8</v>
      </c>
    </row>
    <row r="192" spans="1:5" ht="14">
      <c r="A192" s="247">
        <v>29511</v>
      </c>
      <c r="B192" s="244">
        <v>14</v>
      </c>
      <c r="D192" s="249" t="s">
        <v>1592</v>
      </c>
      <c r="E192" s="248">
        <v>8</v>
      </c>
    </row>
    <row r="193" spans="1:5" ht="14">
      <c r="A193" s="247">
        <v>29523</v>
      </c>
      <c r="B193" s="244">
        <v>14.5</v>
      </c>
      <c r="D193" s="249" t="s">
        <v>1593</v>
      </c>
      <c r="E193" s="248">
        <v>7.83</v>
      </c>
    </row>
    <row r="194" spans="1:5" ht="14">
      <c r="A194" s="247">
        <v>29531</v>
      </c>
      <c r="B194" s="244">
        <v>15.5</v>
      </c>
      <c r="D194" s="249" t="s">
        <v>1594</v>
      </c>
      <c r="E194" s="248">
        <v>7.5</v>
      </c>
    </row>
    <row r="195" spans="1:5" ht="14">
      <c r="A195" s="247">
        <v>29542</v>
      </c>
      <c r="B195" s="244">
        <v>16.25</v>
      </c>
      <c r="D195" s="249" t="s">
        <v>1595</v>
      </c>
      <c r="E195" s="248">
        <v>7.28</v>
      </c>
    </row>
    <row r="196" spans="1:5" ht="14">
      <c r="A196" s="247">
        <v>29546</v>
      </c>
      <c r="B196" s="244">
        <v>17</v>
      </c>
      <c r="D196" s="249" t="s">
        <v>1596</v>
      </c>
      <c r="E196" s="248">
        <v>6.92</v>
      </c>
    </row>
    <row r="197" spans="1:5" ht="14">
      <c r="A197" s="247">
        <v>29551</v>
      </c>
      <c r="B197" s="244">
        <v>17.75</v>
      </c>
      <c r="D197" s="249" t="s">
        <v>1597</v>
      </c>
      <c r="E197" s="248">
        <v>6.29</v>
      </c>
    </row>
    <row r="198" spans="1:5" ht="14">
      <c r="A198" s="247">
        <v>29557</v>
      </c>
      <c r="B198" s="244">
        <v>18.5</v>
      </c>
      <c r="D198" s="249" t="s">
        <v>1598</v>
      </c>
      <c r="E198" s="248">
        <v>5.88</v>
      </c>
    </row>
    <row r="199" spans="1:5" ht="14">
      <c r="A199" s="247">
        <v>29560</v>
      </c>
      <c r="B199" s="244">
        <v>19</v>
      </c>
      <c r="D199" s="249" t="s">
        <v>1599</v>
      </c>
      <c r="E199" s="248">
        <v>5.44</v>
      </c>
    </row>
    <row r="200" spans="1:5" ht="14">
      <c r="A200" s="247">
        <v>29565</v>
      </c>
      <c r="B200" s="244">
        <v>20</v>
      </c>
      <c r="D200" s="249" t="s">
        <v>1600</v>
      </c>
      <c r="E200" s="248">
        <v>5.28</v>
      </c>
    </row>
    <row r="201" spans="1:5" ht="14">
      <c r="A201" s="247">
        <v>29571</v>
      </c>
      <c r="B201" s="244">
        <v>21</v>
      </c>
      <c r="D201" s="249" t="s">
        <v>1601</v>
      </c>
      <c r="E201" s="248">
        <v>5.46</v>
      </c>
    </row>
    <row r="202" spans="1:5" ht="14">
      <c r="A202" s="247">
        <v>29574</v>
      </c>
      <c r="B202" s="244">
        <v>21.5</v>
      </c>
      <c r="D202" s="249" t="s">
        <v>1602</v>
      </c>
      <c r="E202" s="248">
        <v>5.5</v>
      </c>
    </row>
    <row r="203" spans="1:5" ht="14">
      <c r="A203" s="247">
        <v>29588</v>
      </c>
      <c r="B203" s="244">
        <v>20.5</v>
      </c>
      <c r="D203" s="249" t="s">
        <v>1603</v>
      </c>
      <c r="E203" s="248">
        <v>5.91</v>
      </c>
    </row>
    <row r="204" spans="1:5" ht="14">
      <c r="A204" s="247">
        <v>29595</v>
      </c>
      <c r="B204" s="244">
        <v>20</v>
      </c>
      <c r="D204" s="249" t="s">
        <v>1604</v>
      </c>
      <c r="E204" s="248">
        <v>6</v>
      </c>
    </row>
    <row r="205" spans="1:5" ht="14">
      <c r="A205" s="247">
        <v>29620</v>
      </c>
      <c r="B205" s="244">
        <v>19.5</v>
      </c>
      <c r="D205" s="249" t="s">
        <v>1605</v>
      </c>
      <c r="E205" s="248">
        <v>6</v>
      </c>
    </row>
    <row r="206" spans="1:5" ht="14">
      <c r="A206" s="247">
        <v>29640</v>
      </c>
      <c r="B206" s="244">
        <v>19</v>
      </c>
      <c r="D206" s="249" t="s">
        <v>1606</v>
      </c>
      <c r="E206" s="248">
        <v>5.9</v>
      </c>
    </row>
    <row r="207" spans="1:5" ht="14">
      <c r="A207" s="247">
        <v>29648</v>
      </c>
      <c r="B207" s="244">
        <v>18.5</v>
      </c>
      <c r="D207" s="249" t="s">
        <v>1607</v>
      </c>
      <c r="E207" s="248">
        <v>5.53</v>
      </c>
    </row>
    <row r="208" spans="1:5" ht="14">
      <c r="A208" s="247">
        <v>29655</v>
      </c>
      <c r="B208" s="244">
        <v>18</v>
      </c>
      <c r="D208" s="249" t="s">
        <v>1608</v>
      </c>
      <c r="E208" s="248">
        <v>5.49</v>
      </c>
    </row>
    <row r="209" spans="1:5" ht="14">
      <c r="A209" s="247">
        <v>29662</v>
      </c>
      <c r="B209" s="244">
        <v>17.5</v>
      </c>
      <c r="D209" s="249" t="s">
        <v>1609</v>
      </c>
      <c r="E209" s="248">
        <v>5.18</v>
      </c>
    </row>
    <row r="210" spans="1:5" ht="14">
      <c r="A210" s="247">
        <v>29669</v>
      </c>
      <c r="B210" s="244">
        <v>17</v>
      </c>
      <c r="D210" s="249" t="s">
        <v>1610</v>
      </c>
      <c r="E210" s="248">
        <v>4.75</v>
      </c>
    </row>
    <row r="211" spans="1:5" ht="14">
      <c r="A211" s="247">
        <v>29672</v>
      </c>
      <c r="B211" s="244">
        <v>17.5</v>
      </c>
      <c r="D211" s="249" t="s">
        <v>1611</v>
      </c>
      <c r="E211" s="248">
        <v>4.75</v>
      </c>
    </row>
    <row r="212" spans="1:5" ht="14">
      <c r="A212" s="247">
        <v>29677</v>
      </c>
      <c r="B212" s="244">
        <v>17</v>
      </c>
      <c r="D212" s="249" t="s">
        <v>1612</v>
      </c>
      <c r="E212" s="248">
        <v>4.97</v>
      </c>
    </row>
    <row r="213" spans="1:5" ht="14">
      <c r="A213" s="247">
        <v>29696</v>
      </c>
      <c r="B213" s="244">
        <v>17.5</v>
      </c>
      <c r="D213" s="249" t="s">
        <v>1613</v>
      </c>
      <c r="E213" s="248">
        <v>5</v>
      </c>
    </row>
    <row r="214" spans="1:5" ht="14">
      <c r="A214" s="247">
        <v>29705</v>
      </c>
      <c r="B214" s="244">
        <v>18</v>
      </c>
      <c r="D214" s="249" t="s">
        <v>1614</v>
      </c>
      <c r="E214" s="248">
        <v>5.04</v>
      </c>
    </row>
    <row r="215" spans="1:5" ht="14">
      <c r="A215" s="247">
        <v>29710</v>
      </c>
      <c r="B215" s="244">
        <v>19</v>
      </c>
      <c r="D215" s="249" t="s">
        <v>1615</v>
      </c>
      <c r="E215" s="248">
        <v>5.25</v>
      </c>
    </row>
    <row r="216" spans="1:5" ht="14">
      <c r="A216" s="247">
        <v>29717</v>
      </c>
      <c r="B216" s="244">
        <v>19.5</v>
      </c>
      <c r="D216" s="249" t="s">
        <v>1616</v>
      </c>
      <c r="E216" s="248">
        <v>5.27</v>
      </c>
    </row>
    <row r="217" spans="1:5" ht="14">
      <c r="A217" s="247">
        <v>29724</v>
      </c>
      <c r="B217" s="244">
        <v>20</v>
      </c>
      <c r="D217" s="249" t="s">
        <v>1617</v>
      </c>
      <c r="E217" s="248">
        <v>5.5</v>
      </c>
    </row>
    <row r="218" spans="1:5" ht="14">
      <c r="A218" s="247">
        <v>29728</v>
      </c>
      <c r="B218" s="244">
        <v>20.5</v>
      </c>
      <c r="D218" s="249" t="s">
        <v>1618</v>
      </c>
      <c r="E218" s="248">
        <v>5.73</v>
      </c>
    </row>
    <row r="219" spans="1:5" ht="14">
      <c r="A219" s="247">
        <v>29738</v>
      </c>
      <c r="B219" s="244">
        <v>20</v>
      </c>
      <c r="D219" s="249" t="s">
        <v>1619</v>
      </c>
      <c r="E219" s="248">
        <v>5.75</v>
      </c>
    </row>
    <row r="220" spans="1:5" ht="14">
      <c r="A220" s="247">
        <v>29775</v>
      </c>
      <c r="B220" s="244">
        <v>20.5</v>
      </c>
      <c r="D220" s="249" t="s">
        <v>1620</v>
      </c>
      <c r="E220" s="248">
        <v>5.79</v>
      </c>
    </row>
    <row r="221" spans="1:5" ht="14">
      <c r="A221" s="247">
        <v>29845</v>
      </c>
      <c r="B221" s="244">
        <v>20</v>
      </c>
      <c r="D221" s="249" t="s">
        <v>1621</v>
      </c>
      <c r="E221" s="248">
        <v>6</v>
      </c>
    </row>
    <row r="222" spans="1:5" ht="14">
      <c r="A222" s="247">
        <v>29851</v>
      </c>
      <c r="B222" s="244">
        <v>19.5</v>
      </c>
      <c r="D222" s="249" t="s">
        <v>1622</v>
      </c>
      <c r="E222" s="248">
        <v>6.02</v>
      </c>
    </row>
    <row r="223" spans="1:5" ht="14">
      <c r="A223" s="247">
        <v>29864</v>
      </c>
      <c r="B223" s="244">
        <v>19</v>
      </c>
      <c r="D223" s="249" t="s">
        <v>1623</v>
      </c>
      <c r="E223" s="248">
        <v>6.3</v>
      </c>
    </row>
    <row r="224" spans="1:5" ht="14">
      <c r="A224" s="247">
        <v>29872</v>
      </c>
      <c r="B224" s="244">
        <v>18</v>
      </c>
      <c r="D224" s="249" t="s">
        <v>1624</v>
      </c>
      <c r="E224" s="248">
        <v>6.61</v>
      </c>
    </row>
    <row r="225" spans="1:5" ht="14">
      <c r="A225" s="247">
        <v>29892</v>
      </c>
      <c r="B225" s="244">
        <v>17.5</v>
      </c>
      <c r="D225" s="249" t="s">
        <v>1625</v>
      </c>
      <c r="E225" s="248">
        <v>7.01</v>
      </c>
    </row>
    <row r="226" spans="1:5" ht="14">
      <c r="A226" s="247">
        <v>29899</v>
      </c>
      <c r="B226" s="244">
        <v>17</v>
      </c>
      <c r="D226" s="249" t="s">
        <v>1626</v>
      </c>
      <c r="E226" s="248">
        <v>7.49</v>
      </c>
    </row>
    <row r="227" spans="1:5" ht="14">
      <c r="A227" s="247">
        <v>29906</v>
      </c>
      <c r="B227" s="244">
        <v>16.5</v>
      </c>
      <c r="D227" s="249" t="s">
        <v>1627</v>
      </c>
      <c r="E227" s="248">
        <v>8.3000000000000007</v>
      </c>
    </row>
    <row r="228" spans="1:5" ht="14">
      <c r="A228" s="247">
        <v>29914</v>
      </c>
      <c r="B228" s="244">
        <v>16</v>
      </c>
      <c r="D228" s="249" t="s">
        <v>1628</v>
      </c>
      <c r="E228" s="248">
        <v>9.23</v>
      </c>
    </row>
    <row r="229" spans="1:5" ht="14">
      <c r="A229" s="247">
        <v>29921</v>
      </c>
      <c r="B229" s="244">
        <v>15.75</v>
      </c>
      <c r="D229" s="249" t="s">
        <v>1629</v>
      </c>
      <c r="E229" s="248">
        <v>9.86</v>
      </c>
    </row>
    <row r="230" spans="1:5" ht="14">
      <c r="A230" s="247">
        <v>29984</v>
      </c>
      <c r="B230" s="244">
        <v>16.5</v>
      </c>
      <c r="D230" s="249" t="s">
        <v>1630</v>
      </c>
      <c r="E230" s="248">
        <v>9.94</v>
      </c>
    </row>
    <row r="231" spans="1:5" ht="14">
      <c r="A231" s="247">
        <v>29999</v>
      </c>
      <c r="B231" s="244">
        <v>17</v>
      </c>
      <c r="D231" s="249" t="s">
        <v>1631</v>
      </c>
      <c r="E231" s="248">
        <v>9.75</v>
      </c>
    </row>
    <row r="232" spans="1:5" ht="14">
      <c r="A232" s="247">
        <v>30005</v>
      </c>
      <c r="B232" s="244">
        <v>16.5</v>
      </c>
      <c r="D232" s="249" t="s">
        <v>1632</v>
      </c>
      <c r="E232" s="248">
        <v>9.75</v>
      </c>
    </row>
    <row r="233" spans="1:5" ht="14">
      <c r="A233" s="247">
        <v>30152</v>
      </c>
      <c r="B233" s="244">
        <v>16</v>
      </c>
      <c r="D233" s="249" t="s">
        <v>1633</v>
      </c>
      <c r="E233" s="248">
        <v>9.73</v>
      </c>
    </row>
    <row r="234" spans="1:5" ht="14">
      <c r="A234" s="247">
        <v>30161</v>
      </c>
      <c r="B234" s="244">
        <v>15.5</v>
      </c>
      <c r="D234" s="249" t="s">
        <v>1634</v>
      </c>
      <c r="E234" s="248">
        <v>9.2100000000000009</v>
      </c>
    </row>
    <row r="235" spans="1:5" ht="14">
      <c r="A235" s="247">
        <v>30165</v>
      </c>
      <c r="B235" s="244">
        <v>15</v>
      </c>
      <c r="D235" s="249" t="s">
        <v>1635</v>
      </c>
      <c r="E235" s="248">
        <v>8.85</v>
      </c>
    </row>
    <row r="236" spans="1:5" ht="14">
      <c r="A236" s="247">
        <v>30179</v>
      </c>
      <c r="B236" s="244">
        <v>14.5</v>
      </c>
      <c r="D236" s="249" t="s">
        <v>1636</v>
      </c>
      <c r="E236" s="248">
        <v>10.02</v>
      </c>
    </row>
    <row r="237" spans="1:5" ht="14">
      <c r="A237" s="247">
        <v>30181</v>
      </c>
      <c r="B237" s="244">
        <v>14</v>
      </c>
      <c r="D237" s="249" t="s">
        <v>1637</v>
      </c>
      <c r="E237" s="248">
        <v>11.25</v>
      </c>
    </row>
    <row r="238" spans="1:5" ht="14">
      <c r="A238" s="247">
        <v>30186</v>
      </c>
      <c r="B238" s="244">
        <v>13.5</v>
      </c>
      <c r="D238" s="249" t="s">
        <v>1638</v>
      </c>
      <c r="E238" s="248">
        <v>11.54</v>
      </c>
    </row>
    <row r="239" spans="1:5" ht="14">
      <c r="A239" s="247">
        <v>30231</v>
      </c>
      <c r="B239" s="244">
        <v>13</v>
      </c>
      <c r="D239" s="249" t="s">
        <v>1639</v>
      </c>
      <c r="E239" s="248">
        <v>11.97</v>
      </c>
    </row>
    <row r="240" spans="1:5" ht="14">
      <c r="A240" s="247">
        <v>30237</v>
      </c>
      <c r="B240" s="244">
        <v>12</v>
      </c>
      <c r="D240" s="249" t="s">
        <v>1640</v>
      </c>
      <c r="E240" s="248">
        <v>12</v>
      </c>
    </row>
    <row r="241" spans="1:5" ht="14">
      <c r="A241" s="247">
        <v>30277</v>
      </c>
      <c r="B241" s="244">
        <v>11.5</v>
      </c>
      <c r="D241" s="249" t="s">
        <v>1641</v>
      </c>
      <c r="E241" s="248">
        <v>12</v>
      </c>
    </row>
    <row r="242" spans="1:5" ht="14">
      <c r="A242" s="247">
        <v>30327</v>
      </c>
      <c r="B242" s="244">
        <v>11</v>
      </c>
      <c r="D242" s="249" t="s">
        <v>1642</v>
      </c>
      <c r="E242" s="248">
        <v>11.68</v>
      </c>
    </row>
    <row r="243" spans="1:5" ht="14">
      <c r="A243" s="247">
        <v>30372</v>
      </c>
      <c r="B243" s="244">
        <v>10.5</v>
      </c>
      <c r="D243" s="249" t="s">
        <v>1643</v>
      </c>
      <c r="E243" s="248">
        <v>10.83</v>
      </c>
    </row>
    <row r="244" spans="1:5" ht="14">
      <c r="A244" s="247">
        <v>30536</v>
      </c>
      <c r="B244" s="244">
        <v>11</v>
      </c>
      <c r="D244" s="249" t="s">
        <v>1644</v>
      </c>
      <c r="E244" s="248">
        <v>10.5</v>
      </c>
    </row>
    <row r="245" spans="1:5" ht="14">
      <c r="A245" s="247">
        <v>30760</v>
      </c>
      <c r="B245" s="244">
        <v>11.5</v>
      </c>
      <c r="D245" s="249" t="s">
        <v>1645</v>
      </c>
      <c r="E245" s="248">
        <v>10.050000000000001</v>
      </c>
    </row>
    <row r="246" spans="1:5" ht="14">
      <c r="A246" s="247">
        <v>30777</v>
      </c>
      <c r="B246" s="244">
        <v>12</v>
      </c>
      <c r="D246" s="249" t="s">
        <v>1646</v>
      </c>
      <c r="E246" s="248">
        <v>8.9600000000000009</v>
      </c>
    </row>
    <row r="247" spans="1:5" ht="14">
      <c r="A247" s="247">
        <v>30810</v>
      </c>
      <c r="B247" s="244">
        <v>12.5</v>
      </c>
      <c r="D247" s="249" t="s">
        <v>1647</v>
      </c>
      <c r="E247" s="248">
        <v>7.93</v>
      </c>
    </row>
    <row r="248" spans="1:5" ht="14">
      <c r="A248" s="247">
        <v>30858</v>
      </c>
      <c r="B248" s="244">
        <v>13</v>
      </c>
      <c r="D248" s="249" t="s">
        <v>1648</v>
      </c>
      <c r="E248" s="248">
        <v>7.5</v>
      </c>
    </row>
    <row r="249" spans="1:5" ht="14">
      <c r="A249" s="247">
        <v>30952</v>
      </c>
      <c r="B249" s="244">
        <v>12.75</v>
      </c>
      <c r="D249" s="249" t="s">
        <v>1649</v>
      </c>
      <c r="E249" s="248">
        <v>7.4</v>
      </c>
    </row>
    <row r="250" spans="1:5" ht="14">
      <c r="A250" s="247">
        <v>30971</v>
      </c>
      <c r="B250" s="244">
        <v>12.5</v>
      </c>
      <c r="D250" s="249" t="s">
        <v>1650</v>
      </c>
      <c r="E250" s="248">
        <v>7.07</v>
      </c>
    </row>
    <row r="251" spans="1:5" ht="14">
      <c r="A251" s="247">
        <v>30984</v>
      </c>
      <c r="B251" s="244">
        <v>12</v>
      </c>
      <c r="D251" s="249" t="s">
        <v>1651</v>
      </c>
      <c r="E251" s="248">
        <v>7.15</v>
      </c>
    </row>
    <row r="252" spans="1:5" ht="14">
      <c r="A252" s="247">
        <v>30994</v>
      </c>
      <c r="B252" s="244">
        <v>11.75</v>
      </c>
      <c r="D252" s="249" t="s">
        <v>1652</v>
      </c>
      <c r="E252" s="248">
        <v>7.66</v>
      </c>
    </row>
    <row r="253" spans="1:5" ht="14">
      <c r="A253" s="247">
        <v>31014</v>
      </c>
      <c r="B253" s="244">
        <v>11.25</v>
      </c>
      <c r="D253" s="249" t="s">
        <v>1653</v>
      </c>
      <c r="E253" s="248">
        <v>7.88</v>
      </c>
    </row>
    <row r="254" spans="1:5" ht="14">
      <c r="A254" s="247">
        <v>31035</v>
      </c>
      <c r="B254" s="244">
        <v>10.75</v>
      </c>
      <c r="D254" s="249" t="s">
        <v>1654</v>
      </c>
      <c r="E254" s="248">
        <v>7.96</v>
      </c>
    </row>
    <row r="255" spans="1:5" ht="14">
      <c r="A255" s="247">
        <v>31062</v>
      </c>
      <c r="B255" s="244">
        <v>10.5</v>
      </c>
      <c r="D255" s="249" t="s">
        <v>1655</v>
      </c>
      <c r="E255" s="248">
        <v>7.53</v>
      </c>
    </row>
    <row r="256" spans="1:5" ht="14">
      <c r="A256" s="247">
        <v>31187</v>
      </c>
      <c r="B256" s="244">
        <v>10</v>
      </c>
      <c r="D256" s="249" t="s">
        <v>1656</v>
      </c>
      <c r="E256" s="248">
        <v>7.26</v>
      </c>
    </row>
    <row r="257" spans="1:5" ht="14">
      <c r="A257" s="247">
        <v>31216</v>
      </c>
      <c r="B257" s="244">
        <v>9.5</v>
      </c>
      <c r="D257" s="249" t="s">
        <v>1657</v>
      </c>
      <c r="E257" s="248">
        <v>7</v>
      </c>
    </row>
    <row r="258" spans="1:5" ht="14">
      <c r="A258" s="247">
        <v>31478</v>
      </c>
      <c r="B258" s="244">
        <v>9</v>
      </c>
      <c r="D258" s="249" t="s">
        <v>1658</v>
      </c>
      <c r="E258" s="248">
        <v>6.75</v>
      </c>
    </row>
    <row r="259" spans="1:5" ht="14">
      <c r="A259" s="247">
        <v>31523</v>
      </c>
      <c r="B259" s="244">
        <v>8.5</v>
      </c>
      <c r="D259" s="249" t="s">
        <v>1659</v>
      </c>
      <c r="E259" s="248">
        <v>6.75</v>
      </c>
    </row>
    <row r="260" spans="1:5" ht="14">
      <c r="A260" s="247">
        <v>31604</v>
      </c>
      <c r="B260" s="244">
        <v>8</v>
      </c>
      <c r="D260" s="249" t="s">
        <v>1660</v>
      </c>
      <c r="E260" s="248">
        <v>6.75</v>
      </c>
    </row>
    <row r="261" spans="1:5" ht="14">
      <c r="A261" s="247">
        <v>31650</v>
      </c>
      <c r="B261" s="244">
        <v>7.5</v>
      </c>
      <c r="D261" s="249" t="s">
        <v>1661</v>
      </c>
      <c r="E261" s="248">
        <v>6.75</v>
      </c>
    </row>
    <row r="262" spans="1:5" ht="14">
      <c r="A262" s="247">
        <v>31868</v>
      </c>
      <c r="B262" s="244">
        <v>7.75</v>
      </c>
      <c r="D262" s="249" t="s">
        <v>1662</v>
      </c>
      <c r="E262" s="248">
        <v>7.2</v>
      </c>
    </row>
    <row r="263" spans="1:5" ht="14">
      <c r="A263" s="247">
        <v>31898</v>
      </c>
      <c r="B263" s="244">
        <v>8</v>
      </c>
      <c r="D263" s="249" t="s">
        <v>1663</v>
      </c>
      <c r="E263" s="248">
        <v>7.25</v>
      </c>
    </row>
    <row r="264" spans="1:5" ht="14">
      <c r="A264" s="247">
        <v>31912</v>
      </c>
      <c r="B264" s="244">
        <v>8.25</v>
      </c>
      <c r="D264" s="249" t="s">
        <v>1664</v>
      </c>
      <c r="E264" s="248">
        <v>7.01</v>
      </c>
    </row>
    <row r="265" spans="1:5" ht="14">
      <c r="A265" s="247">
        <v>32024</v>
      </c>
      <c r="B265" s="244">
        <v>8.75</v>
      </c>
      <c r="D265" s="249" t="s">
        <v>1665</v>
      </c>
      <c r="E265" s="248">
        <v>7</v>
      </c>
    </row>
    <row r="266" spans="1:5" ht="14">
      <c r="A266" s="247">
        <v>32057</v>
      </c>
      <c r="B266" s="244">
        <v>9.25</v>
      </c>
      <c r="D266" s="249" t="s">
        <v>1666</v>
      </c>
      <c r="E266" s="248">
        <v>6.77</v>
      </c>
    </row>
    <row r="267" spans="1:5" ht="14">
      <c r="A267" s="247">
        <v>32072</v>
      </c>
      <c r="B267" s="244">
        <v>9</v>
      </c>
      <c r="D267" s="249" t="s">
        <v>1667</v>
      </c>
      <c r="E267" s="248">
        <v>6.5</v>
      </c>
    </row>
    <row r="268" spans="1:5" ht="14">
      <c r="A268" s="247">
        <v>32086</v>
      </c>
      <c r="B268" s="244">
        <v>8.75</v>
      </c>
      <c r="D268" s="249" t="s">
        <v>1668</v>
      </c>
      <c r="E268" s="248">
        <v>6.35</v>
      </c>
    </row>
    <row r="269" spans="1:5" ht="14">
      <c r="A269" s="247">
        <v>32175</v>
      </c>
      <c r="B269" s="244">
        <v>8.5</v>
      </c>
      <c r="D269" s="249" t="s">
        <v>1669</v>
      </c>
      <c r="E269" s="248">
        <v>6.25</v>
      </c>
    </row>
    <row r="270" spans="1:5" ht="14">
      <c r="A270" s="247">
        <v>32274</v>
      </c>
      <c r="B270" s="244">
        <v>9</v>
      </c>
      <c r="D270" s="249" t="s">
        <v>1670</v>
      </c>
      <c r="E270" s="248">
        <v>6.25</v>
      </c>
    </row>
    <row r="271" spans="1:5" ht="14">
      <c r="A271" s="247">
        <v>32338</v>
      </c>
      <c r="B271" s="244">
        <v>9.5</v>
      </c>
      <c r="D271" s="249" t="s">
        <v>1671</v>
      </c>
      <c r="E271" s="248">
        <v>6.25</v>
      </c>
    </row>
    <row r="272" spans="1:5" ht="14">
      <c r="A272" s="247">
        <v>32366</v>
      </c>
      <c r="B272" s="244">
        <v>10</v>
      </c>
      <c r="D272" s="249" t="s">
        <v>1672</v>
      </c>
      <c r="E272" s="248">
        <v>6.25</v>
      </c>
    </row>
    <row r="273" spans="1:5" ht="14">
      <c r="A273" s="247">
        <v>32475</v>
      </c>
      <c r="B273" s="244">
        <v>10.5</v>
      </c>
      <c r="D273" s="249" t="s">
        <v>1673</v>
      </c>
      <c r="E273" s="248">
        <v>6.41</v>
      </c>
    </row>
    <row r="274" spans="1:5" ht="14">
      <c r="A274" s="247">
        <v>32549</v>
      </c>
      <c r="B274" s="244">
        <v>11</v>
      </c>
      <c r="D274" s="249" t="s">
        <v>1674</v>
      </c>
      <c r="E274" s="248">
        <v>6.75</v>
      </c>
    </row>
    <row r="275" spans="1:5" ht="14">
      <c r="A275" s="247">
        <v>32563</v>
      </c>
      <c r="B275" s="244">
        <v>11.5</v>
      </c>
      <c r="D275" s="249" t="s">
        <v>1675</v>
      </c>
      <c r="E275" s="248">
        <v>6.75</v>
      </c>
    </row>
    <row r="276" spans="1:5" ht="14">
      <c r="A276" s="247">
        <v>32664</v>
      </c>
      <c r="B276" s="244">
        <v>11</v>
      </c>
      <c r="D276" s="249" t="s">
        <v>1676</v>
      </c>
      <c r="E276" s="248">
        <v>6.83</v>
      </c>
    </row>
    <row r="277" spans="1:5" ht="14">
      <c r="A277" s="247">
        <v>32720</v>
      </c>
      <c r="B277" s="244">
        <v>10.5</v>
      </c>
      <c r="D277" s="249" t="s">
        <v>1677</v>
      </c>
      <c r="E277" s="248">
        <v>7.13</v>
      </c>
    </row>
    <row r="278" spans="1:5" ht="14">
      <c r="A278" s="247">
        <v>32881</v>
      </c>
      <c r="B278" s="244">
        <v>10</v>
      </c>
      <c r="D278" s="249" t="s">
        <v>1678</v>
      </c>
      <c r="E278" s="248">
        <v>7.52</v>
      </c>
    </row>
    <row r="279" spans="1:5" ht="14">
      <c r="A279" s="247">
        <v>33240</v>
      </c>
      <c r="B279" s="244">
        <v>9.5</v>
      </c>
      <c r="D279" s="249" t="s">
        <v>1679</v>
      </c>
      <c r="E279" s="248">
        <v>7.75</v>
      </c>
    </row>
    <row r="280" spans="1:5" ht="14">
      <c r="A280" s="247">
        <v>33273</v>
      </c>
      <c r="B280" s="244">
        <v>9</v>
      </c>
      <c r="D280" s="249" t="s">
        <v>1680</v>
      </c>
      <c r="E280" s="248">
        <v>7.75</v>
      </c>
    </row>
    <row r="281" spans="1:5" ht="14">
      <c r="A281" s="247">
        <v>33359</v>
      </c>
      <c r="B281" s="244">
        <v>8.5</v>
      </c>
      <c r="D281" s="249" t="s">
        <v>1681</v>
      </c>
      <c r="E281" s="248">
        <v>7.93</v>
      </c>
    </row>
    <row r="282" spans="1:5" ht="14">
      <c r="A282" s="247">
        <v>33494</v>
      </c>
      <c r="B282" s="244">
        <v>8</v>
      </c>
      <c r="D282" s="249" t="s">
        <v>1682</v>
      </c>
      <c r="E282" s="248">
        <v>8</v>
      </c>
    </row>
    <row r="283" spans="1:5" ht="14">
      <c r="A283" s="247">
        <v>33548</v>
      </c>
      <c r="B283" s="244">
        <v>7.5</v>
      </c>
      <c r="D283" s="249" t="s">
        <v>1683</v>
      </c>
      <c r="E283" s="248">
        <v>8</v>
      </c>
    </row>
    <row r="284" spans="1:5" ht="14">
      <c r="A284" s="247">
        <v>33595</v>
      </c>
      <c r="B284" s="244">
        <v>6.5</v>
      </c>
      <c r="D284" s="249" t="s">
        <v>1684</v>
      </c>
      <c r="E284" s="248">
        <v>8</v>
      </c>
    </row>
    <row r="285" spans="1:5" ht="14">
      <c r="A285" s="247">
        <v>33787</v>
      </c>
      <c r="B285" s="244">
        <v>6</v>
      </c>
      <c r="D285" s="249" t="s">
        <v>1685</v>
      </c>
      <c r="E285" s="248">
        <v>8.27</v>
      </c>
    </row>
    <row r="286" spans="1:5" ht="14">
      <c r="A286" s="247">
        <v>34417</v>
      </c>
      <c r="B286" s="244">
        <v>6.25</v>
      </c>
      <c r="D286" s="249" t="s">
        <v>1686</v>
      </c>
      <c r="E286" s="248">
        <v>8.6300000000000008</v>
      </c>
    </row>
    <row r="287" spans="1:5" ht="14">
      <c r="A287" s="247">
        <v>34443</v>
      </c>
      <c r="B287" s="244">
        <v>6.75</v>
      </c>
      <c r="D287" s="249" t="s">
        <v>1687</v>
      </c>
      <c r="E287" s="248">
        <v>9</v>
      </c>
    </row>
    <row r="288" spans="1:5" ht="14">
      <c r="A288" s="247">
        <v>34471</v>
      </c>
      <c r="B288" s="244">
        <v>7.25</v>
      </c>
      <c r="D288" s="249" t="s">
        <v>1688</v>
      </c>
      <c r="E288" s="248">
        <v>9.01</v>
      </c>
    </row>
    <row r="289" spans="1:5" ht="14">
      <c r="A289" s="247">
        <v>34562</v>
      </c>
      <c r="B289" s="244">
        <v>7.75</v>
      </c>
      <c r="D289" s="249" t="s">
        <v>1689</v>
      </c>
      <c r="E289" s="248">
        <v>9.41</v>
      </c>
    </row>
    <row r="290" spans="1:5" ht="14">
      <c r="A290" s="247">
        <v>34653</v>
      </c>
      <c r="B290" s="244">
        <v>8.5</v>
      </c>
      <c r="D290" s="249" t="s">
        <v>1690</v>
      </c>
      <c r="E290" s="248">
        <v>9.94</v>
      </c>
    </row>
    <row r="291" spans="1:5" ht="14">
      <c r="A291" s="247">
        <v>34731</v>
      </c>
      <c r="B291" s="244">
        <v>9</v>
      </c>
      <c r="D291" s="249" t="s">
        <v>1691</v>
      </c>
      <c r="E291" s="248">
        <v>10.94</v>
      </c>
    </row>
    <row r="292" spans="1:5" ht="14">
      <c r="A292" s="247">
        <v>34887</v>
      </c>
      <c r="B292" s="244">
        <v>8.75</v>
      </c>
      <c r="D292" s="249" t="s">
        <v>1692</v>
      </c>
      <c r="E292" s="248">
        <v>11.55</v>
      </c>
    </row>
    <row r="293" spans="1:5" ht="14">
      <c r="A293" s="247">
        <v>35053</v>
      </c>
      <c r="B293" s="244">
        <v>8.5</v>
      </c>
      <c r="D293" s="249" t="s">
        <v>1693</v>
      </c>
      <c r="E293" s="248">
        <v>11.75</v>
      </c>
    </row>
    <row r="294" spans="1:5" ht="14">
      <c r="A294" s="247">
        <v>35096</v>
      </c>
      <c r="B294" s="244">
        <v>8.25</v>
      </c>
      <c r="D294" s="249" t="s">
        <v>1694</v>
      </c>
      <c r="E294" s="248">
        <v>11.75</v>
      </c>
    </row>
    <row r="295" spans="1:5" ht="14">
      <c r="A295" s="247">
        <v>35515</v>
      </c>
      <c r="B295" s="244">
        <v>8.5</v>
      </c>
      <c r="D295" s="249" t="s">
        <v>1695</v>
      </c>
      <c r="E295" s="248">
        <v>11.75</v>
      </c>
    </row>
    <row r="296" spans="1:5" ht="14">
      <c r="A296" s="247">
        <v>36068</v>
      </c>
      <c r="B296" s="244">
        <v>8.25</v>
      </c>
      <c r="D296" s="249" t="s">
        <v>1696</v>
      </c>
      <c r="E296" s="248">
        <v>11.75</v>
      </c>
    </row>
    <row r="297" spans="1:5" ht="14">
      <c r="A297" s="247">
        <v>36084</v>
      </c>
      <c r="B297" s="244">
        <v>8</v>
      </c>
      <c r="D297" s="249" t="s">
        <v>1697</v>
      </c>
      <c r="E297" s="248">
        <v>11.75</v>
      </c>
    </row>
    <row r="298" spans="1:5" ht="14">
      <c r="A298" s="247">
        <v>36117</v>
      </c>
      <c r="B298" s="244">
        <v>7.75</v>
      </c>
      <c r="D298" s="249" t="s">
        <v>1698</v>
      </c>
      <c r="E298" s="248">
        <v>11.65</v>
      </c>
    </row>
    <row r="299" spans="1:5" ht="14">
      <c r="A299" s="247">
        <v>36342</v>
      </c>
      <c r="B299" s="244">
        <v>8</v>
      </c>
      <c r="D299" s="249" t="s">
        <v>1699</v>
      </c>
      <c r="E299" s="248">
        <v>11.54</v>
      </c>
    </row>
    <row r="300" spans="1:5" ht="14">
      <c r="A300" s="247">
        <v>36397</v>
      </c>
      <c r="B300" s="244">
        <v>8.25</v>
      </c>
      <c r="D300" s="249" t="s">
        <v>1700</v>
      </c>
      <c r="E300" s="248">
        <v>11.91</v>
      </c>
    </row>
    <row r="301" spans="1:5" ht="14">
      <c r="A301" s="247">
        <v>36481</v>
      </c>
      <c r="B301" s="244">
        <v>8.5</v>
      </c>
      <c r="D301" s="249" t="s">
        <v>1701</v>
      </c>
      <c r="E301" s="248">
        <v>12.9</v>
      </c>
    </row>
    <row r="302" spans="1:5" ht="14">
      <c r="A302" s="247">
        <v>36559</v>
      </c>
      <c r="B302" s="244">
        <v>8.75</v>
      </c>
      <c r="D302" s="249" t="s">
        <v>1702</v>
      </c>
      <c r="E302" s="248">
        <v>14.39</v>
      </c>
    </row>
    <row r="303" spans="1:5" ht="14">
      <c r="A303" s="247">
        <v>36607</v>
      </c>
      <c r="B303" s="244">
        <v>9</v>
      </c>
      <c r="D303" s="249" t="s">
        <v>1703</v>
      </c>
      <c r="E303" s="248">
        <v>15.55</v>
      </c>
    </row>
    <row r="304" spans="1:5" ht="14">
      <c r="A304" s="247">
        <v>36663</v>
      </c>
      <c r="B304" s="244">
        <v>9.5</v>
      </c>
      <c r="D304" s="249" t="s">
        <v>1704</v>
      </c>
      <c r="E304" s="248">
        <v>15.3</v>
      </c>
    </row>
    <row r="305" spans="1:5" ht="14">
      <c r="A305" s="247">
        <v>36895</v>
      </c>
      <c r="B305" s="244">
        <v>9</v>
      </c>
      <c r="D305" s="249" t="s">
        <v>1705</v>
      </c>
      <c r="E305" s="248">
        <v>15.25</v>
      </c>
    </row>
    <row r="306" spans="1:5" ht="14">
      <c r="A306" s="247">
        <v>36923</v>
      </c>
      <c r="B306" s="244">
        <v>8.5</v>
      </c>
      <c r="D306" s="249" t="s">
        <v>1706</v>
      </c>
      <c r="E306" s="248">
        <v>15.63</v>
      </c>
    </row>
    <row r="307" spans="1:5" ht="14">
      <c r="A307" s="247">
        <v>36971</v>
      </c>
      <c r="B307" s="244">
        <v>8</v>
      </c>
      <c r="D307" s="249" t="s">
        <v>1707</v>
      </c>
      <c r="E307" s="248">
        <v>18.309999999999999</v>
      </c>
    </row>
    <row r="308" spans="1:5" ht="14">
      <c r="A308" s="247">
        <v>37000</v>
      </c>
      <c r="B308" s="244">
        <v>7.5</v>
      </c>
      <c r="D308" s="249" t="s">
        <v>1708</v>
      </c>
      <c r="E308" s="248">
        <v>19.77</v>
      </c>
    </row>
    <row r="309" spans="1:5" ht="14">
      <c r="A309" s="247">
        <v>37027</v>
      </c>
      <c r="B309" s="244">
        <v>7</v>
      </c>
      <c r="D309" s="249" t="s">
        <v>1709</v>
      </c>
      <c r="E309" s="248">
        <v>16.57</v>
      </c>
    </row>
    <row r="310" spans="1:5" ht="14">
      <c r="A310" s="247">
        <v>37070</v>
      </c>
      <c r="B310" s="244">
        <v>6.75</v>
      </c>
      <c r="D310" s="249" t="s">
        <v>1710</v>
      </c>
      <c r="E310" s="248">
        <v>12.63</v>
      </c>
    </row>
    <row r="311" spans="1:5" ht="14">
      <c r="A311" s="247">
        <v>37125</v>
      </c>
      <c r="B311" s="244">
        <v>6.5</v>
      </c>
      <c r="D311" s="249" t="s">
        <v>1711</v>
      </c>
      <c r="E311" s="248">
        <v>11.48</v>
      </c>
    </row>
    <row r="312" spans="1:5" ht="14">
      <c r="A312" s="247">
        <v>37152</v>
      </c>
      <c r="B312" s="244">
        <v>6</v>
      </c>
      <c r="D312" s="249" t="s">
        <v>1712</v>
      </c>
      <c r="E312" s="248">
        <v>11.12</v>
      </c>
    </row>
    <row r="313" spans="1:5" ht="14">
      <c r="A313" s="247">
        <v>37167</v>
      </c>
      <c r="B313" s="244">
        <v>5.5</v>
      </c>
      <c r="D313" s="249" t="s">
        <v>1713</v>
      </c>
      <c r="E313" s="248">
        <v>12.23</v>
      </c>
    </row>
    <row r="314" spans="1:5" ht="14">
      <c r="A314" s="247">
        <v>37202</v>
      </c>
      <c r="B314" s="244">
        <v>5</v>
      </c>
      <c r="D314" s="249" t="s">
        <v>1714</v>
      </c>
      <c r="E314" s="248">
        <v>13.79</v>
      </c>
    </row>
    <row r="315" spans="1:5" ht="14">
      <c r="A315" s="247">
        <v>37237</v>
      </c>
      <c r="B315" s="244">
        <v>4.75</v>
      </c>
      <c r="D315" s="249" t="s">
        <v>1715</v>
      </c>
      <c r="E315" s="248">
        <v>16.059999999999999</v>
      </c>
    </row>
    <row r="316" spans="1:5" ht="14">
      <c r="A316" s="247">
        <v>37567</v>
      </c>
      <c r="B316" s="244">
        <v>4.25</v>
      </c>
      <c r="D316" s="249" t="s">
        <v>1716</v>
      </c>
      <c r="E316" s="248">
        <v>20.350000000000001</v>
      </c>
    </row>
    <row r="317" spans="1:5" ht="14">
      <c r="A317" s="247">
        <v>37799</v>
      </c>
      <c r="B317" s="244">
        <v>4</v>
      </c>
      <c r="D317" s="249" t="s">
        <v>1717</v>
      </c>
      <c r="E317" s="248">
        <v>20.16</v>
      </c>
    </row>
    <row r="318" spans="1:5" ht="14">
      <c r="A318" s="247">
        <v>38169</v>
      </c>
      <c r="B318" s="244">
        <v>4.25</v>
      </c>
      <c r="D318" s="249" t="s">
        <v>1718</v>
      </c>
      <c r="E318" s="248">
        <v>19.43</v>
      </c>
    </row>
    <row r="319" spans="1:5" ht="14">
      <c r="A319" s="247">
        <v>38210</v>
      </c>
      <c r="B319" s="244">
        <v>4.5</v>
      </c>
      <c r="D319" s="249" t="s">
        <v>1719</v>
      </c>
      <c r="E319" s="248">
        <v>18.05</v>
      </c>
    </row>
    <row r="320" spans="1:5" ht="14">
      <c r="A320" s="247">
        <v>38251</v>
      </c>
      <c r="B320" s="244">
        <v>4.75</v>
      </c>
      <c r="D320" s="249" t="s">
        <v>1720</v>
      </c>
      <c r="E320" s="248">
        <v>17.149999999999999</v>
      </c>
    </row>
    <row r="321" spans="1:5" ht="14">
      <c r="A321" s="247">
        <v>38301</v>
      </c>
      <c r="B321" s="244">
        <v>5</v>
      </c>
      <c r="D321" s="249" t="s">
        <v>1721</v>
      </c>
      <c r="E321" s="248">
        <v>19.61</v>
      </c>
    </row>
    <row r="322" spans="1:5" ht="14">
      <c r="A322" s="247">
        <v>38336</v>
      </c>
      <c r="B322" s="244">
        <v>5.25</v>
      </c>
      <c r="D322" s="249" t="s">
        <v>1722</v>
      </c>
      <c r="E322" s="248">
        <v>20.03</v>
      </c>
    </row>
    <row r="323" spans="1:5" ht="14">
      <c r="A323" s="247">
        <v>38385</v>
      </c>
      <c r="B323" s="244">
        <v>5.5</v>
      </c>
      <c r="D323" s="249" t="s">
        <v>1723</v>
      </c>
      <c r="E323" s="248">
        <v>20.39</v>
      </c>
    </row>
    <row r="324" spans="1:5" ht="14">
      <c r="A324" s="247">
        <v>38433</v>
      </c>
      <c r="B324" s="244">
        <v>5.75</v>
      </c>
      <c r="D324" s="249" t="s">
        <v>1724</v>
      </c>
      <c r="E324" s="248">
        <v>20.5</v>
      </c>
    </row>
    <row r="325" spans="1:5" ht="14">
      <c r="A325" s="247">
        <v>38475</v>
      </c>
      <c r="B325" s="244">
        <v>6</v>
      </c>
      <c r="D325" s="249" t="s">
        <v>1725</v>
      </c>
      <c r="E325" s="248">
        <v>20.079999999999998</v>
      </c>
    </row>
    <row r="326" spans="1:5" ht="14">
      <c r="A326" s="247">
        <v>38533</v>
      </c>
      <c r="B326" s="244">
        <v>6.25</v>
      </c>
      <c r="D326" s="249" t="s">
        <v>1726</v>
      </c>
      <c r="E326" s="248">
        <v>18.45</v>
      </c>
    </row>
    <row r="327" spans="1:5" ht="14">
      <c r="A327" s="247">
        <v>38573</v>
      </c>
      <c r="B327" s="244">
        <v>6.5</v>
      </c>
      <c r="D327" s="249" t="s">
        <v>1727</v>
      </c>
      <c r="E327" s="248">
        <v>16.84</v>
      </c>
    </row>
    <row r="328" spans="1:5" ht="14">
      <c r="A328" s="247">
        <v>38615</v>
      </c>
      <c r="B328" s="244">
        <v>6.75</v>
      </c>
      <c r="D328" s="249" t="s">
        <v>1728</v>
      </c>
      <c r="E328" s="248">
        <v>15.75</v>
      </c>
    </row>
    <row r="329" spans="1:5" ht="14">
      <c r="A329" s="247">
        <v>38657</v>
      </c>
      <c r="B329" s="244">
        <v>7</v>
      </c>
      <c r="D329" s="249" t="s">
        <v>1729</v>
      </c>
      <c r="E329" s="248">
        <v>15.75</v>
      </c>
    </row>
    <row r="330" spans="1:5" ht="14">
      <c r="A330" s="247">
        <v>38699</v>
      </c>
      <c r="B330" s="244">
        <v>7.25</v>
      </c>
      <c r="D330" s="249" t="s">
        <v>1730</v>
      </c>
      <c r="E330" s="248">
        <v>16.559999999999999</v>
      </c>
    </row>
    <row r="331" spans="1:5" ht="14">
      <c r="A331" s="247">
        <v>38748</v>
      </c>
      <c r="B331" s="244">
        <v>7.5</v>
      </c>
      <c r="D331" s="249" t="s">
        <v>1731</v>
      </c>
      <c r="E331" s="248">
        <v>16.5</v>
      </c>
    </row>
    <row r="332" spans="1:5" ht="14">
      <c r="A332" s="247">
        <v>38804</v>
      </c>
      <c r="B332" s="244">
        <v>7.75</v>
      </c>
      <c r="D332" s="249" t="s">
        <v>1732</v>
      </c>
      <c r="E332" s="248">
        <v>16.5</v>
      </c>
    </row>
    <row r="333" spans="1:5" ht="14">
      <c r="A333" s="247">
        <v>38847</v>
      </c>
      <c r="B333" s="244">
        <v>8</v>
      </c>
      <c r="D333" s="249" t="s">
        <v>1733</v>
      </c>
      <c r="E333" s="248">
        <v>16.5</v>
      </c>
    </row>
    <row r="334" spans="1:5" ht="14">
      <c r="A334" s="247">
        <v>38897</v>
      </c>
      <c r="B334" s="244">
        <v>8.25</v>
      </c>
      <c r="D334" s="249" t="s">
        <v>1734</v>
      </c>
      <c r="E334" s="248">
        <v>16.5</v>
      </c>
    </row>
    <row r="335" spans="1:5" ht="14">
      <c r="A335" s="247">
        <v>39343</v>
      </c>
      <c r="B335" s="244">
        <v>7.75</v>
      </c>
      <c r="D335" s="249" t="s">
        <v>1735</v>
      </c>
      <c r="E335" s="248">
        <v>16.260000000000002</v>
      </c>
    </row>
    <row r="336" spans="1:5" ht="14">
      <c r="A336" s="247">
        <v>39386</v>
      </c>
      <c r="B336" s="244">
        <v>7.5</v>
      </c>
      <c r="D336" s="249" t="s">
        <v>1736</v>
      </c>
      <c r="E336" s="248">
        <v>14.39</v>
      </c>
    </row>
    <row r="337" spans="1:5" ht="14">
      <c r="A337" s="247">
        <v>39427</v>
      </c>
      <c r="B337" s="244">
        <v>7.25</v>
      </c>
      <c r="D337" s="249" t="s">
        <v>1737</v>
      </c>
      <c r="E337" s="248">
        <v>13.5</v>
      </c>
    </row>
    <row r="338" spans="1:5" ht="14">
      <c r="A338" s="247">
        <v>39469</v>
      </c>
      <c r="B338" s="244">
        <v>6.5</v>
      </c>
      <c r="D338" s="249" t="s">
        <v>1738</v>
      </c>
      <c r="E338" s="248">
        <v>12.52</v>
      </c>
    </row>
    <row r="339" spans="1:5" ht="14">
      <c r="A339" s="247">
        <v>39477</v>
      </c>
      <c r="B339" s="244">
        <v>6</v>
      </c>
      <c r="D339" s="249" t="s">
        <v>1739</v>
      </c>
      <c r="E339" s="248">
        <v>11.85</v>
      </c>
    </row>
    <row r="340" spans="1:5" ht="14">
      <c r="A340" s="247">
        <v>39525</v>
      </c>
      <c r="B340" s="244">
        <v>5.25</v>
      </c>
      <c r="D340" s="249" t="s">
        <v>1740</v>
      </c>
      <c r="E340" s="248">
        <v>11.5</v>
      </c>
    </row>
    <row r="341" spans="1:5" ht="14">
      <c r="A341" s="247">
        <v>39568</v>
      </c>
      <c r="B341" s="244">
        <v>5</v>
      </c>
      <c r="D341" s="249" t="s">
        <v>1741</v>
      </c>
      <c r="E341" s="248">
        <v>11.16</v>
      </c>
    </row>
    <row r="342" spans="1:5" ht="14">
      <c r="A342" s="247">
        <v>39729</v>
      </c>
      <c r="B342" s="244">
        <v>4.5</v>
      </c>
      <c r="D342" s="249" t="s">
        <v>1742</v>
      </c>
      <c r="E342" s="248">
        <v>10.98</v>
      </c>
    </row>
    <row r="343" spans="1:5" ht="14">
      <c r="A343" s="247">
        <v>39750</v>
      </c>
      <c r="B343" s="244">
        <v>4</v>
      </c>
      <c r="D343" s="249" t="s">
        <v>1743</v>
      </c>
      <c r="E343" s="248">
        <v>10.5</v>
      </c>
    </row>
    <row r="344" spans="1:5" ht="14">
      <c r="A344" s="247">
        <v>39798</v>
      </c>
      <c r="B344" s="244">
        <v>3.25</v>
      </c>
      <c r="D344" s="249" t="s">
        <v>1744</v>
      </c>
      <c r="E344" s="248">
        <v>10.5</v>
      </c>
    </row>
    <row r="345" spans="1:5" ht="14">
      <c r="A345" s="247">
        <v>42355</v>
      </c>
      <c r="B345" s="244">
        <v>3.5</v>
      </c>
      <c r="D345" s="249" t="s">
        <v>1745</v>
      </c>
      <c r="E345" s="248">
        <v>10.5</v>
      </c>
    </row>
    <row r="346" spans="1:5" ht="14">
      <c r="A346" s="247">
        <v>42719</v>
      </c>
      <c r="B346" s="244">
        <v>3.75</v>
      </c>
      <c r="D346" s="249" t="s">
        <v>1746</v>
      </c>
      <c r="E346" s="248">
        <v>10.5</v>
      </c>
    </row>
    <row r="347" spans="1:5" ht="14">
      <c r="A347" s="247">
        <v>42810</v>
      </c>
      <c r="B347" s="244">
        <v>4</v>
      </c>
      <c r="D347" s="249" t="s">
        <v>1747</v>
      </c>
      <c r="E347" s="248">
        <v>10.5</v>
      </c>
    </row>
    <row r="348" spans="1:5" ht="14">
      <c r="A348" s="247">
        <v>42901</v>
      </c>
      <c r="B348" s="244">
        <v>4.25</v>
      </c>
      <c r="D348" s="249" t="s">
        <v>1748</v>
      </c>
      <c r="E348" s="248">
        <v>10.89</v>
      </c>
    </row>
    <row r="349" spans="1:5" ht="14">
      <c r="A349" s="247">
        <v>43083</v>
      </c>
      <c r="B349" s="244">
        <v>4.5</v>
      </c>
      <c r="D349" s="249" t="s">
        <v>1749</v>
      </c>
      <c r="E349" s="248">
        <v>11</v>
      </c>
    </row>
    <row r="350" spans="1:5" ht="14">
      <c r="A350" s="247">
        <v>43181</v>
      </c>
      <c r="B350" s="244">
        <v>4.75</v>
      </c>
      <c r="D350" s="249" t="s">
        <v>1750</v>
      </c>
      <c r="E350" s="248">
        <v>11</v>
      </c>
    </row>
    <row r="351" spans="1:5" ht="14">
      <c r="A351" s="247">
        <v>43265</v>
      </c>
      <c r="B351" s="244">
        <v>5</v>
      </c>
      <c r="D351" s="249" t="s">
        <v>1751</v>
      </c>
      <c r="E351" s="248">
        <v>11</v>
      </c>
    </row>
    <row r="352" spans="1:5" ht="14">
      <c r="A352" s="247">
        <v>43370</v>
      </c>
      <c r="B352" s="244">
        <v>5.25</v>
      </c>
      <c r="D352" s="249" t="s">
        <v>1752</v>
      </c>
      <c r="E352" s="248">
        <v>11</v>
      </c>
    </row>
    <row r="353" spans="1:5" ht="14">
      <c r="A353" s="247">
        <v>43454</v>
      </c>
      <c r="B353" s="244">
        <v>5.5</v>
      </c>
      <c r="D353" s="249" t="s">
        <v>1753</v>
      </c>
      <c r="E353" s="248">
        <v>11</v>
      </c>
    </row>
    <row r="354" spans="1:5" ht="14">
      <c r="A354" s="247">
        <v>43678</v>
      </c>
      <c r="B354" s="244">
        <v>5.25</v>
      </c>
      <c r="D354" s="249" t="s">
        <v>1754</v>
      </c>
      <c r="E354" s="248">
        <v>11</v>
      </c>
    </row>
    <row r="355" spans="1:5" ht="14">
      <c r="A355" s="247">
        <v>43727</v>
      </c>
      <c r="B355" s="244">
        <v>5</v>
      </c>
      <c r="D355" s="249" t="s">
        <v>1755</v>
      </c>
      <c r="E355" s="248">
        <v>11.21</v>
      </c>
    </row>
    <row r="356" spans="1:5" ht="14">
      <c r="A356" s="247">
        <v>43769</v>
      </c>
      <c r="B356" s="244">
        <v>4.75</v>
      </c>
      <c r="D356" s="249" t="s">
        <v>1756</v>
      </c>
      <c r="E356" s="248">
        <v>11.93</v>
      </c>
    </row>
    <row r="357" spans="1:5" ht="14">
      <c r="A357" s="247">
        <v>43894</v>
      </c>
      <c r="B357" s="244">
        <v>4.25</v>
      </c>
      <c r="D357" s="249" t="s">
        <v>1757</v>
      </c>
      <c r="E357" s="248">
        <v>12.39</v>
      </c>
    </row>
    <row r="358" spans="1:5" ht="14">
      <c r="A358" s="247">
        <v>43906</v>
      </c>
      <c r="B358" s="244">
        <v>3.25</v>
      </c>
      <c r="D358" s="249" t="s">
        <v>1758</v>
      </c>
      <c r="E358" s="248">
        <v>12.6</v>
      </c>
    </row>
    <row r="359" spans="1:5" ht="14">
      <c r="A359" s="247">
        <v>44637</v>
      </c>
      <c r="B359" s="244">
        <v>3.5</v>
      </c>
      <c r="D359" s="249" t="s">
        <v>1759</v>
      </c>
      <c r="E359" s="248">
        <v>13</v>
      </c>
    </row>
    <row r="360" spans="1:5" ht="14">
      <c r="A360" s="247">
        <v>44686</v>
      </c>
      <c r="B360" s="244">
        <v>4</v>
      </c>
      <c r="D360" s="249" t="s">
        <v>1760</v>
      </c>
      <c r="E360" s="248">
        <v>13</v>
      </c>
    </row>
    <row r="361" spans="1:5" ht="14">
      <c r="A361" s="247">
        <v>44728</v>
      </c>
      <c r="B361" s="244">
        <v>4.75</v>
      </c>
      <c r="D361" s="249" t="s">
        <v>1761</v>
      </c>
      <c r="E361" s="248">
        <v>12.97</v>
      </c>
    </row>
    <row r="362" spans="1:5" ht="14">
      <c r="A362" s="247">
        <v>44770</v>
      </c>
      <c r="B362" s="244">
        <v>5.5</v>
      </c>
      <c r="D362" s="249" t="s">
        <v>1762</v>
      </c>
      <c r="E362" s="248">
        <v>12.58</v>
      </c>
    </row>
    <row r="363" spans="1:5" ht="14">
      <c r="A363" s="247">
        <v>44826</v>
      </c>
      <c r="B363" s="244">
        <v>6.25</v>
      </c>
      <c r="D363" s="249" t="s">
        <v>1763</v>
      </c>
      <c r="E363" s="248">
        <v>11.77</v>
      </c>
    </row>
    <row r="364" spans="1:5" ht="14">
      <c r="A364" s="247">
        <v>44868</v>
      </c>
      <c r="B364" s="244">
        <v>7</v>
      </c>
      <c r="D364" s="249" t="s">
        <v>1764</v>
      </c>
      <c r="E364" s="248">
        <v>11.06</v>
      </c>
    </row>
    <row r="365" spans="1:5" ht="14">
      <c r="A365" s="247">
        <v>44910</v>
      </c>
      <c r="B365" s="244">
        <v>7.5</v>
      </c>
      <c r="D365" s="249" t="s">
        <v>1765</v>
      </c>
      <c r="E365" s="248">
        <v>10.61</v>
      </c>
    </row>
    <row r="366" spans="1:5" ht="14">
      <c r="A366" s="247">
        <v>44959</v>
      </c>
      <c r="B366" s="244">
        <v>7.75</v>
      </c>
      <c r="D366" s="249" t="s">
        <v>1766</v>
      </c>
      <c r="E366" s="248">
        <v>10.5</v>
      </c>
    </row>
    <row r="367" spans="1:5" ht="14">
      <c r="A367" s="247">
        <v>45008</v>
      </c>
      <c r="B367" s="244">
        <v>8</v>
      </c>
      <c r="D367" s="249" t="s">
        <v>1767</v>
      </c>
      <c r="E367" s="248">
        <v>10.5</v>
      </c>
    </row>
    <row r="368" spans="1:5" ht="14">
      <c r="A368" s="247">
        <v>45050</v>
      </c>
      <c r="B368" s="244">
        <v>8.25</v>
      </c>
      <c r="D368" s="249" t="s">
        <v>1768</v>
      </c>
      <c r="E368" s="248">
        <v>10.5</v>
      </c>
    </row>
    <row r="369" spans="1:5" ht="14">
      <c r="A369" s="247">
        <v>45134</v>
      </c>
      <c r="B369" s="244">
        <v>8.5</v>
      </c>
      <c r="D369" s="249" t="s">
        <v>1769</v>
      </c>
      <c r="E369" s="248">
        <v>10.31</v>
      </c>
    </row>
    <row r="370" spans="1:5" ht="14">
      <c r="D370" s="249" t="s">
        <v>1770</v>
      </c>
      <c r="E370" s="248">
        <v>9.7799999999999994</v>
      </c>
    </row>
    <row r="371" spans="1:5" ht="14">
      <c r="D371" s="249" t="s">
        <v>1771</v>
      </c>
      <c r="E371" s="248">
        <v>9.5</v>
      </c>
    </row>
    <row r="372" spans="1:5" ht="14">
      <c r="D372" s="249" t="s">
        <v>1772</v>
      </c>
      <c r="E372" s="248">
        <v>9.5</v>
      </c>
    </row>
    <row r="373" spans="1:5" ht="14">
      <c r="D373" s="249" t="s">
        <v>1773</v>
      </c>
      <c r="E373" s="248">
        <v>9.5</v>
      </c>
    </row>
    <row r="374" spans="1:5" ht="14">
      <c r="D374" s="249" t="s">
        <v>1774</v>
      </c>
      <c r="E374" s="248">
        <v>9.5</v>
      </c>
    </row>
    <row r="375" spans="1:5" ht="14">
      <c r="D375" s="249" t="s">
        <v>1775</v>
      </c>
      <c r="E375" s="248">
        <v>9.5</v>
      </c>
    </row>
    <row r="376" spans="1:5" ht="14">
      <c r="D376" s="249" t="s">
        <v>1776</v>
      </c>
      <c r="E376" s="248">
        <v>9.5</v>
      </c>
    </row>
    <row r="377" spans="1:5" ht="14">
      <c r="D377" s="249" t="s">
        <v>1777</v>
      </c>
      <c r="E377" s="248">
        <v>9.5</v>
      </c>
    </row>
    <row r="378" spans="1:5" ht="14">
      <c r="D378" s="249" t="s">
        <v>1778</v>
      </c>
      <c r="E378" s="248">
        <v>9.5</v>
      </c>
    </row>
    <row r="379" spans="1:5" ht="14">
      <c r="D379" s="249" t="s">
        <v>1779</v>
      </c>
      <c r="E379" s="248">
        <v>9.1</v>
      </c>
    </row>
    <row r="380" spans="1:5" ht="14">
      <c r="D380" s="249" t="s">
        <v>1780</v>
      </c>
      <c r="E380" s="248">
        <v>8.83</v>
      </c>
    </row>
    <row r="381" spans="1:5" ht="14">
      <c r="D381" s="249" t="s">
        <v>1781</v>
      </c>
      <c r="E381" s="248">
        <v>8.5</v>
      </c>
    </row>
    <row r="382" spans="1:5" ht="14">
      <c r="D382" s="249" t="s">
        <v>1782</v>
      </c>
      <c r="E382" s="248">
        <v>8.5</v>
      </c>
    </row>
    <row r="383" spans="1:5" ht="14">
      <c r="D383" s="249" t="s">
        <v>1783</v>
      </c>
      <c r="E383" s="248">
        <v>8.16</v>
      </c>
    </row>
    <row r="384" spans="1:5" ht="14">
      <c r="D384" s="249" t="s">
        <v>1784</v>
      </c>
      <c r="E384" s="248">
        <v>7.9</v>
      </c>
    </row>
    <row r="385" spans="4:5" ht="14">
      <c r="D385" s="249" t="s">
        <v>1785</v>
      </c>
      <c r="E385" s="248">
        <v>7.5</v>
      </c>
    </row>
    <row r="386" spans="4:5" ht="14">
      <c r="D386" s="249" t="s">
        <v>1786</v>
      </c>
      <c r="E386" s="248">
        <v>7.5</v>
      </c>
    </row>
    <row r="387" spans="4:5" ht="14">
      <c r="D387" s="249" t="s">
        <v>1787</v>
      </c>
      <c r="E387" s="248">
        <v>7.5</v>
      </c>
    </row>
    <row r="388" spans="4:5" ht="14">
      <c r="D388" s="249" t="s">
        <v>1788</v>
      </c>
      <c r="E388" s="248">
        <v>7.5</v>
      </c>
    </row>
    <row r="389" spans="4:5" ht="14">
      <c r="D389" s="249" t="s">
        <v>1789</v>
      </c>
      <c r="E389" s="248">
        <v>7.5</v>
      </c>
    </row>
    <row r="390" spans="4:5" ht="14">
      <c r="D390" s="249" t="s">
        <v>1790</v>
      </c>
      <c r="E390" s="248">
        <v>7.5</v>
      </c>
    </row>
    <row r="391" spans="4:5" ht="14">
      <c r="D391" s="249" t="s">
        <v>1791</v>
      </c>
      <c r="E391" s="248">
        <v>7.5</v>
      </c>
    </row>
    <row r="392" spans="4:5" ht="14">
      <c r="D392" s="249" t="s">
        <v>1792</v>
      </c>
      <c r="E392" s="248">
        <v>7.75</v>
      </c>
    </row>
    <row r="393" spans="4:5" ht="14">
      <c r="D393" s="249" t="s">
        <v>1793</v>
      </c>
      <c r="E393" s="248">
        <v>8.14</v>
      </c>
    </row>
    <row r="394" spans="4:5" ht="14">
      <c r="D394" s="249" t="s">
        <v>1794</v>
      </c>
      <c r="E394" s="248">
        <v>8.25</v>
      </c>
    </row>
    <row r="395" spans="4:5" ht="14">
      <c r="D395" s="249" t="s">
        <v>1795</v>
      </c>
      <c r="E395" s="248">
        <v>8.25</v>
      </c>
    </row>
    <row r="396" spans="4:5" ht="14">
      <c r="D396" s="249" t="s">
        <v>1796</v>
      </c>
      <c r="E396" s="248">
        <v>8.25</v>
      </c>
    </row>
    <row r="397" spans="4:5" ht="14">
      <c r="D397" s="249" t="s">
        <v>1797</v>
      </c>
      <c r="E397" s="248">
        <v>8.6999999999999993</v>
      </c>
    </row>
    <row r="398" spans="4:5" ht="14">
      <c r="D398" s="249" t="s">
        <v>1798</v>
      </c>
      <c r="E398" s="248">
        <v>9.07</v>
      </c>
    </row>
    <row r="399" spans="4:5" ht="14">
      <c r="D399" s="249" t="s">
        <v>1799</v>
      </c>
      <c r="E399" s="248">
        <v>8.7799999999999994</v>
      </c>
    </row>
    <row r="400" spans="4:5" ht="14">
      <c r="D400" s="249" t="s">
        <v>1800</v>
      </c>
      <c r="E400" s="248">
        <v>8.75</v>
      </c>
    </row>
    <row r="401" spans="4:5" ht="14">
      <c r="D401" s="249" t="s">
        <v>1801</v>
      </c>
      <c r="E401" s="248">
        <v>8.75</v>
      </c>
    </row>
    <row r="402" spans="4:5" ht="14">
      <c r="D402" s="249" t="s">
        <v>1802</v>
      </c>
      <c r="E402" s="248">
        <v>8.51</v>
      </c>
    </row>
    <row r="403" spans="4:5" ht="14">
      <c r="D403" s="249" t="s">
        <v>1803</v>
      </c>
      <c r="E403" s="248">
        <v>8.5</v>
      </c>
    </row>
    <row r="404" spans="4:5" ht="14">
      <c r="D404" s="249" t="s">
        <v>1804</v>
      </c>
      <c r="E404" s="248">
        <v>8.5</v>
      </c>
    </row>
    <row r="405" spans="4:5" ht="14">
      <c r="D405" s="249" t="s">
        <v>1805</v>
      </c>
      <c r="E405" s="248">
        <v>8.84</v>
      </c>
    </row>
    <row r="406" spans="4:5" ht="14">
      <c r="D406" s="249" t="s">
        <v>1806</v>
      </c>
      <c r="E406" s="248">
        <v>9</v>
      </c>
    </row>
    <row r="407" spans="4:5" ht="14">
      <c r="D407" s="249" t="s">
        <v>1807</v>
      </c>
      <c r="E407" s="248">
        <v>9.2899999999999991</v>
      </c>
    </row>
    <row r="408" spans="4:5" ht="14">
      <c r="D408" s="249" t="s">
        <v>1808</v>
      </c>
      <c r="E408" s="248">
        <v>9.84</v>
      </c>
    </row>
    <row r="409" spans="4:5" ht="14">
      <c r="D409" s="249" t="s">
        <v>1809</v>
      </c>
      <c r="E409" s="248">
        <v>10</v>
      </c>
    </row>
    <row r="410" spans="4:5" ht="14">
      <c r="D410" s="249" t="s">
        <v>1810</v>
      </c>
      <c r="E410" s="248">
        <v>10</v>
      </c>
    </row>
    <row r="411" spans="4:5" ht="14">
      <c r="D411" s="249" t="s">
        <v>1811</v>
      </c>
      <c r="E411" s="248">
        <v>10.050000000000001</v>
      </c>
    </row>
    <row r="412" spans="4:5" ht="14">
      <c r="D412" s="249" t="s">
        <v>1812</v>
      </c>
      <c r="E412" s="248">
        <v>10.5</v>
      </c>
    </row>
    <row r="413" spans="4:5" ht="14">
      <c r="D413" s="249" t="s">
        <v>1813</v>
      </c>
      <c r="E413" s="248">
        <v>10.5</v>
      </c>
    </row>
    <row r="414" spans="4:5" ht="14">
      <c r="D414" s="249" t="s">
        <v>1814</v>
      </c>
      <c r="E414" s="248">
        <v>10.93</v>
      </c>
    </row>
    <row r="415" spans="4:5" ht="14">
      <c r="D415" s="249" t="s">
        <v>1815</v>
      </c>
      <c r="E415" s="248">
        <v>11.5</v>
      </c>
    </row>
    <row r="416" spans="4:5" ht="14">
      <c r="D416" s="249" t="s">
        <v>1816</v>
      </c>
      <c r="E416" s="248">
        <v>11.5</v>
      </c>
    </row>
    <row r="417" spans="4:5" ht="14">
      <c r="D417" s="249" t="s">
        <v>1817</v>
      </c>
      <c r="E417" s="248">
        <v>11.5</v>
      </c>
    </row>
    <row r="418" spans="4:5" ht="14">
      <c r="D418" s="249" t="s">
        <v>1818</v>
      </c>
      <c r="E418" s="248">
        <v>11.07</v>
      </c>
    </row>
    <row r="419" spans="4:5" ht="14">
      <c r="D419" s="249" t="s">
        <v>1819</v>
      </c>
      <c r="E419" s="248">
        <v>10.98</v>
      </c>
    </row>
    <row r="420" spans="4:5" ht="14">
      <c r="D420" s="249" t="s">
        <v>1820</v>
      </c>
      <c r="E420" s="248">
        <v>10.5</v>
      </c>
    </row>
    <row r="421" spans="4:5" ht="14">
      <c r="D421" s="249" t="s">
        <v>1821</v>
      </c>
      <c r="E421" s="248">
        <v>10.5</v>
      </c>
    </row>
    <row r="422" spans="4:5" ht="14">
      <c r="D422" s="249" t="s">
        <v>1822</v>
      </c>
      <c r="E422" s="248">
        <v>10.5</v>
      </c>
    </row>
    <row r="423" spans="4:5" ht="14">
      <c r="D423" s="249" t="s">
        <v>1823</v>
      </c>
      <c r="E423" s="248">
        <v>10.5</v>
      </c>
    </row>
    <row r="424" spans="4:5" ht="14">
      <c r="D424" s="249" t="s">
        <v>1824</v>
      </c>
      <c r="E424" s="248">
        <v>10.5</v>
      </c>
    </row>
    <row r="425" spans="4:5" ht="14">
      <c r="D425" s="249" t="s">
        <v>1825</v>
      </c>
      <c r="E425" s="248">
        <v>10.11</v>
      </c>
    </row>
    <row r="426" spans="4:5" ht="14">
      <c r="D426" s="249" t="s">
        <v>1826</v>
      </c>
      <c r="E426" s="248">
        <v>10</v>
      </c>
    </row>
    <row r="427" spans="4:5" ht="14">
      <c r="D427" s="249" t="s">
        <v>1827</v>
      </c>
      <c r="E427" s="248">
        <v>10</v>
      </c>
    </row>
    <row r="428" spans="4:5" ht="14">
      <c r="D428" s="249" t="s">
        <v>1828</v>
      </c>
      <c r="E428" s="248">
        <v>10</v>
      </c>
    </row>
    <row r="429" spans="4:5" ht="14">
      <c r="D429" s="249" t="s">
        <v>1829</v>
      </c>
      <c r="E429" s="248">
        <v>10</v>
      </c>
    </row>
    <row r="430" spans="4:5" ht="14">
      <c r="D430" s="249" t="s">
        <v>1830</v>
      </c>
      <c r="E430" s="248">
        <v>10</v>
      </c>
    </row>
    <row r="431" spans="4:5" ht="14">
      <c r="D431" s="249" t="s">
        <v>1831</v>
      </c>
      <c r="E431" s="248">
        <v>10</v>
      </c>
    </row>
    <row r="432" spans="4:5" ht="14">
      <c r="D432" s="249" t="s">
        <v>1832</v>
      </c>
      <c r="E432" s="248">
        <v>10</v>
      </c>
    </row>
    <row r="433" spans="4:5" ht="14">
      <c r="D433" s="249" t="s">
        <v>1833</v>
      </c>
      <c r="E433" s="248">
        <v>10</v>
      </c>
    </row>
    <row r="434" spans="4:5" ht="14">
      <c r="D434" s="249" t="s">
        <v>1834</v>
      </c>
      <c r="E434" s="248">
        <v>10</v>
      </c>
    </row>
    <row r="435" spans="4:5" ht="14">
      <c r="D435" s="249" t="s">
        <v>1835</v>
      </c>
      <c r="E435" s="248">
        <v>10</v>
      </c>
    </row>
    <row r="436" spans="4:5" ht="14">
      <c r="D436" s="249" t="s">
        <v>1836</v>
      </c>
      <c r="E436" s="248">
        <v>10</v>
      </c>
    </row>
    <row r="437" spans="4:5" ht="14">
      <c r="D437" s="249" t="s">
        <v>1837</v>
      </c>
      <c r="E437" s="248">
        <v>9.52</v>
      </c>
    </row>
    <row r="438" spans="4:5" ht="14">
      <c r="D438" s="249" t="s">
        <v>1838</v>
      </c>
      <c r="E438" s="248">
        <v>9.0500000000000007</v>
      </c>
    </row>
    <row r="439" spans="4:5" ht="14">
      <c r="D439" s="249" t="s">
        <v>1839</v>
      </c>
      <c r="E439" s="248">
        <v>9</v>
      </c>
    </row>
    <row r="440" spans="4:5" ht="14">
      <c r="D440" s="249" t="s">
        <v>1840</v>
      </c>
      <c r="E440" s="248">
        <v>9</v>
      </c>
    </row>
    <row r="441" spans="4:5" ht="14">
      <c r="D441" s="249" t="s">
        <v>1841</v>
      </c>
      <c r="E441" s="248">
        <v>8.5</v>
      </c>
    </row>
    <row r="442" spans="4:5" ht="14">
      <c r="D442" s="249" t="s">
        <v>1842</v>
      </c>
      <c r="E442" s="248">
        <v>8.5</v>
      </c>
    </row>
    <row r="443" spans="4:5" ht="14">
      <c r="D443" s="249" t="s">
        <v>1843</v>
      </c>
      <c r="E443" s="248">
        <v>8.5</v>
      </c>
    </row>
    <row r="444" spans="4:5" ht="14">
      <c r="D444" s="249" t="s">
        <v>1844</v>
      </c>
      <c r="E444" s="248">
        <v>8.5</v>
      </c>
    </row>
    <row r="445" spans="4:5" ht="14">
      <c r="D445" s="249" t="s">
        <v>1845</v>
      </c>
      <c r="E445" s="248">
        <v>8.1999999999999993</v>
      </c>
    </row>
    <row r="446" spans="4:5" ht="14">
      <c r="D446" s="249" t="s">
        <v>1846</v>
      </c>
      <c r="E446" s="248">
        <v>8</v>
      </c>
    </row>
    <row r="447" spans="4:5" ht="14">
      <c r="D447" s="249" t="s">
        <v>1847</v>
      </c>
      <c r="E447" s="248">
        <v>7.58</v>
      </c>
    </row>
    <row r="448" spans="4:5" ht="14">
      <c r="D448" s="249" t="s">
        <v>1848</v>
      </c>
      <c r="E448" s="248">
        <v>7.21</v>
      </c>
    </row>
    <row r="449" spans="4:5" ht="14">
      <c r="D449" s="249" t="s">
        <v>1849</v>
      </c>
      <c r="E449" s="248">
        <v>6.5</v>
      </c>
    </row>
    <row r="450" spans="4:5" ht="14">
      <c r="D450" s="249" t="s">
        <v>1850</v>
      </c>
      <c r="E450" s="248">
        <v>6.5</v>
      </c>
    </row>
    <row r="451" spans="4:5" ht="14">
      <c r="D451" s="249" t="s">
        <v>1851</v>
      </c>
      <c r="E451" s="248">
        <v>6.5</v>
      </c>
    </row>
    <row r="452" spans="4:5" ht="14">
      <c r="D452" s="249" t="s">
        <v>1852</v>
      </c>
      <c r="E452" s="248">
        <v>6.5</v>
      </c>
    </row>
    <row r="453" spans="4:5" ht="14">
      <c r="D453" s="249" t="s">
        <v>1853</v>
      </c>
      <c r="E453" s="248">
        <v>6.5</v>
      </c>
    </row>
    <row r="454" spans="4:5" ht="14">
      <c r="D454" s="249" t="s">
        <v>1854</v>
      </c>
      <c r="E454" s="248">
        <v>6.5</v>
      </c>
    </row>
    <row r="455" spans="4:5" ht="14">
      <c r="D455" s="249" t="s">
        <v>1855</v>
      </c>
      <c r="E455" s="248">
        <v>6.02</v>
      </c>
    </row>
    <row r="456" spans="4:5" ht="14">
      <c r="D456" s="249" t="s">
        <v>1856</v>
      </c>
      <c r="E456" s="248">
        <v>6</v>
      </c>
    </row>
    <row r="457" spans="4:5" ht="14">
      <c r="D457" s="249" t="s">
        <v>1857</v>
      </c>
      <c r="E457" s="248">
        <v>6</v>
      </c>
    </row>
    <row r="458" spans="4:5" ht="14">
      <c r="D458" s="249" t="s">
        <v>1858</v>
      </c>
      <c r="E458" s="248">
        <v>6</v>
      </c>
    </row>
    <row r="459" spans="4:5" ht="14">
      <c r="D459" s="249" t="s">
        <v>1859</v>
      </c>
      <c r="E459" s="248">
        <v>6</v>
      </c>
    </row>
    <row r="460" spans="4:5" ht="14">
      <c r="D460" s="249" t="s">
        <v>1860</v>
      </c>
      <c r="E460" s="248">
        <v>6</v>
      </c>
    </row>
    <row r="461" spans="4:5" ht="14">
      <c r="D461" s="249" t="s">
        <v>1861</v>
      </c>
      <c r="E461" s="248">
        <v>6</v>
      </c>
    </row>
    <row r="462" spans="4:5" ht="14">
      <c r="D462" s="249" t="s">
        <v>1862</v>
      </c>
      <c r="E462" s="248">
        <v>6</v>
      </c>
    </row>
    <row r="463" spans="4:5" ht="14">
      <c r="D463" s="249" t="s">
        <v>1863</v>
      </c>
      <c r="E463" s="248">
        <v>6</v>
      </c>
    </row>
    <row r="464" spans="4:5" ht="14">
      <c r="D464" s="249" t="s">
        <v>1864</v>
      </c>
      <c r="E464" s="248">
        <v>6</v>
      </c>
    </row>
    <row r="465" spans="4:5" ht="14">
      <c r="D465" s="249" t="s">
        <v>1865</v>
      </c>
      <c r="E465" s="248">
        <v>6</v>
      </c>
    </row>
    <row r="466" spans="4:5" ht="14">
      <c r="D466" s="249" t="s">
        <v>1866</v>
      </c>
      <c r="E466" s="248">
        <v>6</v>
      </c>
    </row>
    <row r="467" spans="4:5" ht="14">
      <c r="D467" s="249" t="s">
        <v>1867</v>
      </c>
      <c r="E467" s="248">
        <v>6</v>
      </c>
    </row>
    <row r="468" spans="4:5" ht="14">
      <c r="D468" s="249" t="s">
        <v>1868</v>
      </c>
      <c r="E468" s="248">
        <v>6</v>
      </c>
    </row>
    <row r="469" spans="4:5" ht="14">
      <c r="D469" s="249" t="s">
        <v>1869</v>
      </c>
      <c r="E469" s="248">
        <v>6</v>
      </c>
    </row>
    <row r="470" spans="4:5" ht="14">
      <c r="D470" s="249" t="s">
        <v>1870</v>
      </c>
      <c r="E470" s="248">
        <v>6</v>
      </c>
    </row>
    <row r="471" spans="4:5" ht="14">
      <c r="D471" s="249" t="s">
        <v>1871</v>
      </c>
      <c r="E471" s="248">
        <v>6</v>
      </c>
    </row>
    <row r="472" spans="4:5" ht="14">
      <c r="D472" s="249" t="s">
        <v>1872</v>
      </c>
      <c r="E472" s="248">
        <v>6</v>
      </c>
    </row>
    <row r="473" spans="4:5" ht="14">
      <c r="D473" s="249" t="s">
        <v>1873</v>
      </c>
      <c r="E473" s="248">
        <v>6</v>
      </c>
    </row>
    <row r="474" spans="4:5" ht="14">
      <c r="D474" s="249" t="s">
        <v>1874</v>
      </c>
      <c r="E474" s="248">
        <v>6</v>
      </c>
    </row>
    <row r="475" spans="4:5" ht="14">
      <c r="D475" s="249" t="s">
        <v>1875</v>
      </c>
      <c r="E475" s="248">
        <v>6.06</v>
      </c>
    </row>
    <row r="476" spans="4:5" ht="14">
      <c r="D476" s="249" t="s">
        <v>1876</v>
      </c>
      <c r="E476" s="248">
        <v>6.45</v>
      </c>
    </row>
    <row r="477" spans="4:5" ht="14">
      <c r="D477" s="249" t="s">
        <v>1877</v>
      </c>
      <c r="E477" s="248">
        <v>6.99</v>
      </c>
    </row>
    <row r="478" spans="4:5" ht="14">
      <c r="D478" s="249" t="s">
        <v>1878</v>
      </c>
      <c r="E478" s="248">
        <v>7.25</v>
      </c>
    </row>
    <row r="479" spans="4:5" ht="14">
      <c r="D479" s="249" t="s">
        <v>1879</v>
      </c>
      <c r="E479" s="248">
        <v>7.25</v>
      </c>
    </row>
    <row r="480" spans="4:5" ht="14">
      <c r="D480" s="249" t="s">
        <v>1880</v>
      </c>
      <c r="E480" s="248">
        <v>7.51</v>
      </c>
    </row>
    <row r="481" spans="4:5" ht="14">
      <c r="D481" s="249" t="s">
        <v>1881</v>
      </c>
      <c r="E481" s="248">
        <v>7.75</v>
      </c>
    </row>
    <row r="482" spans="4:5" ht="14">
      <c r="D482" s="249" t="s">
        <v>1882</v>
      </c>
      <c r="E482" s="248">
        <v>7.75</v>
      </c>
    </row>
    <row r="483" spans="4:5" ht="14">
      <c r="D483" s="249" t="s">
        <v>1883</v>
      </c>
      <c r="E483" s="248">
        <v>8.15</v>
      </c>
    </row>
    <row r="484" spans="4:5" ht="14">
      <c r="D484" s="249" t="s">
        <v>1884</v>
      </c>
      <c r="E484" s="248">
        <v>8.5</v>
      </c>
    </row>
    <row r="485" spans="4:5" ht="14">
      <c r="D485" s="249" t="s">
        <v>1885</v>
      </c>
      <c r="E485" s="248">
        <v>8.5</v>
      </c>
    </row>
    <row r="486" spans="4:5" ht="14">
      <c r="D486" s="249" t="s">
        <v>1886</v>
      </c>
      <c r="E486" s="248">
        <v>9</v>
      </c>
    </row>
    <row r="487" spans="4:5" ht="14">
      <c r="D487" s="249" t="s">
        <v>1887</v>
      </c>
      <c r="E487" s="248">
        <v>9</v>
      </c>
    </row>
    <row r="488" spans="4:5" ht="14">
      <c r="D488" s="249" t="s">
        <v>1888</v>
      </c>
      <c r="E488" s="248">
        <v>9</v>
      </c>
    </row>
    <row r="489" spans="4:5" ht="14">
      <c r="D489" s="249" t="s">
        <v>1889</v>
      </c>
      <c r="E489" s="248">
        <v>9</v>
      </c>
    </row>
    <row r="490" spans="4:5" ht="14">
      <c r="D490" s="249" t="s">
        <v>1890</v>
      </c>
      <c r="E490" s="248">
        <v>9</v>
      </c>
    </row>
    <row r="491" spans="4:5" ht="14">
      <c r="D491" s="249" t="s">
        <v>1891</v>
      </c>
      <c r="E491" s="248">
        <v>8.8000000000000007</v>
      </c>
    </row>
    <row r="492" spans="4:5" ht="14">
      <c r="D492" s="249" t="s">
        <v>1892</v>
      </c>
      <c r="E492" s="248">
        <v>8.75</v>
      </c>
    </row>
    <row r="493" spans="4:5" ht="14">
      <c r="D493" s="249" t="s">
        <v>1893</v>
      </c>
      <c r="E493" s="248">
        <v>8.75</v>
      </c>
    </row>
    <row r="494" spans="4:5" ht="14">
      <c r="D494" s="249" t="s">
        <v>1894</v>
      </c>
      <c r="E494" s="248">
        <v>8.75</v>
      </c>
    </row>
    <row r="495" spans="4:5" ht="14">
      <c r="D495" s="249" t="s">
        <v>1895</v>
      </c>
      <c r="E495" s="248">
        <v>8.75</v>
      </c>
    </row>
    <row r="496" spans="4:5" ht="14">
      <c r="D496" s="249" t="s">
        <v>1896</v>
      </c>
      <c r="E496" s="248">
        <v>8.65</v>
      </c>
    </row>
    <row r="497" spans="4:5" ht="14">
      <c r="D497" s="249" t="s">
        <v>1897</v>
      </c>
      <c r="E497" s="248">
        <v>8.5</v>
      </c>
    </row>
    <row r="498" spans="4:5" ht="14">
      <c r="D498" s="249" t="s">
        <v>1898</v>
      </c>
      <c r="E498" s="248">
        <v>8.25</v>
      </c>
    </row>
    <row r="499" spans="4:5" ht="14">
      <c r="D499" s="249" t="s">
        <v>1899</v>
      </c>
      <c r="E499" s="248">
        <v>8.25</v>
      </c>
    </row>
    <row r="500" spans="4:5" ht="14">
      <c r="D500" s="249" t="s">
        <v>1900</v>
      </c>
      <c r="E500" s="248">
        <v>8.25</v>
      </c>
    </row>
    <row r="501" spans="4:5" ht="14">
      <c r="D501" s="249" t="s">
        <v>1901</v>
      </c>
      <c r="E501" s="248">
        <v>8.25</v>
      </c>
    </row>
    <row r="502" spans="4:5" ht="14">
      <c r="D502" s="249" t="s">
        <v>1902</v>
      </c>
      <c r="E502" s="248">
        <v>8.25</v>
      </c>
    </row>
    <row r="503" spans="4:5" ht="14">
      <c r="D503" s="249" t="s">
        <v>1903</v>
      </c>
      <c r="E503" s="248">
        <v>8.25</v>
      </c>
    </row>
    <row r="504" spans="4:5" ht="14">
      <c r="D504" s="249" t="s">
        <v>1904</v>
      </c>
      <c r="E504" s="248">
        <v>8.25</v>
      </c>
    </row>
    <row r="505" spans="4:5" ht="14">
      <c r="D505" s="249" t="s">
        <v>1905</v>
      </c>
      <c r="E505" s="248">
        <v>8.25</v>
      </c>
    </row>
    <row r="506" spans="4:5" ht="14">
      <c r="D506" s="249" t="s">
        <v>1906</v>
      </c>
      <c r="E506" s="248">
        <v>8.25</v>
      </c>
    </row>
    <row r="507" spans="4:5" ht="14">
      <c r="D507" s="249" t="s">
        <v>1907</v>
      </c>
      <c r="E507" s="248">
        <v>8.25</v>
      </c>
    </row>
    <row r="508" spans="4:5" ht="14">
      <c r="D508" s="249" t="s">
        <v>1908</v>
      </c>
      <c r="E508" s="248">
        <v>8.25</v>
      </c>
    </row>
    <row r="509" spans="4:5" ht="14">
      <c r="D509" s="249" t="s">
        <v>1909</v>
      </c>
      <c r="E509" s="248">
        <v>8.25</v>
      </c>
    </row>
    <row r="510" spans="4:5" ht="14">
      <c r="D510" s="249" t="s">
        <v>1910</v>
      </c>
      <c r="E510" s="248">
        <v>8.25</v>
      </c>
    </row>
    <row r="511" spans="4:5" ht="14">
      <c r="D511" s="249" t="s">
        <v>1911</v>
      </c>
      <c r="E511" s="248">
        <v>8.3000000000000007</v>
      </c>
    </row>
    <row r="512" spans="4:5" ht="14">
      <c r="D512" s="249" t="s">
        <v>1912</v>
      </c>
      <c r="E512" s="248">
        <v>8.5</v>
      </c>
    </row>
    <row r="513" spans="4:5" ht="14">
      <c r="D513" s="249" t="s">
        <v>1913</v>
      </c>
      <c r="E513" s="248">
        <v>8.5</v>
      </c>
    </row>
    <row r="514" spans="4:5" ht="14">
      <c r="D514" s="249" t="s">
        <v>1914</v>
      </c>
      <c r="E514" s="248">
        <v>8.5</v>
      </c>
    </row>
    <row r="515" spans="4:5" ht="14">
      <c r="D515" s="249" t="s">
        <v>1915</v>
      </c>
      <c r="E515" s="248">
        <v>8.5</v>
      </c>
    </row>
    <row r="516" spans="4:5" ht="14">
      <c r="D516" s="249" t="s">
        <v>1916</v>
      </c>
      <c r="E516" s="248">
        <v>8.5</v>
      </c>
    </row>
    <row r="517" spans="4:5" ht="14">
      <c r="D517" s="249" t="s">
        <v>1917</v>
      </c>
      <c r="E517" s="248">
        <v>8.5</v>
      </c>
    </row>
    <row r="518" spans="4:5" ht="14">
      <c r="D518" s="249" t="s">
        <v>1918</v>
      </c>
      <c r="E518" s="248">
        <v>8.5</v>
      </c>
    </row>
    <row r="519" spans="4:5" ht="14">
      <c r="D519" s="249" t="s">
        <v>1919</v>
      </c>
      <c r="E519" s="248">
        <v>8.5</v>
      </c>
    </row>
    <row r="520" spans="4:5" ht="14">
      <c r="D520" s="249" t="s">
        <v>1920</v>
      </c>
      <c r="E520" s="248">
        <v>8.5</v>
      </c>
    </row>
    <row r="521" spans="4:5" ht="14">
      <c r="D521" s="249" t="s">
        <v>1921</v>
      </c>
      <c r="E521" s="248">
        <v>8.5</v>
      </c>
    </row>
    <row r="522" spans="4:5" ht="14">
      <c r="D522" s="249" t="s">
        <v>1922</v>
      </c>
      <c r="E522" s="248">
        <v>8.5</v>
      </c>
    </row>
    <row r="523" spans="4:5" ht="14">
      <c r="D523" s="249" t="s">
        <v>1923</v>
      </c>
      <c r="E523" s="248">
        <v>8.5</v>
      </c>
    </row>
    <row r="524" spans="4:5" ht="14">
      <c r="D524" s="249" t="s">
        <v>1924</v>
      </c>
      <c r="E524" s="248">
        <v>8.5</v>
      </c>
    </row>
    <row r="525" spans="4:5" ht="14">
      <c r="D525" s="249" t="s">
        <v>1925</v>
      </c>
      <c r="E525" s="248">
        <v>8.5</v>
      </c>
    </row>
    <row r="526" spans="4:5" ht="14">
      <c r="D526" s="249" t="s">
        <v>1926</v>
      </c>
      <c r="E526" s="248">
        <v>8.5</v>
      </c>
    </row>
    <row r="527" spans="4:5" ht="14">
      <c r="D527" s="249" t="s">
        <v>1927</v>
      </c>
      <c r="E527" s="248">
        <v>8.5</v>
      </c>
    </row>
    <row r="528" spans="4:5" ht="14">
      <c r="D528" s="249" t="s">
        <v>1928</v>
      </c>
      <c r="E528" s="248">
        <v>8.5</v>
      </c>
    </row>
    <row r="529" spans="4:5" ht="14">
      <c r="D529" s="249" t="s">
        <v>1929</v>
      </c>
      <c r="E529" s="248">
        <v>8.49</v>
      </c>
    </row>
    <row r="530" spans="4:5" ht="14">
      <c r="D530" s="249" t="s">
        <v>1930</v>
      </c>
      <c r="E530" s="248">
        <v>8.1199999999999992</v>
      </c>
    </row>
    <row r="531" spans="4:5" ht="14">
      <c r="D531" s="249" t="s">
        <v>1931</v>
      </c>
      <c r="E531" s="248">
        <v>7.89</v>
      </c>
    </row>
    <row r="532" spans="4:5" ht="14">
      <c r="D532" s="249" t="s">
        <v>1932</v>
      </c>
      <c r="E532" s="248">
        <v>7.75</v>
      </c>
    </row>
    <row r="533" spans="4:5" ht="14">
      <c r="D533" s="249" t="s">
        <v>1933</v>
      </c>
      <c r="E533" s="248">
        <v>7.75</v>
      </c>
    </row>
    <row r="534" spans="4:5" ht="14">
      <c r="D534" s="249" t="s">
        <v>1934</v>
      </c>
      <c r="E534" s="248">
        <v>7.75</v>
      </c>
    </row>
    <row r="535" spans="4:5" ht="14">
      <c r="D535" s="249" t="s">
        <v>1935</v>
      </c>
      <c r="E535" s="248">
        <v>7.75</v>
      </c>
    </row>
    <row r="536" spans="4:5" ht="14">
      <c r="D536" s="249" t="s">
        <v>1936</v>
      </c>
      <c r="E536" s="248">
        <v>7.75</v>
      </c>
    </row>
    <row r="537" spans="4:5" ht="14">
      <c r="D537" s="249" t="s">
        <v>1937</v>
      </c>
      <c r="E537" s="248">
        <v>7.75</v>
      </c>
    </row>
    <row r="538" spans="4:5" ht="14">
      <c r="D538" s="249" t="s">
        <v>1938</v>
      </c>
      <c r="E538" s="248">
        <v>7.75</v>
      </c>
    </row>
    <row r="539" spans="4:5" ht="14">
      <c r="D539" s="249" t="s">
        <v>1939</v>
      </c>
      <c r="E539" s="248">
        <v>8</v>
      </c>
    </row>
    <row r="540" spans="4:5" ht="14">
      <c r="D540" s="249" t="s">
        <v>1940</v>
      </c>
      <c r="E540" s="248">
        <v>8.06</v>
      </c>
    </row>
    <row r="541" spans="4:5" ht="14">
      <c r="D541" s="249" t="s">
        <v>1941</v>
      </c>
      <c r="E541" s="248">
        <v>8.25</v>
      </c>
    </row>
    <row r="542" spans="4:5" ht="14">
      <c r="D542" s="249" t="s">
        <v>1942</v>
      </c>
      <c r="E542" s="248">
        <v>8.25</v>
      </c>
    </row>
    <row r="543" spans="4:5" ht="14">
      <c r="D543" s="249" t="s">
        <v>1943</v>
      </c>
      <c r="E543" s="248">
        <v>8.3699999999999992</v>
      </c>
    </row>
    <row r="544" spans="4:5" ht="14">
      <c r="D544" s="249" t="s">
        <v>1944</v>
      </c>
      <c r="E544" s="248">
        <v>8.5</v>
      </c>
    </row>
    <row r="545" spans="4:5" ht="14">
      <c r="D545" s="249" t="s">
        <v>1945</v>
      </c>
      <c r="E545" s="248">
        <v>8.5</v>
      </c>
    </row>
    <row r="546" spans="4:5" ht="14">
      <c r="D546" s="249" t="s">
        <v>1946</v>
      </c>
      <c r="E546" s="248">
        <v>8.73</v>
      </c>
    </row>
    <row r="547" spans="4:5" ht="14">
      <c r="D547" s="249" t="s">
        <v>1947</v>
      </c>
      <c r="E547" s="248">
        <v>8.83</v>
      </c>
    </row>
    <row r="548" spans="4:5" ht="14">
      <c r="D548" s="249" t="s">
        <v>1948</v>
      </c>
      <c r="E548" s="248">
        <v>9</v>
      </c>
    </row>
    <row r="549" spans="4:5" ht="14">
      <c r="D549" s="249" t="s">
        <v>1949</v>
      </c>
      <c r="E549" s="248">
        <v>9.24</v>
      </c>
    </row>
    <row r="550" spans="4:5" ht="14">
      <c r="D550" s="249" t="s">
        <v>1950</v>
      </c>
      <c r="E550" s="248">
        <v>9.5</v>
      </c>
    </row>
    <row r="551" spans="4:5" ht="14">
      <c r="D551" s="249" t="s">
        <v>1951</v>
      </c>
      <c r="E551" s="248">
        <v>9.5</v>
      </c>
    </row>
    <row r="552" spans="4:5" ht="14">
      <c r="D552" s="249" t="s">
        <v>1952</v>
      </c>
      <c r="E552" s="248">
        <v>9.5</v>
      </c>
    </row>
    <row r="553" spans="4:5" ht="14">
      <c r="D553" s="249" t="s">
        <v>1953</v>
      </c>
      <c r="E553" s="248">
        <v>9.5</v>
      </c>
    </row>
    <row r="554" spans="4:5" ht="14">
      <c r="D554" s="249" t="s">
        <v>1954</v>
      </c>
      <c r="E554" s="248">
        <v>9.5</v>
      </c>
    </row>
    <row r="555" spans="4:5" ht="14">
      <c r="D555" s="249" t="s">
        <v>1955</v>
      </c>
      <c r="E555" s="248">
        <v>9.5</v>
      </c>
    </row>
    <row r="556" spans="4:5" ht="14">
      <c r="D556" s="249" t="s">
        <v>1956</v>
      </c>
      <c r="E556" s="248">
        <v>9.5</v>
      </c>
    </row>
    <row r="557" spans="4:5" ht="14">
      <c r="D557" s="249" t="s">
        <v>1957</v>
      </c>
      <c r="E557" s="248">
        <v>9.0500000000000007</v>
      </c>
    </row>
    <row r="558" spans="4:5" ht="14">
      <c r="D558" s="249" t="s">
        <v>1958</v>
      </c>
      <c r="E558" s="248">
        <v>8.5</v>
      </c>
    </row>
    <row r="559" spans="4:5" ht="14">
      <c r="D559" s="249" t="s">
        <v>1959</v>
      </c>
      <c r="E559" s="248">
        <v>8.32</v>
      </c>
    </row>
    <row r="560" spans="4:5" ht="14">
      <c r="D560" s="249" t="s">
        <v>1960</v>
      </c>
      <c r="E560" s="248">
        <v>7.8</v>
      </c>
    </row>
    <row r="561" spans="4:5" ht="14">
      <c r="D561" s="249" t="s">
        <v>1961</v>
      </c>
      <c r="E561" s="248">
        <v>7.24</v>
      </c>
    </row>
    <row r="562" spans="4:5" ht="14">
      <c r="D562" s="249" t="s">
        <v>1962</v>
      </c>
      <c r="E562" s="248">
        <v>6.98</v>
      </c>
    </row>
    <row r="563" spans="4:5" ht="14">
      <c r="D563" s="249" t="s">
        <v>1963</v>
      </c>
      <c r="E563" s="248">
        <v>6.75</v>
      </c>
    </row>
    <row r="564" spans="4:5" ht="14">
      <c r="D564" s="249" t="s">
        <v>1964</v>
      </c>
      <c r="E564" s="248">
        <v>6.67</v>
      </c>
    </row>
    <row r="565" spans="4:5" ht="14">
      <c r="D565" s="249" t="s">
        <v>1965</v>
      </c>
      <c r="E565" s="248">
        <v>6.28</v>
      </c>
    </row>
    <row r="566" spans="4:5" ht="14">
      <c r="D566" s="249" t="s">
        <v>1966</v>
      </c>
      <c r="E566" s="248">
        <v>5.53</v>
      </c>
    </row>
    <row r="567" spans="4:5" ht="14">
      <c r="D567" s="249" t="s">
        <v>1967</v>
      </c>
      <c r="E567" s="248">
        <v>5.0999999999999996</v>
      </c>
    </row>
    <row r="568" spans="4:5" ht="14">
      <c r="D568" s="249" t="s">
        <v>1968</v>
      </c>
      <c r="E568" s="248">
        <v>4.84</v>
      </c>
    </row>
    <row r="569" spans="4:5" ht="14">
      <c r="D569" s="249" t="s">
        <v>1969</v>
      </c>
      <c r="E569" s="248">
        <v>4.75</v>
      </c>
    </row>
    <row r="570" spans="4:5" ht="14">
      <c r="D570" s="249" t="s">
        <v>1970</v>
      </c>
      <c r="E570" s="248">
        <v>4.75</v>
      </c>
    </row>
    <row r="571" spans="4:5" ht="14">
      <c r="D571" s="249" t="s">
        <v>1971</v>
      </c>
      <c r="E571" s="248">
        <v>4.75</v>
      </c>
    </row>
    <row r="572" spans="4:5" ht="14">
      <c r="D572" s="249" t="s">
        <v>1972</v>
      </c>
      <c r="E572" s="248">
        <v>4.75</v>
      </c>
    </row>
    <row r="573" spans="4:5" ht="14">
      <c r="D573" s="249" t="s">
        <v>1973</v>
      </c>
      <c r="E573" s="248">
        <v>4.75</v>
      </c>
    </row>
    <row r="574" spans="4:5" ht="14">
      <c r="D574" s="249" t="s">
        <v>1974</v>
      </c>
      <c r="E574" s="248">
        <v>4.75</v>
      </c>
    </row>
    <row r="575" spans="4:5" ht="14">
      <c r="D575" s="249" t="s">
        <v>1975</v>
      </c>
      <c r="E575" s="248">
        <v>4.75</v>
      </c>
    </row>
    <row r="576" spans="4:5" ht="14">
      <c r="D576" s="249" t="s">
        <v>1976</v>
      </c>
      <c r="E576" s="248">
        <v>4.75</v>
      </c>
    </row>
    <row r="577" spans="4:5" ht="14">
      <c r="D577" s="249" t="s">
        <v>1977</v>
      </c>
      <c r="E577" s="248">
        <v>4.75</v>
      </c>
    </row>
    <row r="578" spans="4:5" ht="14">
      <c r="D578" s="249" t="s">
        <v>1978</v>
      </c>
      <c r="E578" s="248">
        <v>4.75</v>
      </c>
    </row>
    <row r="579" spans="4:5" ht="14">
      <c r="D579" s="249" t="s">
        <v>1979</v>
      </c>
      <c r="E579" s="248">
        <v>4.3499999999999996</v>
      </c>
    </row>
    <row r="580" spans="4:5" ht="14">
      <c r="D580" s="249" t="s">
        <v>1980</v>
      </c>
      <c r="E580" s="248">
        <v>4.25</v>
      </c>
    </row>
    <row r="581" spans="4:5" ht="14">
      <c r="D581" s="249" t="s">
        <v>1981</v>
      </c>
      <c r="E581" s="248">
        <v>4.25</v>
      </c>
    </row>
    <row r="582" spans="4:5" ht="14">
      <c r="D582" s="249" t="s">
        <v>1982</v>
      </c>
      <c r="E582" s="248">
        <v>4.25</v>
      </c>
    </row>
    <row r="583" spans="4:5" ht="14">
      <c r="D583" s="249" t="s">
        <v>1983</v>
      </c>
      <c r="E583" s="248">
        <v>4.25</v>
      </c>
    </row>
    <row r="584" spans="4:5" ht="14">
      <c r="D584" s="249" t="s">
        <v>1984</v>
      </c>
      <c r="E584" s="248">
        <v>4.25</v>
      </c>
    </row>
    <row r="585" spans="4:5" ht="14">
      <c r="D585" s="249" t="s">
        <v>1985</v>
      </c>
      <c r="E585" s="248">
        <v>4.25</v>
      </c>
    </row>
    <row r="586" spans="4:5" ht="14">
      <c r="D586" s="249" t="s">
        <v>1986</v>
      </c>
      <c r="E586" s="248">
        <v>4.22</v>
      </c>
    </row>
    <row r="587" spans="4:5" ht="14">
      <c r="D587" s="249" t="s">
        <v>1987</v>
      </c>
      <c r="E587" s="248">
        <v>4</v>
      </c>
    </row>
    <row r="588" spans="4:5" ht="14">
      <c r="D588" s="249" t="s">
        <v>1988</v>
      </c>
      <c r="E588" s="248">
        <v>4</v>
      </c>
    </row>
    <row r="589" spans="4:5" ht="14">
      <c r="D589" s="249" t="s">
        <v>1989</v>
      </c>
      <c r="E589" s="248">
        <v>4</v>
      </c>
    </row>
    <row r="590" spans="4:5" ht="14">
      <c r="D590" s="249" t="s">
        <v>1990</v>
      </c>
      <c r="E590" s="248">
        <v>4</v>
      </c>
    </row>
    <row r="591" spans="4:5" ht="14">
      <c r="D591" s="249" t="s">
        <v>1991</v>
      </c>
      <c r="E591" s="248">
        <v>4</v>
      </c>
    </row>
    <row r="592" spans="4:5" ht="14">
      <c r="D592" s="249" t="s">
        <v>1992</v>
      </c>
      <c r="E592" s="248">
        <v>4</v>
      </c>
    </row>
    <row r="593" spans="4:5" ht="14">
      <c r="D593" s="249" t="s">
        <v>1993</v>
      </c>
      <c r="E593" s="248">
        <v>4</v>
      </c>
    </row>
    <row r="594" spans="4:5" ht="14">
      <c r="D594" s="249" t="s">
        <v>1994</v>
      </c>
      <c r="E594" s="248">
        <v>4</v>
      </c>
    </row>
    <row r="595" spans="4:5" ht="14">
      <c r="D595" s="249" t="s">
        <v>1995</v>
      </c>
      <c r="E595" s="248">
        <v>4</v>
      </c>
    </row>
    <row r="596" spans="4:5" ht="14">
      <c r="D596" s="249" t="s">
        <v>1996</v>
      </c>
      <c r="E596" s="248">
        <v>4</v>
      </c>
    </row>
    <row r="597" spans="4:5" ht="14">
      <c r="D597" s="249" t="s">
        <v>1997</v>
      </c>
      <c r="E597" s="248">
        <v>4</v>
      </c>
    </row>
    <row r="598" spans="4:5" ht="14">
      <c r="D598" s="249" t="s">
        <v>1998</v>
      </c>
      <c r="E598" s="248">
        <v>4.01</v>
      </c>
    </row>
    <row r="599" spans="4:5" ht="14">
      <c r="D599" s="249" t="s">
        <v>1999</v>
      </c>
      <c r="E599" s="248">
        <v>4.25</v>
      </c>
    </row>
    <row r="600" spans="4:5" ht="14">
      <c r="D600" s="249" t="s">
        <v>2000</v>
      </c>
      <c r="E600" s="248">
        <v>4.43</v>
      </c>
    </row>
    <row r="601" spans="4:5" ht="14">
      <c r="D601" s="249" t="s">
        <v>2001</v>
      </c>
      <c r="E601" s="248">
        <v>4.58</v>
      </c>
    </row>
    <row r="602" spans="4:5" ht="14">
      <c r="D602" s="249" t="s">
        <v>2002</v>
      </c>
      <c r="E602" s="248">
        <v>4.75</v>
      </c>
    </row>
    <row r="603" spans="4:5" ht="14">
      <c r="D603" s="249" t="s">
        <v>2003</v>
      </c>
      <c r="E603" s="248">
        <v>4.93</v>
      </c>
    </row>
    <row r="604" spans="4:5" ht="14">
      <c r="D604" s="249" t="s">
        <v>2004</v>
      </c>
      <c r="E604" s="248">
        <v>5.15</v>
      </c>
    </row>
    <row r="605" spans="4:5" ht="14">
      <c r="D605" s="249" t="s">
        <v>2005</v>
      </c>
      <c r="E605" s="248">
        <v>5.25</v>
      </c>
    </row>
    <row r="606" spans="4:5" ht="14">
      <c r="D606" s="249" t="s">
        <v>2006</v>
      </c>
      <c r="E606" s="248">
        <v>5.49</v>
      </c>
    </row>
    <row r="607" spans="4:5" ht="14">
      <c r="D607" s="249" t="s">
        <v>2007</v>
      </c>
      <c r="E607" s="248">
        <v>5.58</v>
      </c>
    </row>
    <row r="608" spans="4:5" ht="14">
      <c r="D608" s="249" t="s">
        <v>2008</v>
      </c>
      <c r="E608" s="248">
        <v>5.75</v>
      </c>
    </row>
    <row r="609" spans="4:5" ht="14">
      <c r="D609" s="249" t="s">
        <v>2009</v>
      </c>
      <c r="E609" s="248">
        <v>5.98</v>
      </c>
    </row>
    <row r="610" spans="4:5" ht="14">
      <c r="D610" s="249" t="s">
        <v>2010</v>
      </c>
      <c r="E610" s="248">
        <v>6.01</v>
      </c>
    </row>
    <row r="611" spans="4:5" ht="14">
      <c r="D611" s="249" t="s">
        <v>2011</v>
      </c>
      <c r="E611" s="248">
        <v>6.25</v>
      </c>
    </row>
    <row r="612" spans="4:5" ht="14">
      <c r="D612" s="249" t="s">
        <v>2012</v>
      </c>
      <c r="E612" s="248">
        <v>6.44</v>
      </c>
    </row>
    <row r="613" spans="4:5" ht="14">
      <c r="D613" s="249" t="s">
        <v>2013</v>
      </c>
      <c r="E613" s="248">
        <v>6.59</v>
      </c>
    </row>
    <row r="614" spans="4:5" ht="14">
      <c r="D614" s="249" t="s">
        <v>2014</v>
      </c>
      <c r="E614" s="248">
        <v>6.75</v>
      </c>
    </row>
    <row r="615" spans="4:5" ht="14">
      <c r="D615" s="249" t="s">
        <v>2015</v>
      </c>
      <c r="E615" s="248">
        <v>7</v>
      </c>
    </row>
    <row r="616" spans="4:5" ht="14">
      <c r="D616" s="249" t="s">
        <v>2016</v>
      </c>
      <c r="E616" s="248">
        <v>7.15</v>
      </c>
    </row>
    <row r="617" spans="4:5" ht="14">
      <c r="D617" s="249" t="s">
        <v>2017</v>
      </c>
      <c r="E617" s="248">
        <v>7.26</v>
      </c>
    </row>
    <row r="618" spans="4:5" ht="14">
      <c r="D618" s="249" t="s">
        <v>2018</v>
      </c>
      <c r="E618" s="248">
        <v>7.5</v>
      </c>
    </row>
    <row r="619" spans="4:5" ht="14">
      <c r="D619" s="249" t="s">
        <v>2019</v>
      </c>
      <c r="E619" s="248">
        <v>7.53</v>
      </c>
    </row>
    <row r="620" spans="4:5" ht="14">
      <c r="D620" s="249" t="s">
        <v>2020</v>
      </c>
      <c r="E620" s="248">
        <v>7.75</v>
      </c>
    </row>
    <row r="621" spans="4:5" ht="14">
      <c r="D621" s="249" t="s">
        <v>2021</v>
      </c>
      <c r="E621" s="248">
        <v>7.93</v>
      </c>
    </row>
    <row r="622" spans="4:5" ht="14">
      <c r="D622" s="249" t="s">
        <v>2022</v>
      </c>
      <c r="E622" s="248">
        <v>8.02</v>
      </c>
    </row>
    <row r="623" spans="4:5" ht="14">
      <c r="D623" s="249" t="s">
        <v>2023</v>
      </c>
      <c r="E623" s="248">
        <v>8.25</v>
      </c>
    </row>
    <row r="624" spans="4:5" ht="14">
      <c r="D624" s="249" t="s">
        <v>2024</v>
      </c>
      <c r="E624" s="248">
        <v>8.25</v>
      </c>
    </row>
    <row r="625" spans="4:5" ht="14">
      <c r="D625" s="249" t="s">
        <v>2025</v>
      </c>
      <c r="E625" s="248">
        <v>8.25</v>
      </c>
    </row>
    <row r="626" spans="4:5" ht="14">
      <c r="D626" s="249" t="s">
        <v>2026</v>
      </c>
      <c r="E626" s="248">
        <v>8.25</v>
      </c>
    </row>
    <row r="627" spans="4:5" ht="14">
      <c r="D627" s="249" t="s">
        <v>2027</v>
      </c>
      <c r="E627" s="248">
        <v>8.25</v>
      </c>
    </row>
    <row r="628" spans="4:5" ht="14">
      <c r="D628" s="249" t="s">
        <v>2028</v>
      </c>
      <c r="E628" s="248">
        <v>8.25</v>
      </c>
    </row>
    <row r="629" spans="4:5" ht="14">
      <c r="D629" s="249" t="s">
        <v>2029</v>
      </c>
      <c r="E629" s="248">
        <v>8.25</v>
      </c>
    </row>
    <row r="630" spans="4:5" ht="14">
      <c r="D630" s="249" t="s">
        <v>2030</v>
      </c>
      <c r="E630" s="248">
        <v>8.25</v>
      </c>
    </row>
    <row r="631" spans="4:5" ht="14">
      <c r="D631" s="249" t="s">
        <v>2031</v>
      </c>
      <c r="E631" s="248">
        <v>8.25</v>
      </c>
    </row>
    <row r="632" spans="4:5" ht="14">
      <c r="D632" s="249" t="s">
        <v>2032</v>
      </c>
      <c r="E632" s="248">
        <v>8.25</v>
      </c>
    </row>
    <row r="633" spans="4:5" ht="14">
      <c r="D633" s="249" t="s">
        <v>2033</v>
      </c>
      <c r="E633" s="248">
        <v>8.25</v>
      </c>
    </row>
    <row r="634" spans="4:5" ht="14">
      <c r="D634" s="249" t="s">
        <v>2034</v>
      </c>
      <c r="E634" s="248">
        <v>8.25</v>
      </c>
    </row>
    <row r="635" spans="4:5" ht="14">
      <c r="D635" s="249" t="s">
        <v>2035</v>
      </c>
      <c r="E635" s="248">
        <v>8.25</v>
      </c>
    </row>
    <row r="636" spans="4:5" ht="14">
      <c r="D636" s="249" t="s">
        <v>2036</v>
      </c>
      <c r="E636" s="248">
        <v>8.25</v>
      </c>
    </row>
    <row r="637" spans="4:5" ht="14">
      <c r="D637" s="249" t="s">
        <v>2037</v>
      </c>
      <c r="E637" s="248">
        <v>8.0299999999999994</v>
      </c>
    </row>
    <row r="638" spans="4:5" ht="14">
      <c r="D638" s="249" t="s">
        <v>2038</v>
      </c>
      <c r="E638" s="248">
        <v>7.74</v>
      </c>
    </row>
    <row r="639" spans="4:5" ht="14">
      <c r="D639" s="249" t="s">
        <v>2039</v>
      </c>
      <c r="E639" s="248">
        <v>7.5</v>
      </c>
    </row>
    <row r="640" spans="4:5" ht="14">
      <c r="D640" s="249" t="s">
        <v>2040</v>
      </c>
      <c r="E640" s="248">
        <v>7.33</v>
      </c>
    </row>
    <row r="641" spans="4:5" ht="14">
      <c r="D641" s="249" t="s">
        <v>2041</v>
      </c>
      <c r="E641" s="248">
        <v>6.98</v>
      </c>
    </row>
    <row r="642" spans="4:5" ht="14">
      <c r="D642" s="249" t="s">
        <v>2042</v>
      </c>
      <c r="E642" s="248">
        <v>6</v>
      </c>
    </row>
    <row r="643" spans="4:5" ht="14">
      <c r="D643" s="249" t="s">
        <v>2043</v>
      </c>
      <c r="E643" s="248">
        <v>5.66</v>
      </c>
    </row>
    <row r="644" spans="4:5" ht="14">
      <c r="D644" s="249" t="s">
        <v>2044</v>
      </c>
      <c r="E644" s="248">
        <v>5.24</v>
      </c>
    </row>
    <row r="645" spans="4:5" ht="14">
      <c r="D645" s="249" t="s">
        <v>2045</v>
      </c>
      <c r="E645" s="248">
        <v>5</v>
      </c>
    </row>
    <row r="646" spans="4:5" ht="14">
      <c r="D646" s="249" t="s">
        <v>2046</v>
      </c>
      <c r="E646" s="248">
        <v>5</v>
      </c>
    </row>
    <row r="647" spans="4:5" ht="14">
      <c r="D647" s="249" t="s">
        <v>2047</v>
      </c>
      <c r="E647" s="248">
        <v>5</v>
      </c>
    </row>
    <row r="648" spans="4:5" ht="14">
      <c r="D648" s="249" t="s">
        <v>2048</v>
      </c>
      <c r="E648" s="248">
        <v>5</v>
      </c>
    </row>
    <row r="649" spans="4:5" ht="14">
      <c r="D649" s="249" t="s">
        <v>2049</v>
      </c>
      <c r="E649" s="248">
        <v>5</v>
      </c>
    </row>
    <row r="650" spans="4:5" ht="14">
      <c r="D650" s="249" t="s">
        <v>2050</v>
      </c>
      <c r="E650" s="248">
        <v>4.5599999999999996</v>
      </c>
    </row>
    <row r="651" spans="4:5" ht="14">
      <c r="D651" s="249" t="s">
        <v>2051</v>
      </c>
      <c r="E651" s="248">
        <v>4</v>
      </c>
    </row>
    <row r="652" spans="4:5" ht="14">
      <c r="D652" s="249" t="s">
        <v>2052</v>
      </c>
      <c r="E652" s="248">
        <v>3.61</v>
      </c>
    </row>
    <row r="653" spans="4:5" ht="14">
      <c r="D653" s="249" t="s">
        <v>2053</v>
      </c>
      <c r="E653" s="248">
        <v>3.25</v>
      </c>
    </row>
    <row r="654" spans="4:5" ht="14">
      <c r="D654" s="249" t="s">
        <v>2054</v>
      </c>
      <c r="E654" s="248">
        <v>3.25</v>
      </c>
    </row>
    <row r="655" spans="4:5" ht="14">
      <c r="D655" s="249" t="s">
        <v>2055</v>
      </c>
      <c r="E655" s="248">
        <v>3.25</v>
      </c>
    </row>
    <row r="656" spans="4:5" ht="14">
      <c r="D656" s="249" t="s">
        <v>2056</v>
      </c>
      <c r="E656" s="248">
        <v>3.25</v>
      </c>
    </row>
    <row r="657" spans="4:5" ht="14">
      <c r="D657" s="249" t="s">
        <v>2057</v>
      </c>
      <c r="E657" s="248">
        <v>3.25</v>
      </c>
    </row>
    <row r="658" spans="4:5" ht="14">
      <c r="D658" s="249" t="s">
        <v>2058</v>
      </c>
      <c r="E658" s="248">
        <v>3.25</v>
      </c>
    </row>
    <row r="659" spans="4:5" ht="14">
      <c r="D659" s="249" t="s">
        <v>2059</v>
      </c>
      <c r="E659" s="248">
        <v>3.25</v>
      </c>
    </row>
    <row r="660" spans="4:5" ht="14">
      <c r="D660" s="249" t="s">
        <v>2060</v>
      </c>
      <c r="E660" s="248">
        <v>3.25</v>
      </c>
    </row>
    <row r="661" spans="4:5" ht="14">
      <c r="D661" s="249" t="s">
        <v>2061</v>
      </c>
      <c r="E661" s="248">
        <v>3.25</v>
      </c>
    </row>
    <row r="662" spans="4:5" ht="14">
      <c r="D662" s="249" t="s">
        <v>2062</v>
      </c>
      <c r="E662" s="248">
        <v>3.25</v>
      </c>
    </row>
    <row r="663" spans="4:5" ht="14">
      <c r="D663" s="249" t="s">
        <v>2063</v>
      </c>
      <c r="E663" s="248">
        <v>3.25</v>
      </c>
    </row>
    <row r="664" spans="4:5" ht="14">
      <c r="D664" s="249" t="s">
        <v>2064</v>
      </c>
      <c r="E664" s="248">
        <v>3.25</v>
      </c>
    </row>
    <row r="665" spans="4:5" ht="14">
      <c r="D665" s="249" t="s">
        <v>2065</v>
      </c>
      <c r="E665" s="248">
        <v>3.25</v>
      </c>
    </row>
    <row r="666" spans="4:5" ht="14">
      <c r="D666" s="249" t="s">
        <v>2066</v>
      </c>
      <c r="E666" s="248">
        <v>3.25</v>
      </c>
    </row>
    <row r="667" spans="4:5" ht="14">
      <c r="D667" s="249" t="s">
        <v>2067</v>
      </c>
      <c r="E667" s="248">
        <v>3.25</v>
      </c>
    </row>
    <row r="668" spans="4:5" ht="14">
      <c r="D668" s="249" t="s">
        <v>2068</v>
      </c>
      <c r="E668" s="248">
        <v>3.25</v>
      </c>
    </row>
    <row r="669" spans="4:5" ht="14">
      <c r="D669" s="249" t="s">
        <v>2069</v>
      </c>
      <c r="E669" s="248">
        <v>3.25</v>
      </c>
    </row>
    <row r="670" spans="4:5" ht="14">
      <c r="D670" s="249" t="s">
        <v>2070</v>
      </c>
      <c r="E670" s="248">
        <v>3.25</v>
      </c>
    </row>
    <row r="671" spans="4:5" ht="14">
      <c r="D671" s="249" t="s">
        <v>2071</v>
      </c>
      <c r="E671" s="248">
        <v>3.25</v>
      </c>
    </row>
    <row r="672" spans="4:5" ht="14">
      <c r="D672" s="249" t="s">
        <v>2072</v>
      </c>
      <c r="E672" s="248">
        <v>3.25</v>
      </c>
    </row>
    <row r="673" spans="4:5" ht="14">
      <c r="D673" s="249" t="s">
        <v>2073</v>
      </c>
      <c r="E673" s="248">
        <v>3.25</v>
      </c>
    </row>
    <row r="674" spans="4:5" ht="14">
      <c r="D674" s="249" t="s">
        <v>2074</v>
      </c>
      <c r="E674" s="248">
        <v>3.25</v>
      </c>
    </row>
    <row r="675" spans="4:5" ht="14">
      <c r="D675" s="249" t="s">
        <v>2075</v>
      </c>
      <c r="E675" s="248">
        <v>3.25</v>
      </c>
    </row>
    <row r="676" spans="4:5" ht="14">
      <c r="D676" s="249" t="s">
        <v>2076</v>
      </c>
      <c r="E676" s="248">
        <v>3.25</v>
      </c>
    </row>
    <row r="677" spans="4:5" ht="14">
      <c r="D677" s="249" t="s">
        <v>2077</v>
      </c>
      <c r="E677" s="248">
        <v>3.25</v>
      </c>
    </row>
    <row r="678" spans="4:5" ht="14">
      <c r="D678" s="249" t="s">
        <v>2078</v>
      </c>
      <c r="E678" s="248">
        <v>3.25</v>
      </c>
    </row>
    <row r="679" spans="4:5" ht="14">
      <c r="D679" s="249" t="s">
        <v>2079</v>
      </c>
      <c r="E679" s="248">
        <v>3.25</v>
      </c>
    </row>
    <row r="680" spans="4:5" ht="14">
      <c r="D680" s="249" t="s">
        <v>2080</v>
      </c>
      <c r="E680" s="248">
        <v>3.25</v>
      </c>
    </row>
    <row r="681" spans="4:5" ht="14">
      <c r="D681" s="249" t="s">
        <v>2081</v>
      </c>
      <c r="E681" s="248">
        <v>3.25</v>
      </c>
    </row>
    <row r="682" spans="4:5" ht="14">
      <c r="D682" s="249" t="s">
        <v>2082</v>
      </c>
      <c r="E682" s="248">
        <v>3.25</v>
      </c>
    </row>
    <row r="683" spans="4:5" ht="14">
      <c r="D683" s="249" t="s">
        <v>2083</v>
      </c>
      <c r="E683" s="248">
        <v>3.25</v>
      </c>
    </row>
    <row r="684" spans="4:5" ht="14">
      <c r="D684" s="249" t="s">
        <v>2084</v>
      </c>
      <c r="E684" s="248">
        <v>3.25</v>
      </c>
    </row>
    <row r="685" spans="4:5" ht="14">
      <c r="D685" s="249" t="s">
        <v>2085</v>
      </c>
      <c r="E685" s="248">
        <v>3.25</v>
      </c>
    </row>
    <row r="686" spans="4:5" ht="14">
      <c r="D686" s="249" t="s">
        <v>2086</v>
      </c>
      <c r="E686" s="248">
        <v>3.25</v>
      </c>
    </row>
    <row r="687" spans="4:5" ht="14">
      <c r="D687" s="249" t="s">
        <v>2087</v>
      </c>
      <c r="E687" s="248">
        <v>3.25</v>
      </c>
    </row>
    <row r="688" spans="4:5" ht="14">
      <c r="D688" s="249" t="s">
        <v>2088</v>
      </c>
      <c r="E688" s="248">
        <v>3.25</v>
      </c>
    </row>
    <row r="689" spans="4:5" ht="14">
      <c r="D689" s="249" t="s">
        <v>2089</v>
      </c>
      <c r="E689" s="248">
        <v>3.25</v>
      </c>
    </row>
    <row r="690" spans="4:5" ht="14">
      <c r="D690" s="249" t="s">
        <v>2090</v>
      </c>
      <c r="E690" s="248">
        <v>3.25</v>
      </c>
    </row>
    <row r="691" spans="4:5" ht="14">
      <c r="D691" s="249" t="s">
        <v>2091</v>
      </c>
      <c r="E691" s="248">
        <v>3.25</v>
      </c>
    </row>
    <row r="692" spans="4:5" ht="14">
      <c r="D692" s="249" t="s">
        <v>2092</v>
      </c>
      <c r="E692" s="248">
        <v>3.25</v>
      </c>
    </row>
    <row r="693" spans="4:5" ht="14">
      <c r="D693" s="249" t="s">
        <v>2093</v>
      </c>
      <c r="E693" s="248">
        <v>3.25</v>
      </c>
    </row>
    <row r="694" spans="4:5" ht="14">
      <c r="D694" s="249" t="s">
        <v>2094</v>
      </c>
      <c r="E694" s="248">
        <v>3.25</v>
      </c>
    </row>
    <row r="695" spans="4:5" ht="14">
      <c r="D695" s="249" t="s">
        <v>2095</v>
      </c>
      <c r="E695" s="248">
        <v>3.25</v>
      </c>
    </row>
    <row r="696" spans="4:5" ht="14">
      <c r="D696" s="249" t="s">
        <v>2096</v>
      </c>
      <c r="E696" s="248">
        <v>3.25</v>
      </c>
    </row>
    <row r="697" spans="4:5" ht="14">
      <c r="D697" s="249" t="s">
        <v>2097</v>
      </c>
      <c r="E697" s="248">
        <v>3.25</v>
      </c>
    </row>
    <row r="698" spans="4:5" ht="14">
      <c r="D698" s="249" t="s">
        <v>2098</v>
      </c>
      <c r="E698" s="248">
        <v>3.25</v>
      </c>
    </row>
    <row r="699" spans="4:5" ht="14">
      <c r="D699" s="249" t="s">
        <v>2099</v>
      </c>
      <c r="E699" s="248">
        <v>3.25</v>
      </c>
    </row>
    <row r="700" spans="4:5" ht="14">
      <c r="D700" s="249" t="s">
        <v>2100</v>
      </c>
      <c r="E700" s="248">
        <v>3.25</v>
      </c>
    </row>
    <row r="701" spans="4:5" ht="14">
      <c r="D701" s="249" t="s">
        <v>2101</v>
      </c>
      <c r="E701" s="248">
        <v>3.25</v>
      </c>
    </row>
    <row r="702" spans="4:5" ht="14">
      <c r="D702" s="249" t="s">
        <v>2102</v>
      </c>
      <c r="E702" s="248">
        <v>3.25</v>
      </c>
    </row>
    <row r="703" spans="4:5" ht="14">
      <c r="D703" s="249" t="s">
        <v>2103</v>
      </c>
      <c r="E703" s="248">
        <v>3.25</v>
      </c>
    </row>
    <row r="704" spans="4:5" ht="14">
      <c r="D704" s="249" t="s">
        <v>2104</v>
      </c>
      <c r="E704" s="248">
        <v>3.25</v>
      </c>
    </row>
    <row r="705" spans="4:5" ht="14">
      <c r="D705" s="249" t="s">
        <v>2105</v>
      </c>
      <c r="E705" s="248">
        <v>3.25</v>
      </c>
    </row>
    <row r="706" spans="4:5" ht="14">
      <c r="D706" s="249" t="s">
        <v>2106</v>
      </c>
      <c r="E706" s="248">
        <v>3.25</v>
      </c>
    </row>
    <row r="707" spans="4:5" ht="14">
      <c r="D707" s="249" t="s">
        <v>2107</v>
      </c>
      <c r="E707" s="248">
        <v>3.25</v>
      </c>
    </row>
    <row r="708" spans="4:5" ht="14">
      <c r="D708" s="249" t="s">
        <v>2108</v>
      </c>
      <c r="E708" s="248">
        <v>3.25</v>
      </c>
    </row>
    <row r="709" spans="4:5" ht="14">
      <c r="D709" s="249" t="s">
        <v>2109</v>
      </c>
      <c r="E709" s="248">
        <v>3.25</v>
      </c>
    </row>
    <row r="710" spans="4:5" ht="14">
      <c r="D710" s="249" t="s">
        <v>2110</v>
      </c>
      <c r="E710" s="248">
        <v>3.25</v>
      </c>
    </row>
    <row r="711" spans="4:5" ht="14">
      <c r="D711" s="249" t="s">
        <v>2111</v>
      </c>
      <c r="E711" s="248">
        <v>3.25</v>
      </c>
    </row>
    <row r="712" spans="4:5" ht="14">
      <c r="D712" s="249" t="s">
        <v>2112</v>
      </c>
      <c r="E712" s="248">
        <v>3.25</v>
      </c>
    </row>
    <row r="713" spans="4:5" ht="14">
      <c r="D713" s="249" t="s">
        <v>2113</v>
      </c>
      <c r="E713" s="248">
        <v>3.25</v>
      </c>
    </row>
    <row r="714" spans="4:5" ht="14">
      <c r="D714" s="249" t="s">
        <v>2114</v>
      </c>
      <c r="E714" s="248">
        <v>3.25</v>
      </c>
    </row>
    <row r="715" spans="4:5" ht="14">
      <c r="D715" s="249" t="s">
        <v>2115</v>
      </c>
      <c r="E715" s="248">
        <v>3.25</v>
      </c>
    </row>
    <row r="716" spans="4:5" ht="14">
      <c r="D716" s="249" t="s">
        <v>2116</v>
      </c>
      <c r="E716" s="248">
        <v>3.25</v>
      </c>
    </row>
    <row r="717" spans="4:5" ht="14">
      <c r="D717" s="249" t="s">
        <v>2117</v>
      </c>
      <c r="E717" s="248">
        <v>3.25</v>
      </c>
    </row>
    <row r="718" spans="4:5" ht="14">
      <c r="D718" s="249" t="s">
        <v>2118</v>
      </c>
      <c r="E718" s="248">
        <v>3.25</v>
      </c>
    </row>
    <row r="719" spans="4:5" ht="14">
      <c r="D719" s="249" t="s">
        <v>2119</v>
      </c>
      <c r="E719" s="248">
        <v>3.25</v>
      </c>
    </row>
    <row r="720" spans="4:5" ht="14">
      <c r="D720" s="249" t="s">
        <v>2120</v>
      </c>
      <c r="E720" s="248">
        <v>3.25</v>
      </c>
    </row>
    <row r="721" spans="4:5" ht="14">
      <c r="D721" s="249" t="s">
        <v>2121</v>
      </c>
      <c r="E721" s="248">
        <v>3.25</v>
      </c>
    </row>
    <row r="722" spans="4:5" ht="14">
      <c r="D722" s="249" t="s">
        <v>2122</v>
      </c>
      <c r="E722" s="248">
        <v>3.25</v>
      </c>
    </row>
    <row r="723" spans="4:5" ht="14">
      <c r="D723" s="249" t="s">
        <v>2123</v>
      </c>
      <c r="E723" s="248">
        <v>3.25</v>
      </c>
    </row>
    <row r="724" spans="4:5" ht="14">
      <c r="D724" s="249" t="s">
        <v>2124</v>
      </c>
      <c r="E724" s="248">
        <v>3.25</v>
      </c>
    </row>
    <row r="725" spans="4:5" ht="14">
      <c r="D725" s="249" t="s">
        <v>2125</v>
      </c>
      <c r="E725" s="248">
        <v>3.25</v>
      </c>
    </row>
    <row r="726" spans="4:5" ht="14">
      <c r="D726" s="249" t="s">
        <v>2126</v>
      </c>
      <c r="E726" s="248">
        <v>3.25</v>
      </c>
    </row>
    <row r="727" spans="4:5" ht="14">
      <c r="D727" s="249" t="s">
        <v>2127</v>
      </c>
      <c r="E727" s="248">
        <v>3.25</v>
      </c>
    </row>
    <row r="728" spans="4:5" ht="14">
      <c r="D728" s="249" t="s">
        <v>2128</v>
      </c>
      <c r="E728" s="248">
        <v>3.25</v>
      </c>
    </row>
    <row r="729" spans="4:5" ht="14">
      <c r="D729" s="249" t="s">
        <v>2129</v>
      </c>
      <c r="E729" s="248">
        <v>3.25</v>
      </c>
    </row>
    <row r="730" spans="4:5" ht="14">
      <c r="D730" s="249" t="s">
        <v>2130</v>
      </c>
      <c r="E730" s="248">
        <v>3.25</v>
      </c>
    </row>
    <row r="731" spans="4:5" ht="14">
      <c r="D731" s="249" t="s">
        <v>2131</v>
      </c>
      <c r="E731" s="248">
        <v>3.25</v>
      </c>
    </row>
    <row r="732" spans="4:5" ht="14">
      <c r="D732" s="249" t="s">
        <v>2132</v>
      </c>
      <c r="E732" s="248">
        <v>3.25</v>
      </c>
    </row>
    <row r="733" spans="4:5" ht="14">
      <c r="D733" s="249" t="s">
        <v>2133</v>
      </c>
      <c r="E733" s="248">
        <v>3.25</v>
      </c>
    </row>
    <row r="734" spans="4:5" ht="14">
      <c r="D734" s="249" t="s">
        <v>2134</v>
      </c>
      <c r="E734" s="248">
        <v>3.25</v>
      </c>
    </row>
    <row r="735" spans="4:5" ht="14">
      <c r="D735" s="249" t="s">
        <v>2135</v>
      </c>
      <c r="E735" s="248">
        <v>3.25</v>
      </c>
    </row>
    <row r="736" spans="4:5" ht="14">
      <c r="D736" s="249" t="s">
        <v>2136</v>
      </c>
      <c r="E736" s="248">
        <v>3.37</v>
      </c>
    </row>
    <row r="737" spans="4:5" ht="14">
      <c r="D737" s="249" t="s">
        <v>2137</v>
      </c>
      <c r="E737" s="248">
        <v>3.5</v>
      </c>
    </row>
    <row r="738" spans="4:5" ht="14">
      <c r="D738" s="249" t="s">
        <v>2138</v>
      </c>
      <c r="E738" s="248">
        <v>3.5</v>
      </c>
    </row>
    <row r="739" spans="4:5" ht="14">
      <c r="D739" s="249" t="s">
        <v>2139</v>
      </c>
      <c r="E739" s="248">
        <v>3.5</v>
      </c>
    </row>
    <row r="740" spans="4:5" ht="14">
      <c r="D740" s="249" t="s">
        <v>2140</v>
      </c>
      <c r="E740" s="248">
        <v>3.5</v>
      </c>
    </row>
    <row r="741" spans="4:5" ht="14">
      <c r="D741" s="249" t="s">
        <v>2141</v>
      </c>
      <c r="E741" s="248">
        <v>3.5</v>
      </c>
    </row>
    <row r="742" spans="4:5" ht="14">
      <c r="D742" s="249" t="s">
        <v>2142</v>
      </c>
      <c r="E742" s="248">
        <v>3.5</v>
      </c>
    </row>
    <row r="743" spans="4:5" ht="14">
      <c r="D743" s="249" t="s">
        <v>2143</v>
      </c>
      <c r="E743" s="248">
        <v>3.5</v>
      </c>
    </row>
    <row r="744" spans="4:5" ht="14">
      <c r="D744" s="249" t="s">
        <v>2144</v>
      </c>
      <c r="E744" s="248">
        <v>3.5</v>
      </c>
    </row>
    <row r="745" spans="4:5" ht="14">
      <c r="D745" s="249" t="s">
        <v>2145</v>
      </c>
      <c r="E745" s="248">
        <v>3.5</v>
      </c>
    </row>
    <row r="746" spans="4:5" ht="14">
      <c r="D746" s="249" t="s">
        <v>2146</v>
      </c>
      <c r="E746" s="248">
        <v>3.5</v>
      </c>
    </row>
    <row r="747" spans="4:5" ht="14">
      <c r="D747" s="249" t="s">
        <v>2147</v>
      </c>
      <c r="E747" s="248">
        <v>3.5</v>
      </c>
    </row>
    <row r="748" spans="4:5" ht="14">
      <c r="D748" s="249" t="s">
        <v>2148</v>
      </c>
      <c r="E748" s="248">
        <v>3.64</v>
      </c>
    </row>
    <row r="749" spans="4:5" ht="14">
      <c r="D749" s="249" t="s">
        <v>2149</v>
      </c>
      <c r="E749" s="248">
        <v>3.75</v>
      </c>
    </row>
    <row r="750" spans="4:5" ht="14">
      <c r="D750" s="249" t="s">
        <v>2150</v>
      </c>
      <c r="E750" s="248">
        <v>3.75</v>
      </c>
    </row>
    <row r="751" spans="4:5" ht="14">
      <c r="D751" s="249" t="s">
        <v>2151</v>
      </c>
      <c r="E751" s="248">
        <v>3.88</v>
      </c>
    </row>
    <row r="752" spans="4:5" ht="14">
      <c r="D752" s="249" t="s">
        <v>2152</v>
      </c>
      <c r="E752" s="248">
        <v>4</v>
      </c>
    </row>
    <row r="753" spans="4:5" ht="14">
      <c r="D753" s="249" t="s">
        <v>2153</v>
      </c>
      <c r="E753" s="248">
        <v>4</v>
      </c>
    </row>
    <row r="754" spans="4:5" ht="14">
      <c r="D754" s="249" t="s">
        <v>2154</v>
      </c>
      <c r="E754" s="248">
        <v>4.13</v>
      </c>
    </row>
    <row r="755" spans="4:5" ht="14">
      <c r="D755" s="249" t="s">
        <v>2155</v>
      </c>
      <c r="E755" s="248">
        <v>4.25</v>
      </c>
    </row>
    <row r="756" spans="4:5" ht="14">
      <c r="D756" s="249" t="s">
        <v>2156</v>
      </c>
      <c r="E756" s="248">
        <v>4.25</v>
      </c>
    </row>
    <row r="757" spans="4:5" ht="14">
      <c r="D757" s="249" t="s">
        <v>2157</v>
      </c>
      <c r="E757" s="248">
        <v>4.25</v>
      </c>
    </row>
    <row r="758" spans="4:5" ht="14">
      <c r="D758" s="249" t="s">
        <v>2158</v>
      </c>
      <c r="E758" s="248">
        <v>4.25</v>
      </c>
    </row>
    <row r="759" spans="4:5" ht="14">
      <c r="D759" s="249" t="s">
        <v>2159</v>
      </c>
      <c r="E759" s="248">
        <v>4.25</v>
      </c>
    </row>
    <row r="760" spans="4:5" ht="14">
      <c r="D760" s="249" t="s">
        <v>2160</v>
      </c>
      <c r="E760" s="248">
        <v>4.3949999999999996</v>
      </c>
    </row>
    <row r="761" spans="4:5" ht="14">
      <c r="D761" s="249" t="s">
        <v>2161</v>
      </c>
      <c r="E761" s="248">
        <v>4.5</v>
      </c>
    </row>
    <row r="762" spans="4:5" ht="14">
      <c r="D762" s="249" t="s">
        <v>2162</v>
      </c>
      <c r="E762" s="248">
        <v>4.5</v>
      </c>
    </row>
    <row r="763" spans="4:5" ht="14">
      <c r="D763" s="249" t="s">
        <v>2163</v>
      </c>
      <c r="E763" s="248">
        <v>4.58</v>
      </c>
    </row>
    <row r="764" spans="4:5" ht="14">
      <c r="D764" s="249" t="s">
        <v>2164</v>
      </c>
      <c r="E764" s="248">
        <v>4.75</v>
      </c>
    </row>
    <row r="765" spans="4:5" ht="14">
      <c r="D765" s="249" t="s">
        <v>2165</v>
      </c>
      <c r="E765" s="248">
        <v>4.75</v>
      </c>
    </row>
    <row r="766" spans="4:5" ht="14">
      <c r="D766" s="249" t="s">
        <v>2166</v>
      </c>
      <c r="E766" s="248">
        <v>4.8899999999999997</v>
      </c>
    </row>
    <row r="767" spans="4:5" ht="14">
      <c r="D767" s="249" t="s">
        <v>2167</v>
      </c>
      <c r="E767" s="248">
        <v>5</v>
      </c>
    </row>
    <row r="768" spans="4:5" ht="14">
      <c r="D768" s="249" t="s">
        <v>2168</v>
      </c>
      <c r="E768" s="248">
        <v>5</v>
      </c>
    </row>
    <row r="769" spans="4:5" ht="14">
      <c r="D769" s="249" t="s">
        <v>2169</v>
      </c>
      <c r="E769" s="248">
        <v>5.03</v>
      </c>
    </row>
    <row r="770" spans="4:5" ht="14">
      <c r="D770" s="249" t="s">
        <v>2170</v>
      </c>
      <c r="E770" s="248">
        <v>5.25</v>
      </c>
    </row>
    <row r="771" spans="4:5" ht="14">
      <c r="D771" s="249" t="s">
        <v>2171</v>
      </c>
      <c r="E771" s="248">
        <v>5.25</v>
      </c>
    </row>
    <row r="772" spans="4:5" ht="14">
      <c r="D772" s="249" t="s">
        <v>2172</v>
      </c>
      <c r="E772" s="248">
        <v>5.35</v>
      </c>
    </row>
    <row r="773" spans="4:5" ht="14">
      <c r="D773" s="249" t="s">
        <v>2173</v>
      </c>
      <c r="E773" s="248">
        <v>5.5</v>
      </c>
    </row>
    <row r="774" spans="4:5" ht="14">
      <c r="D774" s="249" t="s">
        <v>2174</v>
      </c>
      <c r="E774" s="248">
        <v>5.5</v>
      </c>
    </row>
    <row r="775" spans="4:5" ht="14">
      <c r="D775" s="249" t="s">
        <v>2175</v>
      </c>
      <c r="E775" s="248">
        <v>5.5</v>
      </c>
    </row>
    <row r="776" spans="4:5" ht="14">
      <c r="D776" s="249" t="s">
        <v>2176</v>
      </c>
      <c r="E776" s="248">
        <v>5.5</v>
      </c>
    </row>
    <row r="777" spans="4:5" ht="14">
      <c r="D777" s="249" t="s">
        <v>2177</v>
      </c>
      <c r="E777" s="248">
        <v>5.5</v>
      </c>
    </row>
    <row r="778" spans="4:5" ht="14">
      <c r="D778" s="249" t="s">
        <v>2178</v>
      </c>
      <c r="E778" s="248">
        <v>5.5</v>
      </c>
    </row>
    <row r="779" spans="4:5" ht="14">
      <c r="D779" s="249" t="s">
        <v>2179</v>
      </c>
      <c r="E779" s="248">
        <v>5.5</v>
      </c>
    </row>
    <row r="780" spans="4:5" ht="14">
      <c r="D780" s="249" t="s">
        <v>2180</v>
      </c>
      <c r="E780" s="248">
        <v>5.25</v>
      </c>
    </row>
    <row r="781" spans="4:5" ht="14">
      <c r="D781" s="249" t="s">
        <v>2181</v>
      </c>
      <c r="E781" s="248">
        <v>5.15</v>
      </c>
    </row>
    <row r="782" spans="4:5" ht="14">
      <c r="D782" s="249" t="s">
        <v>2182</v>
      </c>
      <c r="E782" s="248">
        <v>4.99</v>
      </c>
    </row>
    <row r="783" spans="4:5" ht="14">
      <c r="D783" s="249" t="s">
        <v>2183</v>
      </c>
      <c r="E783" s="248">
        <v>4.75</v>
      </c>
    </row>
    <row r="784" spans="4:5" ht="14">
      <c r="D784" s="249" t="s">
        <v>2184</v>
      </c>
      <c r="E784" s="248">
        <v>4.75</v>
      </c>
    </row>
    <row r="785" spans="4:5" ht="14">
      <c r="D785" s="249" t="s">
        <v>2185</v>
      </c>
      <c r="E785" s="248">
        <v>4.75</v>
      </c>
    </row>
    <row r="786" spans="4:5" ht="14">
      <c r="D786" s="249" t="s">
        <v>2186</v>
      </c>
      <c r="E786" s="248">
        <v>4.75</v>
      </c>
    </row>
    <row r="787" spans="4:5" ht="14">
      <c r="D787" s="249" t="s">
        <v>2187</v>
      </c>
      <c r="E787" s="248">
        <v>3.73</v>
      </c>
    </row>
    <row r="788" spans="4:5" ht="14">
      <c r="D788" s="249" t="s">
        <v>2188</v>
      </c>
      <c r="E788" s="248">
        <v>3.25</v>
      </c>
    </row>
    <row r="789" spans="4:5" ht="14">
      <c r="D789" s="249" t="s">
        <v>2189</v>
      </c>
      <c r="E789" s="248">
        <v>3.25</v>
      </c>
    </row>
    <row r="790" spans="4:5" ht="14">
      <c r="D790" s="249" t="s">
        <v>2190</v>
      </c>
      <c r="E790" s="248">
        <v>3.25</v>
      </c>
    </row>
    <row r="791" spans="4:5" ht="14">
      <c r="D791" s="249" t="s">
        <v>2191</v>
      </c>
      <c r="E791" s="248">
        <v>3.25</v>
      </c>
    </row>
    <row r="792" spans="4:5" ht="14">
      <c r="D792" s="249" t="s">
        <v>2192</v>
      </c>
      <c r="E792" s="248">
        <v>3.25</v>
      </c>
    </row>
    <row r="793" spans="4:5" ht="14">
      <c r="D793" s="249" t="s">
        <v>2193</v>
      </c>
      <c r="E793" s="248">
        <v>3.25</v>
      </c>
    </row>
    <row r="794" spans="4:5" ht="14">
      <c r="D794" s="249" t="s">
        <v>2194</v>
      </c>
      <c r="E794" s="248">
        <v>3.25</v>
      </c>
    </row>
    <row r="795" spans="4:5" ht="14">
      <c r="D795" s="249" t="s">
        <v>2195</v>
      </c>
      <c r="E795" s="248">
        <v>3.25</v>
      </c>
    </row>
    <row r="796" spans="4:5" ht="14">
      <c r="D796" s="249" t="s">
        <v>2196</v>
      </c>
      <c r="E796" s="248">
        <v>3.25</v>
      </c>
    </row>
    <row r="797" spans="4:5" ht="14">
      <c r="D797" s="248" t="s">
        <v>2197</v>
      </c>
      <c r="E797" s="248">
        <v>3.25</v>
      </c>
    </row>
    <row r="798" spans="4:5" ht="14">
      <c r="D798" s="248" t="s">
        <v>2198</v>
      </c>
      <c r="E798" s="248">
        <v>3.25</v>
      </c>
    </row>
    <row r="799" spans="4:5" ht="14">
      <c r="D799" s="248" t="s">
        <v>2199</v>
      </c>
      <c r="E799" s="248">
        <v>3.25</v>
      </c>
    </row>
    <row r="800" spans="4:5" ht="14">
      <c r="D800" s="248" t="s">
        <v>2200</v>
      </c>
      <c r="E800" s="248">
        <v>3.25</v>
      </c>
    </row>
    <row r="801" spans="4:5" ht="14">
      <c r="D801" s="248" t="s">
        <v>2201</v>
      </c>
      <c r="E801" s="248">
        <v>3.25</v>
      </c>
    </row>
    <row r="802" spans="4:5" ht="14">
      <c r="D802" s="248" t="s">
        <v>2202</v>
      </c>
      <c r="E802" s="248">
        <v>3.25</v>
      </c>
    </row>
    <row r="803" spans="4:5" ht="14">
      <c r="D803" s="248" t="s">
        <v>2203</v>
      </c>
      <c r="E803" s="248">
        <v>3.25</v>
      </c>
    </row>
    <row r="804" spans="4:5" ht="14">
      <c r="D804" s="248" t="s">
        <v>2204</v>
      </c>
      <c r="E804" s="248">
        <v>3.25</v>
      </c>
    </row>
    <row r="805" spans="4:5" ht="14">
      <c r="D805" s="248" t="s">
        <v>2205</v>
      </c>
      <c r="E805" s="248">
        <v>3.25</v>
      </c>
    </row>
    <row r="806" spans="4:5" ht="14">
      <c r="D806" s="248" t="s">
        <v>2206</v>
      </c>
      <c r="E806" s="248">
        <v>3.25</v>
      </c>
    </row>
    <row r="807" spans="4:5" ht="14">
      <c r="D807" s="248" t="s">
        <v>2207</v>
      </c>
      <c r="E807" s="248">
        <v>3.25</v>
      </c>
    </row>
    <row r="808" spans="4:5" ht="14">
      <c r="D808" s="248" t="s">
        <v>2208</v>
      </c>
      <c r="E808" s="248">
        <v>3.25</v>
      </c>
    </row>
    <row r="809" spans="4:5" ht="14">
      <c r="D809" s="248" t="s">
        <v>2209</v>
      </c>
      <c r="E809" s="248">
        <v>3.25</v>
      </c>
    </row>
    <row r="810" spans="4:5" ht="14">
      <c r="D810" s="248" t="s">
        <v>2210</v>
      </c>
      <c r="E810" s="248">
        <v>3.25</v>
      </c>
    </row>
    <row r="811" spans="4:5" ht="14">
      <c r="D811" s="248" t="s">
        <v>2211</v>
      </c>
      <c r="E811" s="248">
        <v>3.38</v>
      </c>
    </row>
    <row r="812" spans="4:5" ht="14">
      <c r="D812" s="248" t="s">
        <v>2212</v>
      </c>
      <c r="E812" s="248">
        <v>3.5</v>
      </c>
    </row>
    <row r="813" spans="4:5" ht="14">
      <c r="D813" s="248" t="s">
        <v>2213</v>
      </c>
      <c r="E813" s="248">
        <v>3.94</v>
      </c>
    </row>
    <row r="814" spans="4:5" ht="14">
      <c r="D814" s="248" t="s">
        <v>2214</v>
      </c>
      <c r="E814" s="248">
        <v>4.38</v>
      </c>
    </row>
    <row r="815" spans="4:5" ht="14">
      <c r="D815" s="248" t="s">
        <v>2215</v>
      </c>
      <c r="E815" s="248">
        <v>4.8499999999999996</v>
      </c>
    </row>
    <row r="816" spans="4:5" ht="14">
      <c r="D816" s="248" t="s">
        <v>2216</v>
      </c>
      <c r="E816" s="248">
        <v>5.5</v>
      </c>
    </row>
    <row r="817" spans="4:5" ht="14">
      <c r="D817" s="248" t="s">
        <v>2217</v>
      </c>
      <c r="E817" s="248">
        <v>5.7249999999999996</v>
      </c>
    </row>
    <row r="818" spans="4:5" ht="14">
      <c r="D818" s="248" t="s">
        <v>2218</v>
      </c>
      <c r="E818" s="248">
        <v>6.25</v>
      </c>
    </row>
    <row r="819" spans="4:5" ht="14">
      <c r="D819" s="248" t="s">
        <v>2219</v>
      </c>
      <c r="E819" s="248">
        <v>6.95</v>
      </c>
    </row>
    <row r="820" spans="4:5" ht="14">
      <c r="D820" s="248" t="s">
        <v>2220</v>
      </c>
      <c r="E820" s="248">
        <v>7.27</v>
      </c>
    </row>
    <row r="821" spans="4:5" ht="14">
      <c r="D821" s="248" t="s">
        <v>2221</v>
      </c>
      <c r="E821" s="248">
        <v>7.5</v>
      </c>
    </row>
    <row r="822" spans="4:5" ht="14">
      <c r="D822" s="248" t="s">
        <v>2222</v>
      </c>
      <c r="E822" s="248">
        <v>7.75</v>
      </c>
    </row>
    <row r="823" spans="4:5" ht="14">
      <c r="D823" s="248" t="s">
        <v>2223</v>
      </c>
      <c r="E823" s="248">
        <v>7.82</v>
      </c>
    </row>
    <row r="824" spans="4:5" ht="14">
      <c r="D824" s="248" t="s">
        <v>2224</v>
      </c>
      <c r="E824" s="248">
        <v>8</v>
      </c>
    </row>
    <row r="825" spans="4:5" ht="14">
      <c r="D825" s="248" t="s">
        <v>2225</v>
      </c>
      <c r="E825" s="248">
        <v>8.23</v>
      </c>
    </row>
    <row r="826" spans="4:5" ht="14">
      <c r="D826" s="248" t="s">
        <v>2226</v>
      </c>
      <c r="E826" s="248">
        <v>8.25</v>
      </c>
    </row>
    <row r="827" spans="4:5" ht="14">
      <c r="D827" s="248" t="s">
        <v>2227</v>
      </c>
      <c r="E827" s="248">
        <v>8.2899999999999991</v>
      </c>
    </row>
    <row r="828" spans="4:5" ht="14">
      <c r="D828" s="248" t="s">
        <v>2228</v>
      </c>
      <c r="E828" s="248">
        <v>8.5</v>
      </c>
    </row>
    <row r="829" spans="4:5" ht="14">
      <c r="D829" s="248" t="s">
        <v>2229</v>
      </c>
      <c r="E829" s="248">
        <v>8.5</v>
      </c>
    </row>
    <row r="830" spans="4:5" ht="14">
      <c r="D830" s="248" t="s">
        <v>2230</v>
      </c>
      <c r="E830" s="248">
        <v>8.5</v>
      </c>
    </row>
    <row r="831" spans="4:5" ht="14">
      <c r="D831" s="248" t="s">
        <v>2231</v>
      </c>
      <c r="E831" s="248">
        <v>8.5</v>
      </c>
    </row>
    <row r="832" spans="4:5" ht="14">
      <c r="D832" s="248" t="s">
        <v>2232</v>
      </c>
      <c r="E832" s="248">
        <v>8.5</v>
      </c>
    </row>
    <row r="833" spans="4:5" ht="14">
      <c r="D833" s="248" t="s">
        <v>2233</v>
      </c>
      <c r="E833" s="248">
        <v>8.5</v>
      </c>
    </row>
    <row r="834" spans="4:5" ht="14">
      <c r="D834" s="248" t="s">
        <v>2234</v>
      </c>
      <c r="E834" s="248">
        <v>8.5</v>
      </c>
    </row>
    <row r="835" spans="4:5" ht="14">
      <c r="D835" s="248" t="s">
        <v>2235</v>
      </c>
      <c r="E835" s="248">
        <v>8.5</v>
      </c>
    </row>
  </sheetData>
  <autoFilter ref="A12:B369" xr:uid="{E17ED864-918C-4C8A-9CE7-CFE6E852035D}">
    <sortState xmlns:xlrd2="http://schemas.microsoft.com/office/spreadsheetml/2017/richdata2" ref="A13:B369">
      <sortCondition ref="A12:A369"/>
    </sortState>
  </autoFilter>
  <phoneticPr fontId="7"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7804C6AB0BA6418291F47053B9652F" ma:contentTypeVersion="12" ma:contentTypeDescription="Create a new document." ma:contentTypeScope="" ma:versionID="0f2f0fe9bc9a191a754b22bd316e8fee">
  <xsd:schema xmlns:xsd="http://www.w3.org/2001/XMLSchema" xmlns:xs="http://www.w3.org/2001/XMLSchema" xmlns:p="http://schemas.microsoft.com/office/2006/metadata/properties" xmlns:ns3="e0c71509-c669-4651-a024-9a4473054175" xmlns:ns4="f15e2f6d-df45-4a0e-ad77-a49d2bb691a7" targetNamespace="http://schemas.microsoft.com/office/2006/metadata/properties" ma:root="true" ma:fieldsID="c6a9178a1ab7382c29ff55b69a9c89da" ns3:_="" ns4:_="">
    <xsd:import namespace="e0c71509-c669-4651-a024-9a4473054175"/>
    <xsd:import namespace="f15e2f6d-df45-4a0e-ad77-a49d2bb691a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c71509-c669-4651-a024-9a44730541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5e2f6d-df45-4a0e-ad77-a49d2bb691a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6DAEA4-23C8-4FB5-A6FF-A64FF40C2E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c71509-c669-4651-a024-9a4473054175"/>
    <ds:schemaRef ds:uri="f15e2f6d-df45-4a0e-ad77-a49d2bb691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3487F5-0628-4093-8162-AB3B942DD69F}">
  <ds:schemaRefs>
    <ds:schemaRef ds:uri="http://purl.org/dc/dcmitype/"/>
    <ds:schemaRef ds:uri="http://purl.org/dc/elements/1.1/"/>
    <ds:schemaRef ds:uri="e0c71509-c669-4651-a024-9a4473054175"/>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f15e2f6d-df45-4a0e-ad77-a49d2bb691a7"/>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5CFDA99-D5B3-4AA1-8238-5DDBE15C190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11</vt:i4>
      </vt:variant>
      <vt:variant>
        <vt:lpstr>具名範圍</vt:lpstr>
      </vt:variant>
      <vt:variant>
        <vt:i4>3</vt:i4>
      </vt:variant>
    </vt:vector>
  </HeadingPairs>
  <TitlesOfParts>
    <vt:vector size="14" baseType="lpstr">
      <vt:lpstr>data</vt:lpstr>
      <vt:lpstr>data_TimeSeries</vt:lpstr>
      <vt:lpstr>summary</vt:lpstr>
      <vt:lpstr>^HSI</vt:lpstr>
      <vt:lpstr>中原城市指數</vt:lpstr>
      <vt:lpstr>CPI</vt:lpstr>
      <vt:lpstr>SnP</vt:lpstr>
      <vt:lpstr>HIBOR RATE</vt:lpstr>
      <vt:lpstr>prime rate</vt:lpstr>
      <vt:lpstr>Sheet1</vt:lpstr>
      <vt:lpstr>Sheet2</vt:lpstr>
      <vt:lpstr>'HIBOR RATE'!Print_Area</vt:lpstr>
      <vt:lpstr>'HIBOR RATE'!Print_Titles</vt:lpstr>
      <vt:lpstr>SnP!Print_Titles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 Ho Man</dc:creator>
  <cp:lastModifiedBy>Ly L</cp:lastModifiedBy>
  <dcterms:created xsi:type="dcterms:W3CDTF">2024-04-23T08:32:59Z</dcterms:created>
  <dcterms:modified xsi:type="dcterms:W3CDTF">2024-05-04T18:22:18Z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0x010100AE7804C6AB0BA6418291F47053B9652F</vt:lpwstr>
  </property>
</Properties>
</file>