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13_ncr:1_{1D6064A4-BCAE-4721-9D1B-988352903830}" xr6:coauthVersionLast="47" xr6:coauthVersionMax="47" xr10:uidLastSave="{00000000-0000-0000-0000-000000000000}"/>
  <bookViews>
    <workbookView xWindow="-28920" yWindow="-120" windowWidth="29040" windowHeight="15720" activeTab="1" xr2:uid="{33AB2257-ECDF-4521-8F0E-4FD5B627422C}"/>
  </bookViews>
  <sheets>
    <sheet name="env" sheetId="10" r:id="rId1"/>
    <sheet name="漢字注音" sheetId="1" r:id="rId2"/>
    <sheet name="漢字注音 (3)" sheetId="12" r:id="rId3"/>
    <sheet name="原文" sheetId="11" r:id="rId4"/>
    <sheet name="漢字注音 (2)" sheetId="8" state="hidden" r:id="rId5"/>
    <sheet name="135拼音-聲調符號" sheetId="3" r:id="rId6"/>
    <sheet name="135拼音-聲調轉換" sheetId="4" r:id="rId7"/>
    <sheet name="轉調助記圖" sheetId="5" r:id="rId8"/>
    <sheet name="設定" sheetId="2" r:id="rId9"/>
  </sheets>
  <externalReferences>
    <externalReference r:id="rId10"/>
  </externalReferences>
  <definedNames>
    <definedName name="FILE_NAME">env!$C$3</definedName>
    <definedName name="IMAGE_URL">env!$C$5</definedName>
    <definedName name="INPUT_FILE_PATH">env!$C$2</definedName>
    <definedName name="TITLE">env!$C$4</definedName>
    <definedName name="顯示注音輸入">設定!$C$2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5" i="1" l="1"/>
  <c r="U25" i="1" s="1"/>
  <c r="T29" i="1"/>
  <c r="V2" i="1"/>
  <c r="B29" i="1"/>
  <c r="F43" i="12"/>
  <c r="B36" i="12"/>
  <c r="N36" i="12" s="1" a="1"/>
  <c r="N36" i="12" s="1"/>
  <c r="N37" i="12" s="1"/>
  <c r="O32" i="12" a="1"/>
  <c r="O32" i="12" s="1"/>
  <c r="O33" i="12" s="1"/>
  <c r="N32" i="12" a="1"/>
  <c r="N32" i="12" s="1"/>
  <c r="N33" i="12" s="1"/>
  <c r="I32" i="12" a="1"/>
  <c r="I32" i="12" s="1"/>
  <c r="I33" i="12" s="1"/>
  <c r="H32" i="12" a="1"/>
  <c r="H32" i="12" s="1"/>
  <c r="H33" i="12" s="1"/>
  <c r="B32" i="12"/>
  <c r="M32" i="12" s="1" a="1"/>
  <c r="M32" i="12" s="1"/>
  <c r="M33" i="12" s="1"/>
  <c r="R28" i="12" a="1"/>
  <c r="R28" i="12" s="1"/>
  <c r="R29" i="12" s="1"/>
  <c r="Q28" i="12" a="1"/>
  <c r="Q28" i="12" s="1"/>
  <c r="Q29" i="12" s="1"/>
  <c r="P28" i="12" a="1"/>
  <c r="P28" i="12" s="1"/>
  <c r="P29" i="12" s="1"/>
  <c r="O28" i="12" a="1"/>
  <c r="O28" i="12" s="1"/>
  <c r="O29" i="12" s="1"/>
  <c r="N28" i="12" a="1"/>
  <c r="N28" i="12" s="1"/>
  <c r="N29" i="12" s="1"/>
  <c r="M28" i="12"/>
  <c r="M29" i="12" s="1"/>
  <c r="M28" i="12" a="1"/>
  <c r="L28" i="12" a="1"/>
  <c r="L28" i="12" s="1"/>
  <c r="L29" i="12" s="1"/>
  <c r="K28" i="12" a="1"/>
  <c r="K28" i="12" s="1"/>
  <c r="K29" i="12" s="1"/>
  <c r="J28" i="12" a="1"/>
  <c r="J28" i="12" s="1"/>
  <c r="J29" i="12" s="1"/>
  <c r="I28" i="12" a="1"/>
  <c r="I28" i="12" s="1"/>
  <c r="I29" i="12" s="1"/>
  <c r="H28" i="12" a="1"/>
  <c r="H28" i="12" s="1"/>
  <c r="H29" i="12" s="1"/>
  <c r="G28" i="12" a="1"/>
  <c r="G28" i="12" s="1"/>
  <c r="G29" i="12" s="1"/>
  <c r="F28" i="12" a="1"/>
  <c r="F28" i="12" s="1"/>
  <c r="F29" i="12" s="1"/>
  <c r="E28" i="12" a="1"/>
  <c r="E28" i="12" s="1"/>
  <c r="E29" i="12" s="1"/>
  <c r="D28" i="12" a="1"/>
  <c r="D28" i="12" s="1"/>
  <c r="D29" i="12" s="1"/>
  <c r="R9" i="12" a="1"/>
  <c r="R9" i="12" s="1"/>
  <c r="R10" i="12" s="1"/>
  <c r="Q9" i="12" a="1"/>
  <c r="Q9" i="12" s="1"/>
  <c r="Q10" i="12" s="1"/>
  <c r="P9" i="12" a="1"/>
  <c r="P9" i="12" s="1"/>
  <c r="P10" i="12" s="1"/>
  <c r="O9" i="12" a="1"/>
  <c r="O9" i="12" s="1"/>
  <c r="O10" i="12" s="1"/>
  <c r="N9" i="12" a="1"/>
  <c r="N9" i="12" s="1"/>
  <c r="N10" i="12" s="1"/>
  <c r="L9" i="12" a="1"/>
  <c r="L9" i="12" s="1"/>
  <c r="L10" i="12" s="1"/>
  <c r="K9" i="12" a="1"/>
  <c r="K9" i="12" s="1"/>
  <c r="K10" i="12" s="1"/>
  <c r="J9" i="12" a="1"/>
  <c r="J9" i="12" s="1"/>
  <c r="J10" i="12" s="1"/>
  <c r="I9" i="12" a="1"/>
  <c r="I9" i="12" s="1"/>
  <c r="I10" i="12" s="1"/>
  <c r="H9" i="12" a="1"/>
  <c r="H9" i="12" s="1"/>
  <c r="H10" i="12" s="1"/>
  <c r="F9" i="12" a="1"/>
  <c r="F9" i="12" s="1"/>
  <c r="F10" i="12" s="1"/>
  <c r="E9" i="12" a="1"/>
  <c r="E9" i="12" s="1"/>
  <c r="E10" i="12" s="1"/>
  <c r="D9" i="12" a="1"/>
  <c r="D9" i="12" s="1"/>
  <c r="D10" i="12" s="1"/>
  <c r="B9" i="12"/>
  <c r="M9" i="12" s="1" a="1"/>
  <c r="M9" i="12" s="1"/>
  <c r="M10" i="12" s="1"/>
  <c r="R5" i="12" a="1"/>
  <c r="R5" i="12" s="1"/>
  <c r="R6" i="12" s="1"/>
  <c r="Q5" i="12" a="1"/>
  <c r="Q5" i="12" s="1"/>
  <c r="Q6" i="12" s="1"/>
  <c r="P5" i="12" a="1"/>
  <c r="P5" i="12" s="1"/>
  <c r="P6" i="12" s="1"/>
  <c r="O5" i="12" a="1"/>
  <c r="O5" i="12" s="1"/>
  <c r="O6" i="12" s="1"/>
  <c r="N5" i="12" a="1"/>
  <c r="N5" i="12" s="1"/>
  <c r="N6" i="12" s="1"/>
  <c r="M5" i="12" a="1"/>
  <c r="M5" i="12" s="1"/>
  <c r="M6" i="12" s="1"/>
  <c r="L5" i="12" a="1"/>
  <c r="L5" i="12" s="1"/>
  <c r="L6" i="12" s="1"/>
  <c r="K5" i="12" a="1"/>
  <c r="K5" i="12" s="1"/>
  <c r="K6" i="12" s="1"/>
  <c r="J5" i="12" a="1"/>
  <c r="J5" i="12" s="1"/>
  <c r="J6" i="12" s="1"/>
  <c r="I5" i="12" a="1"/>
  <c r="I5" i="12" s="1"/>
  <c r="I6" i="12" s="1"/>
  <c r="H5" i="12" a="1"/>
  <c r="H5" i="12" s="1"/>
  <c r="H6" i="12" s="1"/>
  <c r="G5" i="12" a="1"/>
  <c r="G5" i="12" s="1"/>
  <c r="G6" i="12" s="1"/>
  <c r="F5" i="12" a="1"/>
  <c r="F5" i="12" s="1"/>
  <c r="F6" i="12" s="1"/>
  <c r="E5" i="12" a="1"/>
  <c r="E5" i="12" s="1"/>
  <c r="E6" i="12" s="1"/>
  <c r="D5" i="12" a="1"/>
  <c r="D5" i="12" s="1"/>
  <c r="D6" i="12" s="1"/>
  <c r="R2" i="12" a="1"/>
  <c r="R2" i="12" s="1"/>
  <c r="Q2" i="12" a="1"/>
  <c r="Q2" i="12" s="1"/>
  <c r="P2" i="12" a="1"/>
  <c r="P2" i="12" s="1"/>
  <c r="O2" i="12" a="1"/>
  <c r="O2" i="12" s="1"/>
  <c r="N2" i="12" a="1"/>
  <c r="N2" i="12" s="1"/>
  <c r="M2" i="12" a="1"/>
  <c r="M2" i="12" s="1"/>
  <c r="L2" i="12" a="1"/>
  <c r="L2" i="12" s="1"/>
  <c r="K2" i="12" a="1"/>
  <c r="K2" i="12" s="1"/>
  <c r="J2" i="12" a="1"/>
  <c r="J2" i="12" s="1"/>
  <c r="I2" i="12" a="1"/>
  <c r="I2" i="12" s="1"/>
  <c r="H2" i="12" a="1"/>
  <c r="H2" i="12" s="1"/>
  <c r="G2" i="12" a="1"/>
  <c r="G2" i="12" s="1"/>
  <c r="F2" i="12" a="1"/>
  <c r="F2" i="12" s="1"/>
  <c r="E2" i="12" a="1"/>
  <c r="E2" i="12" s="1"/>
  <c r="D2" i="12" a="1"/>
  <c r="D2" i="12" s="1"/>
  <c r="B11" i="11"/>
  <c r="B2" i="11"/>
  <c r="B33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 s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 s="1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H20" i="4"/>
  <c r="F20" i="4"/>
  <c r="H16" i="4"/>
  <c r="F16" i="4"/>
  <c r="H12" i="4"/>
  <c r="F12" i="4"/>
  <c r="H8" i="4"/>
  <c r="F8" i="4"/>
  <c r="H4" i="4"/>
  <c r="F4" i="4"/>
  <c r="G12" i="3"/>
  <c r="F12" i="3"/>
  <c r="E12" i="3"/>
  <c r="D12" i="3"/>
  <c r="G6" i="3"/>
  <c r="F6" i="3"/>
  <c r="E6" i="3"/>
  <c r="D6" i="3"/>
  <c r="B37" i="1" l="1"/>
  <c r="B13" i="12"/>
  <c r="B40" i="12"/>
  <c r="I36" i="12" a="1"/>
  <c r="I36" i="12" s="1"/>
  <c r="I37" i="12" s="1"/>
  <c r="O36" i="12" a="1"/>
  <c r="O36" i="12" s="1"/>
  <c r="O37" i="12" s="1"/>
  <c r="D36" i="12" a="1"/>
  <c r="D36" i="12" s="1"/>
  <c r="D37" i="12" s="1"/>
  <c r="J36" i="12" a="1"/>
  <c r="J36" i="12" s="1"/>
  <c r="J37" i="12" s="1"/>
  <c r="P36" i="12" a="1"/>
  <c r="P36" i="12" s="1"/>
  <c r="P37" i="12" s="1"/>
  <c r="D32" i="12" a="1"/>
  <c r="D32" i="12" s="1"/>
  <c r="D33" i="12" s="1"/>
  <c r="J32" i="12" a="1"/>
  <c r="J32" i="12" s="1"/>
  <c r="J33" i="12" s="1"/>
  <c r="P32" i="12" a="1"/>
  <c r="P32" i="12" s="1"/>
  <c r="P33" i="12" s="1"/>
  <c r="E36" i="12" a="1"/>
  <c r="E36" i="12" s="1"/>
  <c r="E37" i="12" s="1"/>
  <c r="K36" i="12" a="1"/>
  <c r="K36" i="12" s="1"/>
  <c r="K37" i="12" s="1"/>
  <c r="Q36" i="12" a="1"/>
  <c r="Q36" i="12" s="1"/>
  <c r="Q37" i="12" s="1"/>
  <c r="E32" i="12" a="1"/>
  <c r="E32" i="12" s="1"/>
  <c r="E33" i="12" s="1"/>
  <c r="K32" i="12" a="1"/>
  <c r="K32" i="12" s="1"/>
  <c r="K33" i="12" s="1"/>
  <c r="Q32" i="12" a="1"/>
  <c r="Q32" i="12" s="1"/>
  <c r="Q33" i="12" s="1"/>
  <c r="F36" i="12" a="1"/>
  <c r="F36" i="12" s="1"/>
  <c r="F37" i="12" s="1"/>
  <c r="L36" i="12" a="1"/>
  <c r="L36" i="12" s="1"/>
  <c r="L37" i="12" s="1"/>
  <c r="R36" i="12" a="1"/>
  <c r="R36" i="12" s="1"/>
  <c r="R37" i="12" s="1"/>
  <c r="F32" i="12" a="1"/>
  <c r="F32" i="12" s="1"/>
  <c r="F33" i="12" s="1"/>
  <c r="L32" i="12" a="1"/>
  <c r="L32" i="12" s="1"/>
  <c r="L33" i="12" s="1"/>
  <c r="R32" i="12" a="1"/>
  <c r="R32" i="12" s="1"/>
  <c r="R33" i="12" s="1"/>
  <c r="G36" i="12" a="1"/>
  <c r="G36" i="12" s="1"/>
  <c r="G37" i="12" s="1"/>
  <c r="M36" i="12" a="1"/>
  <c r="M36" i="12" s="1"/>
  <c r="M37" i="12" s="1"/>
  <c r="G9" i="12" a="1"/>
  <c r="G9" i="12" s="1"/>
  <c r="G10" i="12" s="1"/>
  <c r="G32" i="12" a="1"/>
  <c r="G32" i="12" s="1"/>
  <c r="G33" i="12" s="1"/>
  <c r="H36" i="12" a="1"/>
  <c r="H36" i="12" s="1"/>
  <c r="H37" i="12" s="1"/>
  <c r="B13" i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41" i="1" l="1"/>
  <c r="B45" i="1" s="1"/>
  <c r="B49" i="1" s="1"/>
  <c r="B44" i="12"/>
  <c r="O40" i="12" a="1"/>
  <c r="O40" i="12" s="1"/>
  <c r="O41" i="12" s="1"/>
  <c r="I40" i="12" a="1"/>
  <c r="I40" i="12" s="1"/>
  <c r="I41" i="12" s="1"/>
  <c r="N40" i="12" a="1"/>
  <c r="N40" i="12" s="1"/>
  <c r="N41" i="12" s="1"/>
  <c r="H40" i="12" a="1"/>
  <c r="H40" i="12" s="1"/>
  <c r="H41" i="12" s="1"/>
  <c r="M40" i="12" a="1"/>
  <c r="M40" i="12" s="1"/>
  <c r="M41" i="12" s="1"/>
  <c r="G40" i="12" a="1"/>
  <c r="G40" i="12" s="1"/>
  <c r="G41" i="12" s="1"/>
  <c r="R40" i="12" a="1"/>
  <c r="R40" i="12" s="1"/>
  <c r="R41" i="12" s="1"/>
  <c r="L40" i="12" a="1"/>
  <c r="L40" i="12" s="1"/>
  <c r="L41" i="12" s="1"/>
  <c r="F40" i="12" a="1"/>
  <c r="F40" i="12" s="1"/>
  <c r="F41" i="12" s="1"/>
  <c r="Q40" i="12" a="1"/>
  <c r="Q40" i="12" s="1"/>
  <c r="Q41" i="12" s="1"/>
  <c r="K40" i="12" a="1"/>
  <c r="K40" i="12" s="1"/>
  <c r="K41" i="12" s="1"/>
  <c r="E40" i="12" a="1"/>
  <c r="E40" i="12" s="1"/>
  <c r="E41" i="12" s="1"/>
  <c r="P40" i="12" a="1"/>
  <c r="P40" i="12" s="1"/>
  <c r="P41" i="12" s="1"/>
  <c r="J40" i="12" a="1"/>
  <c r="J40" i="12" s="1"/>
  <c r="J41" i="12" s="1"/>
  <c r="D40" i="12" a="1"/>
  <c r="D40" i="12" s="1"/>
  <c r="D41" i="12" s="1"/>
  <c r="O13" i="12" a="1"/>
  <c r="O13" i="12" s="1"/>
  <c r="O14" i="12" s="1"/>
  <c r="I13" i="12" a="1"/>
  <c r="I13" i="12" s="1"/>
  <c r="I14" i="12" s="1"/>
  <c r="B17" i="12"/>
  <c r="N13" i="12" a="1"/>
  <c r="N13" i="12" s="1"/>
  <c r="N14" i="12" s="1"/>
  <c r="H13" i="12" a="1"/>
  <c r="H13" i="12" s="1"/>
  <c r="H14" i="12" s="1"/>
  <c r="M13" i="12" a="1"/>
  <c r="M13" i="12" s="1"/>
  <c r="M14" i="12" s="1"/>
  <c r="L13" i="12" a="1"/>
  <c r="L13" i="12" s="1"/>
  <c r="L14" i="12" s="1"/>
  <c r="G13" i="12" a="1"/>
  <c r="G13" i="12" s="1"/>
  <c r="G14" i="12" s="1"/>
  <c r="R13" i="12" a="1"/>
  <c r="R13" i="12" s="1"/>
  <c r="R14" i="12" s="1"/>
  <c r="F13" i="12" a="1"/>
  <c r="F13" i="12" s="1"/>
  <c r="F14" i="12" s="1"/>
  <c r="Q13" i="12" a="1"/>
  <c r="Q13" i="12" s="1"/>
  <c r="Q14" i="12" s="1"/>
  <c r="K13" i="12" a="1"/>
  <c r="K13" i="12" s="1"/>
  <c r="K14" i="12" s="1"/>
  <c r="E13" i="12" a="1"/>
  <c r="E13" i="12" s="1"/>
  <c r="E14" i="12" s="1"/>
  <c r="D13" i="12" a="1"/>
  <c r="D13" i="12" s="1"/>
  <c r="D14" i="12" s="1"/>
  <c r="P13" i="12" a="1"/>
  <c r="P13" i="12" s="1"/>
  <c r="P14" i="12" s="1"/>
  <c r="J13" i="12" a="1"/>
  <c r="J13" i="12" s="1"/>
  <c r="J14" i="12" s="1"/>
  <c r="B17" i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P17" i="12" l="1" a="1"/>
  <c r="P17" i="12" s="1"/>
  <c r="P18" i="12" s="1"/>
  <c r="J17" i="12" a="1"/>
  <c r="J17" i="12" s="1"/>
  <c r="J18" i="12" s="1"/>
  <c r="D17" i="12" a="1"/>
  <c r="D17" i="12" s="1"/>
  <c r="D18" i="12" s="1"/>
  <c r="O17" i="12" a="1"/>
  <c r="O17" i="12" s="1"/>
  <c r="O18" i="12" s="1"/>
  <c r="I17" i="12" a="1"/>
  <c r="I17" i="12" s="1"/>
  <c r="I18" i="12" s="1"/>
  <c r="H17" i="12" a="1"/>
  <c r="H17" i="12" s="1"/>
  <c r="H18" i="12" s="1"/>
  <c r="B21" i="12"/>
  <c r="N17" i="12" a="1"/>
  <c r="N17" i="12" s="1"/>
  <c r="N18" i="12" s="1"/>
  <c r="M17" i="12" a="1"/>
  <c r="M17" i="12" s="1"/>
  <c r="M18" i="12" s="1"/>
  <c r="G17" i="12" a="1"/>
  <c r="G17" i="12" s="1"/>
  <c r="G18" i="12" s="1"/>
  <c r="R17" i="12" a="1"/>
  <c r="R17" i="12" s="1"/>
  <c r="R18" i="12" s="1"/>
  <c r="L17" i="12" a="1"/>
  <c r="L17" i="12" s="1"/>
  <c r="L18" i="12" s="1"/>
  <c r="F17" i="12" a="1"/>
  <c r="F17" i="12" s="1"/>
  <c r="F18" i="12" s="1"/>
  <c r="E17" i="12" a="1"/>
  <c r="E17" i="12" s="1"/>
  <c r="E18" i="12" s="1"/>
  <c r="Q17" i="12" a="1"/>
  <c r="Q17" i="12" s="1"/>
  <c r="Q18" i="12" s="1"/>
  <c r="K17" i="12" a="1"/>
  <c r="K17" i="12" s="1"/>
  <c r="K18" i="12" s="1"/>
  <c r="O44" i="12" a="1"/>
  <c r="O44" i="12" s="1"/>
  <c r="O45" i="12" s="1"/>
  <c r="I44" i="12" a="1"/>
  <c r="I44" i="12" s="1"/>
  <c r="I45" i="12" s="1"/>
  <c r="B48" i="12"/>
  <c r="N44" i="12" a="1"/>
  <c r="N44" i="12" s="1"/>
  <c r="N45" i="12" s="1"/>
  <c r="H44" i="12" a="1"/>
  <c r="H44" i="12" s="1"/>
  <c r="H45" i="12" s="1"/>
  <c r="M44" i="12" a="1"/>
  <c r="M44" i="12" s="1"/>
  <c r="M45" i="12" s="1"/>
  <c r="G44" i="12" a="1"/>
  <c r="G44" i="12" s="1"/>
  <c r="G45" i="12" s="1"/>
  <c r="R44" i="12" a="1"/>
  <c r="R44" i="12" s="1"/>
  <c r="R45" i="12" s="1"/>
  <c r="L44" i="12" a="1"/>
  <c r="L44" i="12" s="1"/>
  <c r="L45" i="12" s="1"/>
  <c r="F44" i="12" a="1"/>
  <c r="F44" i="12" s="1"/>
  <c r="F45" i="12" s="1"/>
  <c r="Q44" i="12" a="1"/>
  <c r="Q44" i="12" s="1"/>
  <c r="Q45" i="12" s="1"/>
  <c r="K44" i="12" a="1"/>
  <c r="K44" i="12" s="1"/>
  <c r="K45" i="12" s="1"/>
  <c r="E44" i="12" a="1"/>
  <c r="E44" i="12" s="1"/>
  <c r="E45" i="12" s="1"/>
  <c r="P44" i="12" a="1"/>
  <c r="P44" i="12" s="1"/>
  <c r="P45" i="12" s="1"/>
  <c r="J44" i="12" a="1"/>
  <c r="J44" i="12" s="1"/>
  <c r="J45" i="12" s="1"/>
  <c r="D44" i="12" a="1"/>
  <c r="D44" i="12" s="1"/>
  <c r="D45" i="12" s="1"/>
  <c r="B21" i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R48" i="12" l="1" a="1"/>
  <c r="R48" i="12" s="1"/>
  <c r="L48" i="12" a="1"/>
  <c r="L48" i="12" s="1"/>
  <c r="Q48" i="12" a="1"/>
  <c r="Q48" i="12" s="1"/>
  <c r="P48" i="12" a="1"/>
  <c r="P48" i="12" s="1"/>
  <c r="O48" i="12" a="1"/>
  <c r="O48" i="12" s="1"/>
  <c r="N48" i="12" a="1"/>
  <c r="N48" i="12" s="1"/>
  <c r="M48" i="12" a="1"/>
  <c r="M48" i="12" s="1"/>
  <c r="Q21" i="12" a="1"/>
  <c r="Q21" i="12" s="1"/>
  <c r="Q22" i="12" s="1"/>
  <c r="K21" i="12" a="1"/>
  <c r="K21" i="12" s="1"/>
  <c r="K22" i="12" s="1"/>
  <c r="E21" i="12" a="1"/>
  <c r="E21" i="12" s="1"/>
  <c r="E22" i="12" s="1"/>
  <c r="P21" i="12" a="1"/>
  <c r="P21" i="12" s="1"/>
  <c r="P22" i="12" s="1"/>
  <c r="J21" i="12" a="1"/>
  <c r="J21" i="12" s="1"/>
  <c r="J22" i="12" s="1"/>
  <c r="D21" i="12" a="1"/>
  <c r="D21" i="12" s="1"/>
  <c r="D22" i="12" s="1"/>
  <c r="O21" i="12" a="1"/>
  <c r="O21" i="12" s="1"/>
  <c r="O22" i="12" s="1"/>
  <c r="I21" i="12" a="1"/>
  <c r="I21" i="12" s="1"/>
  <c r="I22" i="12" s="1"/>
  <c r="B25" i="12"/>
  <c r="N21" i="12" a="1"/>
  <c r="N21" i="12" s="1"/>
  <c r="N22" i="12" s="1"/>
  <c r="H21" i="12" a="1"/>
  <c r="H21" i="12" s="1"/>
  <c r="H22" i="12" s="1"/>
  <c r="M21" i="12" a="1"/>
  <c r="M21" i="12" s="1"/>
  <c r="M22" i="12" s="1"/>
  <c r="G21" i="12" a="1"/>
  <c r="G21" i="12" s="1"/>
  <c r="G22" i="12" s="1"/>
  <c r="R21" i="12" a="1"/>
  <c r="R21" i="12" s="1"/>
  <c r="R22" i="12" s="1"/>
  <c r="L21" i="12" a="1"/>
  <c r="L21" i="12" s="1"/>
  <c r="L22" i="12" s="1"/>
  <c r="F21" i="12" a="1"/>
  <c r="F21" i="12" s="1"/>
  <c r="F22" i="12" s="1"/>
  <c r="B25" i="1"/>
  <c r="R21" i="8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  <c r="R25" i="12" l="1" a="1"/>
  <c r="R25" i="12" s="1"/>
  <c r="R26" i="12" s="1"/>
  <c r="R27" i="12" s="1"/>
  <c r="L25" i="12" a="1"/>
  <c r="L25" i="12" s="1"/>
  <c r="L26" i="12" s="1"/>
  <c r="L27" i="12" s="1"/>
  <c r="F25" i="12" a="1"/>
  <c r="F25" i="12" s="1"/>
  <c r="F26" i="12" s="1"/>
  <c r="F27" i="12" s="1"/>
  <c r="Q25" i="12" a="1"/>
  <c r="Q25" i="12" s="1"/>
  <c r="Q26" i="12" s="1"/>
  <c r="Q27" i="12" s="1"/>
  <c r="K25" i="12" a="1"/>
  <c r="K25" i="12" s="1"/>
  <c r="K26" i="12" s="1"/>
  <c r="K27" i="12" s="1"/>
  <c r="E25" i="12" a="1"/>
  <c r="E25" i="12" s="1"/>
  <c r="E26" i="12" s="1"/>
  <c r="E27" i="12" s="1"/>
  <c r="J25" i="12" a="1"/>
  <c r="J25" i="12" s="1"/>
  <c r="J26" i="12" s="1"/>
  <c r="J27" i="12" s="1"/>
  <c r="P25" i="12" a="1"/>
  <c r="P25" i="12" s="1"/>
  <c r="P26" i="12" s="1"/>
  <c r="P27" i="12" s="1"/>
  <c r="D25" i="12" a="1"/>
  <c r="D25" i="12" s="1"/>
  <c r="D26" i="12" s="1"/>
  <c r="D27" i="12" s="1"/>
  <c r="O25" i="12" a="1"/>
  <c r="O25" i="12" s="1"/>
  <c r="O26" i="12" s="1"/>
  <c r="O27" i="12" s="1"/>
  <c r="I25" i="12" a="1"/>
  <c r="I25" i="12" s="1"/>
  <c r="I26" i="12" s="1"/>
  <c r="I27" i="12" s="1"/>
  <c r="N25" i="12" a="1"/>
  <c r="N25" i="12" s="1"/>
  <c r="N26" i="12" s="1"/>
  <c r="N27" i="12" s="1"/>
  <c r="H25" i="12" a="1"/>
  <c r="H25" i="12" s="1"/>
  <c r="H26" i="12" s="1"/>
  <c r="H27" i="12" s="1"/>
  <c r="M25" i="12" a="1"/>
  <c r="M25" i="12" s="1"/>
  <c r="M26" i="12" s="1"/>
  <c r="M27" i="12" s="1"/>
  <c r="G25" i="12" a="1"/>
  <c r="G25" i="12" s="1"/>
  <c r="G26" i="12" s="1"/>
  <c r="G27" i="12" s="1"/>
  <c r="R49" i="1" a="1"/>
  <c r="R49" i="1" s="1"/>
  <c r="L49" i="1" a="1"/>
  <c r="L49" i="1" s="1"/>
  <c r="Q49" i="1" a="1"/>
  <c r="Q49" i="1" s="1"/>
  <c r="P49" i="1" a="1"/>
  <c r="P49" i="1" s="1"/>
  <c r="O49" i="1" a="1"/>
  <c r="O49" i="1" s="1"/>
  <c r="N49" i="1" a="1"/>
  <c r="N49" i="1" s="1"/>
  <c r="M49" i="1" a="1"/>
  <c r="M4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<sst xmlns="http://schemas.openxmlformats.org/spreadsheetml/2006/main" count="958" uniqueCount="501">
  <si>
    <t>〔thⁿi¹〕【ㄊㄧ¹】</t>
    <phoneticPr fontId="1" type="noConversion"/>
  </si>
  <si>
    <t>〔u⁷〕【ㄨ⁷】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</si>
  <si>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</si>
  <si>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</si>
  <si>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</si>
  <si>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</si>
  <si>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</si>
  <si>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</si>
  <si>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</si>
  <si>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</si>
  <si>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</si>
  <si>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</si>
  <si>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</si>
  <si>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</si>
  <si>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</si>
  <si>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</si>
  <si>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</si>
  <si>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</si>
  <si>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</si>
  <si>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</si>
  <si>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</si>
  <si>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</si>
  <si>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</si>
  <si>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</si>
  <si>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</si>
  <si>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</si>
  <si>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</si>
  <si>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</si>
  <si>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</si>
  <si>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</si>
  <si>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</si>
  <si>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</si>
  <si>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</si>
  <si>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</si>
  <si>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</si>
  <si>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</si>
  <si>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</si>
  <si>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</si>
  <si>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</si>
  <si>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</si>
  <si>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</si>
  <si>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</si>
  <si>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</si>
  <si>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</si>
  <si>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</si>
  <si>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</si>
  <si>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</si>
  <si>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</si>
  <si>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</si>
  <si>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</si>
  <si>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</si>
  <si>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</si>
  <si>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</si>
  <si>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</si>
  <si>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</si>
  <si>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</si>
  <si>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</si>
  <si>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</si>
  <si>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</si>
  <si>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</si>
  <si>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</si>
  <si>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</si>
  <si>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</si>
  <si>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</si>
  <si>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</si>
  <si>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</si>
  <si>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</si>
  <si>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</si>
  <si>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</si>
  <si>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</si>
  <si>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</si>
  <si>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</si>
  <si>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</si>
  <si>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</si>
  <si>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</si>
  <si>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</si>
  <si>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</si>
  <si>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</si>
  <si>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</si>
  <si>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</si>
  <si>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</si>
  <si>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</si>
  <si>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</si>
  <si>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</si>
  <si>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</si>
  <si>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</si>
  <si>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</si>
  <si>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</si>
  <si>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</si>
  <si>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</si>
  <si>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</si>
  <si>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</si>
  <si>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</si>
  <si>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</si>
  <si>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</si>
  <si>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</si>
  <si>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</si>
  <si>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</si>
  <si>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</si>
  <si>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</si>
  <si>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</si>
  <si>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</si>
  <si>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</si>
  <si>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</si>
  <si>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</si>
  <si>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</si>
  <si>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</si>
  <si>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</si>
  <si>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</si>
  <si>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</si>
  <si>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</si>
  <si>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</si>
  <si>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</si>
  <si>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</si>
  <si>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</si>
  <si>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</si>
  <si>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</si>
  <si>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</si>
  <si>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</si>
  <si>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</si>
  <si>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</si>
  <si>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</si>
  <si>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</si>
  <si>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</si>
  <si>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</si>
  <si>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</si>
  <si>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</si>
  <si>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</si>
  <si>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</si>
  <si>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</si>
  <si>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</si>
  <si>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</si>
  <si>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</si>
  <si>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</si>
  <si>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</si>
  <si>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</si>
  <si>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</si>
  <si>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</si>
  <si>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</si>
  <si>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</si>
  <si>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</si>
  <si>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</si>
  <si>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</si>
  <si>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</si>
  <si>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</si>
  <si>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</si>
  <si>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</si>
  <si>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</si>
  <si>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</si>
  <si>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</si>
  <si>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</si>
  <si>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</si>
  <si>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</si>
  <si>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</si>
  <si>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</si>
  <si>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</si>
  <si>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</si>
  <si>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</si>
  <si>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</si>
  <si>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</si>
  <si>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</si>
  <si>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</si>
  <si>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</si>
  <si>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</si>
  <si>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</si>
  <si>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</si>
  <si>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</si>
  <si>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</si>
  <si>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</si>
  <si>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</si>
  <si>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</si>
  <si>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</si>
  <si>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</si>
  <si>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</si>
  <si>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</si>
  <si>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</si>
  <si>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</si>
  <si>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</si>
  <si>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</si>
  <si>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</si>
  <si>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</si>
  <si>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</si>
  <si>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</si>
  <si>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</si>
  <si>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</si>
  <si>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</si>
  <si>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</si>
  <si>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</si>
  <si>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</si>
  <si>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</si>
  <si>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</si>
  <si>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</si>
  <si>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</si>
  <si>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</si>
  <si>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</si>
  <si>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</si>
  <si>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</si>
  <si>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</si>
  <si>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</si>
  <si>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</si>
  <si>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60" type="noConversion"/>
  </si>
  <si>
    <t>Value</t>
    <phoneticPr fontId="60" type="noConversion"/>
  </si>
  <si>
    <t>INPUT_FILE_PATH</t>
  </si>
  <si>
    <r>
      <t>C: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\work</t>
    </r>
    <r>
      <rPr>
        <sz val="18"/>
        <color theme="1"/>
        <rFont val="新細明體"/>
        <family val="2"/>
        <charset val="136"/>
      </rPr>
      <t>\</t>
    </r>
    <r>
      <rPr>
        <sz val="18"/>
        <color theme="1"/>
        <rFont val="黒体-繁"/>
        <family val="2"/>
        <charset val="136"/>
      </rPr>
      <t>\Piau-Im</t>
    </r>
    <phoneticPr fontId="1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</si>
  <si>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</si>
  <si>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</si>
  <si>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</si>
  <si>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</si>
  <si>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水陸草木之花，可愛者甚蕃；晉陶淵明獨愛菊。自李唐來，世人甚愛牡丹。予獨愛蓮之出淤泥而不染，濯清漣而不妖；中通外直，不蔓不枝；香遠益清，亭亭淨植，可遠觀而不可褻玩焉。</t>
    <phoneticPr fontId="1" type="noConversion"/>
  </si>
  <si>
    <t>予謂︰菊，花之隱逸者也；牡丹，花之富貴者也；蓮，花之君子者也。噫！菊之愛，陶後鮮有聞；蓮之愛，同予者何人？牡丹之愛，宜乎眾矣！</t>
    <phoneticPr fontId="1" type="noConversion"/>
  </si>
  <si>
    <t>〔hoo⁷〕【ㄏㆦㄜ˫】</t>
    <phoneticPr fontId="1" type="noConversion"/>
  </si>
  <si>
    <t>呼</t>
    <phoneticPr fontId="1" type="noConversion"/>
  </si>
  <si>
    <t>水陸草木之花，可愛者甚蕃；晉陶淵明獨愛菊。自李唐來，世人甚愛牡丹。予獨愛蓮之出淤泥而不染，濯清漣而不妖；中通外直，不蔓不枝；香遠益清，亭亭淨植，可遠觀而不可褻玩焉。
予謂︰菊，花之隱逸者也；牡丹，花之富貴者也；蓮，花之君子者也。噫！菊之愛，陶後鮮有聞；蓮之愛，同予者何人？牡丹之愛，宜乎眾矣！</t>
    <phoneticPr fontId="1" type="noConversion"/>
  </si>
  <si>
    <t>zui²</t>
  </si>
  <si>
    <t>ㄗㄨㄧˋ</t>
  </si>
  <si>
    <t>liok⁸</t>
  </si>
  <si>
    <t>ㄌㄧㆦㆶ˙</t>
  </si>
  <si>
    <t>cau²</t>
  </si>
  <si>
    <t>ㄘㄠˋ</t>
  </si>
  <si>
    <t>bak⁸</t>
  </si>
  <si>
    <t>ㆠㄚㆶ˙</t>
  </si>
  <si>
    <t>zi¹</t>
  </si>
  <si>
    <t>ㄐㄧˉ</t>
  </si>
  <si>
    <t>hue¹</t>
  </si>
  <si>
    <t>ㄏㄨㄝˉ</t>
  </si>
  <si>
    <t>kho²</t>
  </si>
  <si>
    <t>ㄎㆦˋ</t>
  </si>
  <si>
    <t>ai³</t>
  </si>
  <si>
    <t>ㄞ˪</t>
  </si>
  <si>
    <t>zia²</t>
  </si>
  <si>
    <t>ㄐㄧㄚˋ</t>
  </si>
  <si>
    <t>sim⁷</t>
  </si>
  <si>
    <t>ㄒㄧㆬ˫</t>
  </si>
  <si>
    <t>huan¹</t>
  </si>
  <si>
    <t>ㄏㄨㄢˉ</t>
  </si>
  <si>
    <t>zin³</t>
  </si>
  <si>
    <t>ㄐㄧㄣ˪</t>
  </si>
  <si>
    <t>to⁵</t>
  </si>
  <si>
    <t>ㄉㆦˊ</t>
  </si>
  <si>
    <t>ian¹</t>
  </si>
  <si>
    <t>ㄧㄢˉ</t>
  </si>
  <si>
    <t>bing⁵</t>
  </si>
  <si>
    <t>ㆠㄧㄥˊ</t>
  </si>
  <si>
    <t>tok⁸</t>
  </si>
  <si>
    <t>ㄉㆦㆶ˙</t>
  </si>
  <si>
    <t>kiok⁴</t>
  </si>
  <si>
    <t>ㄍㄧㆦㆶ</t>
  </si>
  <si>
    <t>zu⁷</t>
  </si>
  <si>
    <t>ㄗㄨ˫</t>
  </si>
  <si>
    <t>li²</t>
  </si>
  <si>
    <t>ㄌㄧˋ</t>
  </si>
  <si>
    <t>tong⁵</t>
  </si>
  <si>
    <t>ㄉㆲˊ</t>
  </si>
  <si>
    <t>lai⁵</t>
  </si>
  <si>
    <t>ㄌㄞˊ</t>
  </si>
  <si>
    <t>se³</t>
  </si>
  <si>
    <t>ㄙㆤ˪</t>
  </si>
  <si>
    <t>lang⁵</t>
  </si>
  <si>
    <t>ㄌㄤˊ</t>
  </si>
  <si>
    <t>boo²</t>
  </si>
  <si>
    <t>ㆠㆦㄜˋ</t>
  </si>
  <si>
    <t>tan¹</t>
  </si>
  <si>
    <t>ㄉㄢˉ</t>
  </si>
  <si>
    <t>u⁵</t>
  </si>
  <si>
    <t>ㄨˊ</t>
  </si>
  <si>
    <t>lian⁵</t>
  </si>
  <si>
    <t>ㄌㄧㄢˊ</t>
  </si>
  <si>
    <t>cut⁴</t>
  </si>
  <si>
    <t>ㄘㄨㆵ</t>
  </si>
  <si>
    <t>u¹</t>
  </si>
  <si>
    <t>ㄨˉ</t>
  </si>
  <si>
    <t>ni⁵</t>
  </si>
  <si>
    <t>ㄋㄧˊ</t>
  </si>
  <si>
    <t>li⁵</t>
  </si>
  <si>
    <t>ㄌㄧˊ</t>
  </si>
  <si>
    <t>put⁴</t>
  </si>
  <si>
    <t>ㄅㄨㆵ</t>
  </si>
  <si>
    <t>liam²</t>
  </si>
  <si>
    <t>ㄌㄧㆰˋ</t>
  </si>
  <si>
    <t>zok⁸</t>
  </si>
  <si>
    <t>ㄗㆦㆶ˙</t>
  </si>
  <si>
    <t>cing¹</t>
  </si>
  <si>
    <t>ㄑㄧㄥˉ</t>
  </si>
  <si>
    <t>iau¹</t>
  </si>
  <si>
    <t>ㄧㄠˉ</t>
  </si>
  <si>
    <t>tiong¹</t>
  </si>
  <si>
    <t>ㄉㄧㆲˉ</t>
  </si>
  <si>
    <t>thong¹</t>
  </si>
  <si>
    <t>ㄊㆲˉ</t>
  </si>
  <si>
    <t>gua⁷</t>
  </si>
  <si>
    <t>ㆣㄨㄚ˫</t>
  </si>
  <si>
    <t>tit⁸</t>
  </si>
  <si>
    <t>ㄉㄧㆵ˙</t>
  </si>
  <si>
    <t>ban⁷</t>
  </si>
  <si>
    <t>ㆠㄢ˫</t>
  </si>
  <si>
    <t>ki¹</t>
  </si>
  <si>
    <t>ㄍㄧˉ</t>
  </si>
  <si>
    <t>hiang¹</t>
  </si>
  <si>
    <t>ㄏㄧㄤˉ</t>
  </si>
  <si>
    <t>uan²</t>
  </si>
  <si>
    <t>ㄨㄢˋ</t>
  </si>
  <si>
    <t>iah⁴</t>
  </si>
  <si>
    <t>ㄧㄚㆷ</t>
  </si>
  <si>
    <t>ting⁵</t>
  </si>
  <si>
    <t>ㄉㄧㄥˊ</t>
  </si>
  <si>
    <t>zing⁷</t>
  </si>
  <si>
    <t>ㄐㄧㄥ˫</t>
  </si>
  <si>
    <t>sit⁸</t>
  </si>
  <si>
    <t>ㄒㄧㆵ˙</t>
  </si>
  <si>
    <t>kuan¹</t>
  </si>
  <si>
    <t>ㄍㄨㄢˉ</t>
  </si>
  <si>
    <t>siat⁴</t>
  </si>
  <si>
    <t>ㄒㄧㄚㆵ</t>
  </si>
  <si>
    <t>ui⁷</t>
  </si>
  <si>
    <t>ㄨㄧ˫</t>
  </si>
  <si>
    <t>un²</t>
  </si>
  <si>
    <t>ㄨㄣˋ</t>
  </si>
  <si>
    <t>it⁸</t>
  </si>
  <si>
    <t>ㄧㆵ˙</t>
  </si>
  <si>
    <t>ia⁷</t>
  </si>
  <si>
    <t>ㄧㄚ˫</t>
  </si>
  <si>
    <t>hu³</t>
  </si>
  <si>
    <t>ㄏㄨ˪</t>
  </si>
  <si>
    <t>kui³</t>
  </si>
  <si>
    <t>ㄍㄨㄧ˪</t>
  </si>
  <si>
    <t>kun¹</t>
  </si>
  <si>
    <t>ㄍㄨㄣˉ</t>
  </si>
  <si>
    <t>zu²</t>
  </si>
  <si>
    <t>ㄗㄨˋ</t>
  </si>
  <si>
    <t>eh⁴</t>
  </si>
  <si>
    <t>ㆤㆷ</t>
  </si>
  <si>
    <t>au⁷</t>
  </si>
  <si>
    <t>ㄠ˫</t>
  </si>
  <si>
    <t>ciⁿ¹</t>
  </si>
  <si>
    <t>ㄘㆪˉ</t>
  </si>
  <si>
    <t>u⁷</t>
  </si>
  <si>
    <t>ㄨ˫</t>
  </si>
  <si>
    <t>bun⁵</t>
  </si>
  <si>
    <t>ㆠㄨㄣˊ</t>
  </si>
  <si>
    <t>u²</t>
  </si>
  <si>
    <t>ㄨˋ</t>
  </si>
  <si>
    <t>ho⁵</t>
  </si>
  <si>
    <t>ㄏㆦˊ</t>
  </si>
  <si>
    <t>gi⁵</t>
  </si>
  <si>
    <t>ㆣㄧˊ</t>
  </si>
  <si>
    <t>hoo¹</t>
  </si>
  <si>
    <t>ㄏㆦ˪</t>
  </si>
  <si>
    <t>愛蓮說</t>
    <phoneticPr fontId="60" type="noConversion"/>
  </si>
  <si>
    <t>http://5b0988e595225.cdn.sohucs.com/images/20180812/7ec0fe0ca34144da8955f7208cd985f8.jpeg</t>
    <phoneticPr fontId="1" type="noConversion"/>
  </si>
  <si>
    <t>〔ziong³〕【ㄐㄧㆲ˪】</t>
  </si>
  <si>
    <t>ziong³</t>
  </si>
  <si>
    <t>i²</t>
  </si>
  <si>
    <t>ㄧˋ</t>
  </si>
  <si>
    <t>水</t>
  </si>
  <si>
    <t>陸</t>
  </si>
  <si>
    <t>草</t>
  </si>
  <si>
    <t>木</t>
  </si>
  <si>
    <t>之</t>
  </si>
  <si>
    <t>花</t>
  </si>
  <si>
    <t>，</t>
  </si>
  <si>
    <t>可</t>
  </si>
  <si>
    <t>愛</t>
  </si>
  <si>
    <t>者</t>
  </si>
  <si>
    <t>甚</t>
  </si>
  <si>
    <t>蕃</t>
  </si>
  <si>
    <t>；</t>
  </si>
  <si>
    <t>晉</t>
  </si>
  <si>
    <t>陶</t>
  </si>
  <si>
    <t>淵</t>
  </si>
  <si>
    <t>明</t>
  </si>
  <si>
    <t>獨</t>
  </si>
  <si>
    <t>菊</t>
  </si>
  <si>
    <t>。</t>
  </si>
  <si>
    <t>自</t>
  </si>
  <si>
    <t>李</t>
  </si>
  <si>
    <t>唐</t>
  </si>
  <si>
    <t>來</t>
  </si>
  <si>
    <t>世</t>
  </si>
  <si>
    <t>人</t>
  </si>
  <si>
    <t>牡</t>
  </si>
  <si>
    <t>丹</t>
  </si>
  <si>
    <t>予</t>
  </si>
  <si>
    <t>蓮</t>
  </si>
  <si>
    <t>出</t>
  </si>
  <si>
    <t>淤</t>
  </si>
  <si>
    <t>泥</t>
  </si>
  <si>
    <t>而</t>
  </si>
  <si>
    <t>不</t>
  </si>
  <si>
    <t>染</t>
  </si>
  <si>
    <t>濯</t>
  </si>
  <si>
    <t>清</t>
  </si>
  <si>
    <t>漣</t>
  </si>
  <si>
    <t>妖</t>
  </si>
  <si>
    <t>中</t>
  </si>
  <si>
    <t>通</t>
  </si>
  <si>
    <t>外</t>
  </si>
  <si>
    <t>直</t>
  </si>
  <si>
    <t>蔓</t>
  </si>
  <si>
    <t>枝</t>
  </si>
  <si>
    <t>香</t>
  </si>
  <si>
    <t>遠</t>
  </si>
  <si>
    <t>益</t>
  </si>
  <si>
    <t>亭</t>
  </si>
  <si>
    <t>淨</t>
  </si>
  <si>
    <t>植</t>
  </si>
  <si>
    <t>觀</t>
  </si>
  <si>
    <t>褻</t>
  </si>
  <si>
    <t>玩</t>
  </si>
  <si>
    <t>焉</t>
  </si>
  <si>
    <t>謂</t>
  </si>
  <si>
    <t>︰</t>
  </si>
  <si>
    <t>隱</t>
  </si>
  <si>
    <t>逸</t>
  </si>
  <si>
    <t>也</t>
  </si>
  <si>
    <t>富</t>
  </si>
  <si>
    <t>貴</t>
  </si>
  <si>
    <t>君</t>
  </si>
  <si>
    <t>子</t>
  </si>
  <si>
    <t>噫</t>
  </si>
  <si>
    <t>！</t>
  </si>
  <si>
    <t>後</t>
  </si>
  <si>
    <t>鮮</t>
  </si>
  <si>
    <t>有</t>
  </si>
  <si>
    <t>聞</t>
  </si>
  <si>
    <t>同</t>
  </si>
  <si>
    <t>何</t>
  </si>
  <si>
    <t>？</t>
  </si>
  <si>
    <t>宜</t>
  </si>
  <si>
    <t>乎</t>
  </si>
  <si>
    <t>眾</t>
  </si>
  <si>
    <t>矣</t>
  </si>
  <si>
    <t>〔zui²〕【ㄗㄨㄧˋ】</t>
  </si>
  <si>
    <t>〔liok⁸〕【ㄌㄧㆦㆶ˙】</t>
  </si>
  <si>
    <t>〔cau²〕【ㄘㄠˋ】</t>
  </si>
  <si>
    <t>〔bak⁸〕【ㆠㄚㆶ˙】</t>
  </si>
  <si>
    <t>〔zi¹〕【ㄐㄧˉ】</t>
  </si>
  <si>
    <t>〔hue¹〕【ㄏㄨㄝˉ】</t>
  </si>
  <si>
    <t>〔kho²〕【ㄎㆦˋ】</t>
  </si>
  <si>
    <t>〔ai³〕【ㄞ˪】</t>
  </si>
  <si>
    <t>〔zia²〕【ㄐㄧㄚˋ】</t>
  </si>
  <si>
    <t>〔sim⁷〕【ㄒㄧㆬ˫】</t>
  </si>
  <si>
    <t>〔huan¹〕【ㄏㄨㄢˉ】</t>
  </si>
  <si>
    <t>〔zin³〕【ㄐㄧㄣ˪】</t>
  </si>
  <si>
    <t>〔to⁵〕【ㄉㆦˊ】</t>
  </si>
  <si>
    <t>〔ian¹〕【ㄧㄢˉ】</t>
  </si>
  <si>
    <t>〔bing⁵〕【ㆠㄧㄥˊ】</t>
  </si>
  <si>
    <t>〔tok⁸〕【ㄉㆦㆶ˙】</t>
  </si>
  <si>
    <t>〔kiok⁴〕【ㄍㄧㆦㆶ】</t>
  </si>
  <si>
    <t>〔zu⁷〕【ㄗㄨ˫】</t>
  </si>
  <si>
    <t>〔li²〕【ㄌㄧˋ】</t>
  </si>
  <si>
    <t>〔tong⁵〕【ㄉㆲˊ】</t>
  </si>
  <si>
    <t>〔lai⁵〕【ㄌㄞˊ】</t>
  </si>
  <si>
    <t>〔se³〕【ㄙㆤ˪】</t>
  </si>
  <si>
    <t>〔lang⁵〕【ㄌㄤˊ】</t>
  </si>
  <si>
    <t>〔boo²〕【ㆠㆦㄜˋ】</t>
  </si>
  <si>
    <t>〔tan¹〕【ㄉㄢˉ】</t>
  </si>
  <si>
    <t>〔u⁵〕【ㄨˊ】</t>
  </si>
  <si>
    <t>〔lian⁵〕【ㄌㄧㄢˊ】</t>
  </si>
  <si>
    <t>〔cut⁴〕【ㄘㄨㆵ】</t>
  </si>
  <si>
    <t>〔u¹〕【ㄨˉ】</t>
  </si>
  <si>
    <t>〔ni⁵〕【ㄋㄧˊ】</t>
  </si>
  <si>
    <t>〔li⁵〕【ㄌㄧˊ】</t>
  </si>
  <si>
    <t>〔put⁴〕【ㄅㄨㆵ】</t>
  </si>
  <si>
    <t>〔liam²〕【ㄌㄧㆰˋ】</t>
  </si>
  <si>
    <t>〔zok⁸〕【ㄗㆦㆶ˙】</t>
  </si>
  <si>
    <t>〔cing¹〕【ㄑㄧㄥˉ】</t>
  </si>
  <si>
    <t>〔iau¹〕【ㄧㄠˉ】</t>
  </si>
  <si>
    <t>〔tiong¹〕【ㄉㄧㆲˉ】</t>
  </si>
  <si>
    <t>〔thong¹〕【ㄊㆲˉ】</t>
  </si>
  <si>
    <t>〔gua⁷〕【ㆣㄨㄚ˫】</t>
  </si>
  <si>
    <t>〔tit⁸〕【ㄉㄧㆵ˙】</t>
  </si>
  <si>
    <t>〔ban⁷〕【ㆠㄢ˫】</t>
  </si>
  <si>
    <t>〔ki¹〕【ㄍㄧˉ】</t>
  </si>
  <si>
    <t>〔hiang¹〕【ㄏㄧㄤˉ】</t>
  </si>
  <si>
    <t>〔uan²〕【ㄨㄢˋ】</t>
  </si>
  <si>
    <t>〔iah⁴〕【ㄧㄚㆷ】</t>
  </si>
  <si>
    <t>〔ting⁵〕【ㄉㄧㄥˊ】</t>
  </si>
  <si>
    <t>〔zing⁷〕【ㄐㄧㄥ˫】</t>
  </si>
  <si>
    <t>〔sit⁸〕【ㄒㄧㆵ˙】</t>
  </si>
  <si>
    <t>〔kuan¹〕【ㄍㄨㄢˉ】</t>
  </si>
  <si>
    <t>〔siat⁴〕【ㄒㄧㄚㆵ】</t>
  </si>
  <si>
    <t/>
  </si>
  <si>
    <t>〔ui⁷〕【ㄨㄧ˫】</t>
  </si>
  <si>
    <t>〔un²〕【ㄨㄣˋ】</t>
  </si>
  <si>
    <t>〔it⁸〕【ㄧㆵ˙】</t>
  </si>
  <si>
    <t>〔ia⁷〕【ㄧㄚ˫】</t>
  </si>
  <si>
    <t>〔hu³〕【ㄏㄨ˪】</t>
  </si>
  <si>
    <t>〔kui³〕【ㄍㄨㄧ˪】</t>
  </si>
  <si>
    <t>〔kun¹〕【ㄍㄨㄣˉ】</t>
  </si>
  <si>
    <t>〔zu²〕【ㄗㄨˋ】</t>
  </si>
  <si>
    <t>〔eh⁴〕【ㆤㆷ】</t>
  </si>
  <si>
    <t>〔au⁷〕【ㄠ˫】</t>
  </si>
  <si>
    <t>〔ciⁿ¹〕【ㄘㆪˉ】</t>
  </si>
  <si>
    <t>〔u⁷〕【ㄨ˫】</t>
  </si>
  <si>
    <t>〔bun⁵〕【ㆠㄨㄣˊ】</t>
  </si>
  <si>
    <t>〔u²〕【ㄨˋ】</t>
  </si>
  <si>
    <t>〔ho⁵〕【ㄏㆦˊ】</t>
  </si>
  <si>
    <t>〔gi⁵〕【ㆣㄧˊ】</t>
  </si>
  <si>
    <t>〔hoo¹〕【ㄏㆦ˪】</t>
  </si>
  <si>
    <t>〔i²〕【ㄧˋ】</t>
  </si>
  <si>
    <t>ㄐㄧㆲ˪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</si>
</sst>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8"/>
      <color rgb="FFFF0000"/>
      <name val="Arial"/>
      <family val="2"/>
    </font>
    <font>
      <sz val="16"/>
      <color theme="9" tint="-0.249977111117893"/>
      <name val="吳守禮細明台語注音"/>
      <family val="1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9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/>
  </cellStyleXfs>
  <cellXfs count="11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5" fillId="0" borderId="5" xfId="0" applyFont="1" applyBorder="1" applyAlignment="1">
      <alignment horizontal="center" shrinkToFit="1" readingOrder="1"/>
    </xf>
    <xf numFmtId="0" fontId="55" fillId="0" borderId="6" xfId="0" applyFont="1" applyBorder="1" applyAlignment="1">
      <alignment horizontal="center" shrinkToFit="1" readingOrder="1"/>
    </xf>
    <xf numFmtId="0" fontId="0" fillId="0" borderId="7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4" fillId="0" borderId="8" xfId="0" applyFont="1" applyBorder="1" applyAlignment="1">
      <alignment horizontal="center" vertical="center"/>
    </xf>
    <xf numFmtId="0" fontId="57" fillId="0" borderId="7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7" borderId="0" xfId="1" applyFill="1">
      <alignment vertical="center"/>
    </xf>
    <xf numFmtId="0" fontId="59" fillId="0" borderId="0" xfId="1">
      <alignment vertical="center"/>
    </xf>
    <xf numFmtId="0" fontId="63" fillId="0" borderId="0" xfId="1" applyFont="1">
      <alignment vertical="center"/>
    </xf>
    <xf numFmtId="0" fontId="56" fillId="0" borderId="5" xfId="0" applyFont="1" applyBorder="1" applyAlignment="1">
      <alignment shrinkToFit="1" readingOrder="1"/>
    </xf>
    <xf numFmtId="0" fontId="55" fillId="0" borderId="18" xfId="0" applyFont="1" applyBorder="1" applyAlignment="1">
      <alignment shrinkToFit="1" readingOrder="1"/>
    </xf>
    <xf numFmtId="0" fontId="0" fillId="0" borderId="19" xfId="0" applyBorder="1" applyAlignment="1">
      <alignment horizontal="center"/>
    </xf>
    <xf numFmtId="0" fontId="51" fillId="0" borderId="19" xfId="0" applyFont="1" applyBorder="1" applyAlignment="1">
      <alignment horizontal="center" vertical="center"/>
    </xf>
    <xf numFmtId="0" fontId="52" fillId="0" borderId="20" xfId="0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0" fillId="0" borderId="18" xfId="0" applyBorder="1" applyAlignment="1">
      <alignment horizontal="center"/>
    </xf>
    <xf numFmtId="0" fontId="52" fillId="0" borderId="18" xfId="0" applyFont="1" applyBorder="1" applyAlignment="1">
      <alignment shrinkToFit="1" readingOrder="1"/>
    </xf>
    <xf numFmtId="0" fontId="0" fillId="0" borderId="20" xfId="0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65" fillId="0" borderId="9" xfId="0" applyFont="1" applyBorder="1" applyAlignment="1">
      <alignment horizontal="center" vertical="center"/>
    </xf>
    <xf numFmtId="0" fontId="38" fillId="6" borderId="10" xfId="0" applyFont="1" applyFill="1" applyBorder="1" applyAlignment="1">
      <alignment horizontal="left" vertical="top" wrapText="1"/>
    </xf>
    <xf numFmtId="0" fontId="38" fillId="6" borderId="11" xfId="0" applyFont="1" applyFill="1" applyBorder="1" applyAlignment="1">
      <alignment horizontal="left" vertical="top" wrapText="1"/>
    </xf>
    <xf numFmtId="0" fontId="38" fillId="6" borderId="12" xfId="0" applyFont="1" applyFill="1" applyBorder="1" applyAlignment="1">
      <alignment horizontal="left" vertical="top" wrapText="1"/>
    </xf>
    <xf numFmtId="0" fontId="38" fillId="6" borderId="13" xfId="0" applyFont="1" applyFill="1" applyBorder="1" applyAlignment="1">
      <alignment horizontal="left" vertical="top" wrapText="1"/>
    </xf>
    <xf numFmtId="0" fontId="38" fillId="6" borderId="0" xfId="0" applyFont="1" applyFill="1" applyAlignment="1">
      <alignment horizontal="left" vertical="top" wrapText="1"/>
    </xf>
    <xf numFmtId="0" fontId="38" fillId="6" borderId="14" xfId="0" applyFont="1" applyFill="1" applyBorder="1" applyAlignment="1">
      <alignment horizontal="left" vertical="top" wrapText="1"/>
    </xf>
    <xf numFmtId="0" fontId="38" fillId="6" borderId="15" xfId="0" applyFont="1" applyFill="1" applyBorder="1" applyAlignment="1">
      <alignment horizontal="left" vertical="top" wrapText="1"/>
    </xf>
    <xf numFmtId="0" fontId="38" fillId="6" borderId="16" xfId="0" applyFont="1" applyFill="1" applyBorder="1" applyAlignment="1">
      <alignment horizontal="left" vertical="top" wrapText="1"/>
    </xf>
    <xf numFmtId="0" fontId="38" fillId="6" borderId="17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0" fontId="55" fillId="0" borderId="0" xfId="0" applyFont="1" applyBorder="1" applyAlignment="1">
      <alignment shrinkToFit="1" readingOrder="1"/>
    </xf>
    <xf numFmtId="0" fontId="0" fillId="0" borderId="0" xfId="0" applyBorder="1" applyAlignment="1">
      <alignment horizontal="center"/>
    </xf>
    <xf numFmtId="0" fontId="52" fillId="0" borderId="0" xfId="0" applyFont="1" applyBorder="1" applyAlignment="1">
      <alignment horizontal="center" vertical="center"/>
    </xf>
    <xf numFmtId="0" fontId="52" fillId="0" borderId="0" xfId="0" applyFont="1" applyBorder="1" applyAlignment="1">
      <alignment shrinkToFit="1" readingOrder="1"/>
    </xf>
    <xf numFmtId="0" fontId="67" fillId="0" borderId="16" xfId="0" applyFont="1" applyBorder="1" applyAlignment="1">
      <alignment horizontal="left" vertical="top" wrapText="1"/>
    </xf>
    <xf numFmtId="0" fontId="67" fillId="6" borderId="18" xfId="0" applyFont="1" applyFill="1" applyBorder="1" applyAlignment="1">
      <alignment horizontal="left" vertical="top" wrapText="1" shrinkToFit="1" readingOrder="1"/>
    </xf>
    <xf numFmtId="0" fontId="67" fillId="6" borderId="19" xfId="0" applyFont="1" applyFill="1" applyBorder="1" applyAlignment="1">
      <alignment horizontal="left" vertical="top" wrapText="1" shrinkToFit="1" readingOrder="1"/>
    </xf>
    <xf numFmtId="0" fontId="67" fillId="6" borderId="20" xfId="0" applyFont="1" applyFill="1" applyBorder="1" applyAlignment="1">
      <alignment horizontal="left" vertical="top" wrapText="1" shrinkToFit="1" readingOrder="1"/>
    </xf>
    <xf numFmtId="0" fontId="67" fillId="0" borderId="0" xfId="0" applyFont="1" applyAlignment="1">
      <alignment horizontal="left" vertical="top" wrapText="1"/>
    </xf>
    <xf numFmtId="0" fontId="67" fillId="0" borderId="0" xfId="0" applyFont="1" applyAlignment="1">
      <alignment horizontal="left" vertical="top" wrapText="1" shrinkToFit="1" readingOrder="1"/>
    </xf>
    <xf numFmtId="0" fontId="68" fillId="0" borderId="0" xfId="3" applyAlignment="1">
      <alignment vertical="center"/>
    </xf>
    <xf numFmtId="0" fontId="6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58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1488;&#35486;135&#25340;&#38899;.xlsx" TargetMode="External"/><Relationship Id="rId1" Type="http://schemas.openxmlformats.org/officeDocument/2006/relationships/externalLinkPath" Target="file:///Z:\home\alanjui\workspace\rime\rime-tlpa\docs\&#37749;&#30436;&#35373;&#35336;&#35215;&#26684;_&#21488;&#35486;135&#25340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國語注音符號"/>
      <sheetName val="台語注音符號"/>
      <sheetName val="聲母發音表"/>
      <sheetName val="135拼音-注音符號與台語音標"/>
      <sheetName val="台語注音符號用例"/>
      <sheetName val="135拼音-聲調符號"/>
      <sheetName val="135拼音-聲調轉換"/>
      <sheetName val="135拼音-聲調符號 (2)"/>
      <sheetName val=" 135拼音-鍵盤設計"/>
      <sheetName val="135拼音-注音符號、電腦鍵盤與音標編碼"/>
      <sheetName val="台羅拼音字母"/>
      <sheetName val="台灣十八音-45韻母"/>
      <sheetName val="注音測試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2">
          <cell r="C12" t="str">
            <v>ㄚ</v>
          </cell>
          <cell r="D12" t="str">
            <v>ㄚˋ</v>
          </cell>
          <cell r="E12" t="str">
            <v>ㄚ_</v>
          </cell>
        </row>
        <row r="19">
          <cell r="C19" t="str">
            <v>ㄚˇ</v>
          </cell>
          <cell r="E19" t="str">
            <v>ㄚ+</v>
          </cell>
        </row>
      </sheetData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5b0988e595225.cdn.sohucs.com/images/20180812/7ec0fe0ca34144da8955f7208cd985f8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5"/>
  <sheetViews>
    <sheetView workbookViewId="0">
      <selection activeCell="C6" sqref="C6"/>
    </sheetView>
  </sheetViews>
  <sheetFormatPr defaultColWidth="12" defaultRowHeight="25.5"/>
  <cols>
    <col min="1" max="1" width="3.69921875" style="80" customWidth="1"/>
    <col min="2" max="2" width="21.19921875" style="80" customWidth="1"/>
    <col min="3" max="3" width="93.796875" style="80" customWidth="1"/>
    <col min="4" max="16384" width="12" style="80"/>
  </cols>
  <sheetData>
    <row r="1" spans="2:3">
      <c r="B1" s="79" t="s">
        <v>200</v>
      </c>
      <c r="C1" s="79" t="s">
        <v>201</v>
      </c>
    </row>
    <row r="2" spans="2:3">
      <c r="B2" s="80" t="s">
        <v>202</v>
      </c>
      <c r="C2" s="80" t="s">
        <v>203</v>
      </c>
    </row>
    <row r="3" spans="2:3">
      <c r="B3" s="80" t="s">
        <v>204</v>
      </c>
      <c r="C3" s="80" t="s">
        <v>205</v>
      </c>
    </row>
    <row r="4" spans="2:3">
      <c r="B4" s="80" t="s">
        <v>206</v>
      </c>
      <c r="C4" s="81" t="s">
        <v>347</v>
      </c>
    </row>
    <row r="5" spans="2:3">
      <c r="B5" s="80" t="s">
        <v>207</v>
      </c>
      <c r="C5" s="115" t="s">
        <v>348</v>
      </c>
    </row>
  </sheetData>
  <phoneticPr fontId="1" type="noConversion"/>
  <hyperlinks>
    <hyperlink ref="C5" r:id="rId1" xr:uid="{AD4C7A1F-F5D2-4CE5-8A58-A8D55C0C44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2:V58"/>
  <sheetViews>
    <sheetView showGridLines="0" tabSelected="1" topLeftCell="A37" zoomScaleNormal="100" workbookViewId="0">
      <selection activeCell="J9" sqref="J9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10.3984375" customWidth="1"/>
    <col min="22" max="22" width="71.69921875" style="113" customWidth="1"/>
    <col min="23" max="23" width="10.19921875" bestFit="1" customWidth="1"/>
  </cols>
  <sheetData>
    <row r="2" spans="2:22" s="77" customFormat="1" ht="36" customHeight="1">
      <c r="D2" s="78" cm="1">
        <f t="array" ref="D2">COLUMN() - COLUMN($C:$C)</f>
        <v>1</v>
      </c>
      <c r="E2" s="78" cm="1">
        <f t="array" ref="E2">COLUMN() - COLUMN($C:$C)</f>
        <v>2</v>
      </c>
      <c r="F2" s="78" cm="1">
        <f t="array" ref="F2">COLUMN() - COLUMN($C:$C)</f>
        <v>3</v>
      </c>
      <c r="G2" s="78" cm="1">
        <f t="array" ref="G2">COLUMN() - COLUMN($C:$C)</f>
        <v>4</v>
      </c>
      <c r="H2" s="78" cm="1">
        <f t="array" ref="H2">COLUMN() - COLUMN($C:$C)</f>
        <v>5</v>
      </c>
      <c r="I2" s="78" cm="1">
        <f t="array" ref="I2">COLUMN() - COLUMN($C:$C)</f>
        <v>6</v>
      </c>
      <c r="J2" s="78" cm="1">
        <f t="array" ref="J2">COLUMN() - COLUMN($C:$C)</f>
        <v>7</v>
      </c>
      <c r="K2" s="78" cm="1">
        <f t="array" ref="K2">COLUMN() - COLUMN($C:$C)</f>
        <v>8</v>
      </c>
      <c r="L2" s="78" cm="1">
        <f t="array" ref="L2">COLUMN() - COLUMN($C:$C)</f>
        <v>9</v>
      </c>
      <c r="M2" s="78" cm="1">
        <f t="array" ref="M2">COLUMN() - COLUMN($C:$C)</f>
        <v>10</v>
      </c>
      <c r="N2" s="78" cm="1">
        <f t="array" ref="N2">COLUMN() - COLUMN($C:$C)</f>
        <v>11</v>
      </c>
      <c r="O2" s="78" cm="1">
        <f t="array" ref="O2">COLUMN() - COLUMN($C:$C)</f>
        <v>12</v>
      </c>
      <c r="P2" s="78" cm="1">
        <f t="array" ref="P2">COLUMN() - COLUMN($C:$C)</f>
        <v>13</v>
      </c>
      <c r="Q2" s="78" cm="1">
        <f t="array" ref="Q2">COLUMN() - COLUMN($C:$C)</f>
        <v>14</v>
      </c>
      <c r="R2" s="78" cm="1">
        <f t="array" ref="R2">COLUMN() - COLUMN($C:$C)</f>
        <v>15</v>
      </c>
      <c r="S2" s="78"/>
      <c r="V2" s="109">
        <f xml:space="preserve"> LEN(V3)</f>
        <v>146</v>
      </c>
    </row>
    <row r="3" spans="2:22" s="58" customFormat="1" ht="26.1" customHeight="1">
      <c r="B3" s="83"/>
      <c r="C3" s="82"/>
      <c r="D3" s="66" t="s">
        <v>431</v>
      </c>
      <c r="E3" s="66" t="s">
        <v>432</v>
      </c>
      <c r="F3" s="66" t="s">
        <v>433</v>
      </c>
      <c r="G3" s="66" t="s">
        <v>434</v>
      </c>
      <c r="H3" s="66" t="s">
        <v>435</v>
      </c>
      <c r="I3" s="66" t="s">
        <v>436</v>
      </c>
      <c r="J3" s="66"/>
      <c r="K3" s="66" t="s">
        <v>437</v>
      </c>
      <c r="L3" s="66" t="s">
        <v>438</v>
      </c>
      <c r="M3" s="66" t="s">
        <v>439</v>
      </c>
      <c r="N3" s="66" t="s">
        <v>440</v>
      </c>
      <c r="O3" s="66" t="s">
        <v>441</v>
      </c>
      <c r="P3" s="66"/>
      <c r="Q3" s="66" t="s">
        <v>442</v>
      </c>
      <c r="R3" s="66" t="s">
        <v>443</v>
      </c>
      <c r="S3" s="67"/>
      <c r="T3" s="116"/>
      <c r="U3" s="105"/>
      <c r="V3" s="110" t="s">
        <v>212</v>
      </c>
    </row>
    <row r="4" spans="2:22" s="2" customFormat="1" ht="25.5" customHeight="1">
      <c r="B4" s="84"/>
      <c r="D4" s="69" t="s">
        <v>213</v>
      </c>
      <c r="E4" s="69" t="s">
        <v>215</v>
      </c>
      <c r="F4" s="69" t="s">
        <v>217</v>
      </c>
      <c r="G4" s="69" t="s">
        <v>219</v>
      </c>
      <c r="H4" s="69" t="s">
        <v>221</v>
      </c>
      <c r="I4" s="69" t="s">
        <v>223</v>
      </c>
      <c r="J4" s="69"/>
      <c r="K4" s="69" t="s">
        <v>225</v>
      </c>
      <c r="L4" s="69" t="s">
        <v>227</v>
      </c>
      <c r="M4" s="69" t="s">
        <v>229</v>
      </c>
      <c r="N4" s="69" t="s">
        <v>231</v>
      </c>
      <c r="O4" s="69" t="s">
        <v>233</v>
      </c>
      <c r="P4" s="69"/>
      <c r="Q4" s="69" t="s">
        <v>235</v>
      </c>
      <c r="R4" s="69" t="s">
        <v>237</v>
      </c>
      <c r="S4" s="70"/>
      <c r="U4" s="106"/>
      <c r="V4" s="111"/>
    </row>
    <row r="5" spans="2:22" s="2" customFormat="1" ht="63.75" customHeight="1">
      <c r="B5" s="85">
        <v>1</v>
      </c>
      <c r="D5" s="4" t="s">
        <v>353</v>
      </c>
      <c r="E5" s="4" t="s">
        <v>354</v>
      </c>
      <c r="F5" s="4" t="s">
        <v>355</v>
      </c>
      <c r="G5" s="4" t="s">
        <v>356</v>
      </c>
      <c r="H5" s="4" t="s">
        <v>357</v>
      </c>
      <c r="I5" s="4" t="s">
        <v>358</v>
      </c>
      <c r="J5" s="4" t="s">
        <v>359</v>
      </c>
      <c r="K5" s="4" t="s">
        <v>360</v>
      </c>
      <c r="L5" s="4" t="s">
        <v>361</v>
      </c>
      <c r="M5" s="4" t="s">
        <v>362</v>
      </c>
      <c r="N5" s="91" t="s">
        <v>363</v>
      </c>
      <c r="O5" s="4" t="s">
        <v>364</v>
      </c>
      <c r="P5" s="4" t="s">
        <v>365</v>
      </c>
      <c r="Q5" s="4" t="s">
        <v>366</v>
      </c>
      <c r="R5" s="4" t="s">
        <v>367</v>
      </c>
      <c r="S5" s="71"/>
      <c r="U5" s="106"/>
      <c r="V5" s="111"/>
    </row>
    <row r="6" spans="2:22" s="57" customFormat="1" ht="22.5" customHeight="1">
      <c r="B6" s="86"/>
      <c r="C6" s="60"/>
      <c r="D6" s="87" t="s">
        <v>214</v>
      </c>
      <c r="E6" s="87" t="s">
        <v>216</v>
      </c>
      <c r="F6" s="87" t="s">
        <v>218</v>
      </c>
      <c r="G6" s="87" t="s">
        <v>220</v>
      </c>
      <c r="H6" s="87" t="s">
        <v>222</v>
      </c>
      <c r="I6" s="87" t="s">
        <v>224</v>
      </c>
      <c r="J6" s="87"/>
      <c r="K6" s="87" t="s">
        <v>226</v>
      </c>
      <c r="L6" s="87" t="s">
        <v>228</v>
      </c>
      <c r="M6" s="87" t="s">
        <v>230</v>
      </c>
      <c r="N6" s="87" t="s">
        <v>232</v>
      </c>
      <c r="O6" s="87" t="s">
        <v>234</v>
      </c>
      <c r="P6" s="87"/>
      <c r="Q6" s="87" t="s">
        <v>236</v>
      </c>
      <c r="R6" s="87" t="s">
        <v>238</v>
      </c>
      <c r="S6" s="72"/>
      <c r="U6" s="107"/>
      <c r="V6" s="111"/>
    </row>
    <row r="7" spans="2:22" s="56" customFormat="1" ht="26.1" customHeight="1">
      <c r="B7" s="83"/>
      <c r="C7" s="73"/>
      <c r="D7" s="74" t="s">
        <v>444</v>
      </c>
      <c r="E7" s="74" t="s">
        <v>445</v>
      </c>
      <c r="F7" s="74" t="s">
        <v>446</v>
      </c>
      <c r="G7" s="74" t="s">
        <v>438</v>
      </c>
      <c r="H7" s="74" t="s">
        <v>447</v>
      </c>
      <c r="I7" s="74"/>
      <c r="J7" s="74" t="s">
        <v>448</v>
      </c>
      <c r="K7" s="74" t="s">
        <v>449</v>
      </c>
      <c r="L7" s="74" t="s">
        <v>450</v>
      </c>
      <c r="M7" s="74" t="s">
        <v>451</v>
      </c>
      <c r="N7" s="74"/>
      <c r="O7" s="74" t="s">
        <v>452</v>
      </c>
      <c r="P7" s="74" t="s">
        <v>453</v>
      </c>
      <c r="Q7" s="74" t="s">
        <v>440</v>
      </c>
      <c r="R7" s="74" t="s">
        <v>438</v>
      </c>
      <c r="S7" s="75"/>
      <c r="U7" s="108"/>
      <c r="V7" s="111"/>
    </row>
    <row r="8" spans="2:22" s="2" customFormat="1" ht="25.5" customHeight="1">
      <c r="B8" s="84"/>
      <c r="C8" s="68"/>
      <c r="D8" s="69" t="s">
        <v>239</v>
      </c>
      <c r="E8" s="69" t="s">
        <v>241</v>
      </c>
      <c r="F8" s="69" t="s">
        <v>243</v>
      </c>
      <c r="G8" s="69" t="s">
        <v>227</v>
      </c>
      <c r="H8" s="69" t="s">
        <v>245</v>
      </c>
      <c r="I8" s="69"/>
      <c r="J8" s="69" t="s">
        <v>247</v>
      </c>
      <c r="K8" s="69" t="s">
        <v>249</v>
      </c>
      <c r="L8" s="69" t="s">
        <v>251</v>
      </c>
      <c r="M8" s="69" t="s">
        <v>253</v>
      </c>
      <c r="N8" s="69"/>
      <c r="O8" s="69" t="s">
        <v>255</v>
      </c>
      <c r="P8" s="69" t="s">
        <v>257</v>
      </c>
      <c r="Q8" s="69" t="s">
        <v>231</v>
      </c>
      <c r="R8" s="69" t="s">
        <v>227</v>
      </c>
      <c r="S8" s="70"/>
      <c r="U8" s="106"/>
      <c r="V8" s="111"/>
    </row>
    <row r="9" spans="2:22" s="2" customFormat="1" ht="63.75" customHeight="1">
      <c r="B9" s="85">
        <f>B5+1</f>
        <v>2</v>
      </c>
      <c r="C9" s="68"/>
      <c r="D9" s="4" t="s">
        <v>368</v>
      </c>
      <c r="E9" s="4" t="s">
        <v>369</v>
      </c>
      <c r="F9" s="4" t="s">
        <v>370</v>
      </c>
      <c r="G9" s="4" t="s">
        <v>361</v>
      </c>
      <c r="H9" s="4" t="s">
        <v>371</v>
      </c>
      <c r="I9" s="4" t="s">
        <v>372</v>
      </c>
      <c r="J9" s="4" t="s">
        <v>373</v>
      </c>
      <c r="K9" s="4" t="s">
        <v>374</v>
      </c>
      <c r="L9" s="4" t="s">
        <v>375</v>
      </c>
      <c r="M9" s="4" t="s">
        <v>376</v>
      </c>
      <c r="N9" s="4" t="s">
        <v>359</v>
      </c>
      <c r="O9" s="4" t="s">
        <v>377</v>
      </c>
      <c r="P9" s="4" t="s">
        <v>378</v>
      </c>
      <c r="Q9" s="4" t="s">
        <v>363</v>
      </c>
      <c r="R9" s="4" t="s">
        <v>361</v>
      </c>
      <c r="S9" s="71"/>
      <c r="T9" s="116"/>
      <c r="U9" s="106"/>
      <c r="V9" s="111"/>
    </row>
    <row r="10" spans="2:22" s="2" customFormat="1" ht="22.5" customHeight="1">
      <c r="B10" s="86"/>
      <c r="C10" s="68"/>
      <c r="D10" s="87" t="s">
        <v>240</v>
      </c>
      <c r="E10" s="87" t="s">
        <v>242</v>
      </c>
      <c r="F10" s="87" t="s">
        <v>244</v>
      </c>
      <c r="G10" s="87" t="s">
        <v>228</v>
      </c>
      <c r="H10" s="87" t="s">
        <v>246</v>
      </c>
      <c r="I10" s="87"/>
      <c r="J10" s="87" t="s">
        <v>248</v>
      </c>
      <c r="K10" s="87" t="s">
        <v>250</v>
      </c>
      <c r="L10" s="87" t="s">
        <v>252</v>
      </c>
      <c r="M10" s="87" t="s">
        <v>254</v>
      </c>
      <c r="N10" s="87"/>
      <c r="O10" s="87" t="s">
        <v>256</v>
      </c>
      <c r="P10" s="87" t="s">
        <v>258</v>
      </c>
      <c r="Q10" s="87" t="s">
        <v>232</v>
      </c>
      <c r="R10" s="87" t="s">
        <v>228</v>
      </c>
      <c r="S10" s="76"/>
      <c r="V10" s="111"/>
    </row>
    <row r="11" spans="2:22" s="56" customFormat="1" ht="26.1" customHeight="1">
      <c r="B11" s="83"/>
      <c r="C11" s="73"/>
      <c r="D11" s="74" t="s">
        <v>454</v>
      </c>
      <c r="E11" s="74" t="s">
        <v>455</v>
      </c>
      <c r="F11" s="74"/>
      <c r="G11" s="74" t="s">
        <v>456</v>
      </c>
      <c r="H11" s="74" t="s">
        <v>446</v>
      </c>
      <c r="I11" s="74" t="s">
        <v>438</v>
      </c>
      <c r="J11" s="74" t="s">
        <v>457</v>
      </c>
      <c r="K11" s="74" t="s">
        <v>435</v>
      </c>
      <c r="L11" s="74" t="s">
        <v>458</v>
      </c>
      <c r="M11" s="74" t="s">
        <v>459</v>
      </c>
      <c r="N11" s="74" t="s">
        <v>460</v>
      </c>
      <c r="O11" s="74" t="s">
        <v>461</v>
      </c>
      <c r="P11" s="74" t="s">
        <v>462</v>
      </c>
      <c r="Q11" s="74" t="s">
        <v>463</v>
      </c>
      <c r="R11" s="74"/>
      <c r="S11" s="75"/>
      <c r="V11" s="111"/>
    </row>
    <row r="12" spans="2:22" s="2" customFormat="1" ht="25.5">
      <c r="B12" s="84"/>
      <c r="C12" s="68"/>
      <c r="D12" s="69" t="s">
        <v>259</v>
      </c>
      <c r="E12" s="69" t="s">
        <v>261</v>
      </c>
      <c r="F12" s="69"/>
      <c r="G12" s="69" t="s">
        <v>263</v>
      </c>
      <c r="H12" s="69" t="s">
        <v>243</v>
      </c>
      <c r="I12" s="69" t="s">
        <v>227</v>
      </c>
      <c r="J12" s="69" t="s">
        <v>265</v>
      </c>
      <c r="K12" s="69" t="s">
        <v>221</v>
      </c>
      <c r="L12" s="69" t="s">
        <v>267</v>
      </c>
      <c r="M12" s="69" t="s">
        <v>269</v>
      </c>
      <c r="N12" s="69" t="s">
        <v>271</v>
      </c>
      <c r="O12" s="69" t="s">
        <v>273</v>
      </c>
      <c r="P12" s="69" t="s">
        <v>275</v>
      </c>
      <c r="Q12" s="69" t="s">
        <v>277</v>
      </c>
      <c r="R12" s="69"/>
      <c r="S12" s="70"/>
      <c r="V12" s="111"/>
    </row>
    <row r="13" spans="2:22" s="2" customFormat="1" ht="63.75" customHeight="1">
      <c r="B13" s="85">
        <f>B9+1</f>
        <v>3</v>
      </c>
      <c r="C13" s="68"/>
      <c r="D13" s="4" t="s">
        <v>379</v>
      </c>
      <c r="E13" s="4" t="s">
        <v>380</v>
      </c>
      <c r="F13" s="4" t="s">
        <v>372</v>
      </c>
      <c r="G13" s="4" t="s">
        <v>381</v>
      </c>
      <c r="H13" s="4" t="s">
        <v>370</v>
      </c>
      <c r="I13" s="4" t="s">
        <v>361</v>
      </c>
      <c r="J13" s="4" t="s">
        <v>382</v>
      </c>
      <c r="K13" s="4" t="s">
        <v>357</v>
      </c>
      <c r="L13" s="4" t="s">
        <v>383</v>
      </c>
      <c r="M13" s="4" t="s">
        <v>384</v>
      </c>
      <c r="N13" s="4" t="s">
        <v>385</v>
      </c>
      <c r="O13" s="4" t="s">
        <v>386</v>
      </c>
      <c r="P13" s="4" t="s">
        <v>387</v>
      </c>
      <c r="Q13" s="4" t="s">
        <v>388</v>
      </c>
      <c r="R13" s="4" t="s">
        <v>359</v>
      </c>
      <c r="S13" s="71"/>
      <c r="V13" s="112"/>
    </row>
    <row r="14" spans="2:22" s="2" customFormat="1">
      <c r="B14" s="86"/>
      <c r="C14" s="68"/>
      <c r="D14" s="87" t="s">
        <v>260</v>
      </c>
      <c r="E14" s="87" t="s">
        <v>262</v>
      </c>
      <c r="F14" s="87"/>
      <c r="G14" s="87" t="s">
        <v>264</v>
      </c>
      <c r="H14" s="87" t="s">
        <v>244</v>
      </c>
      <c r="I14" s="87" t="s">
        <v>228</v>
      </c>
      <c r="J14" s="87" t="s">
        <v>266</v>
      </c>
      <c r="K14" s="87" t="s">
        <v>222</v>
      </c>
      <c r="L14" s="87" t="s">
        <v>268</v>
      </c>
      <c r="M14" s="87" t="s">
        <v>270</v>
      </c>
      <c r="N14" s="87" t="s">
        <v>272</v>
      </c>
      <c r="O14" s="87" t="s">
        <v>274</v>
      </c>
      <c r="P14" s="87" t="s">
        <v>276</v>
      </c>
      <c r="Q14" s="87" t="s">
        <v>278</v>
      </c>
      <c r="R14" s="87"/>
      <c r="S14" s="76"/>
      <c r="V14" s="113"/>
    </row>
    <row r="15" spans="2:22" s="56" customFormat="1" ht="26.1" customHeight="1">
      <c r="B15" s="83"/>
      <c r="C15" s="73"/>
      <c r="D15" s="74" t="s">
        <v>464</v>
      </c>
      <c r="E15" s="74" t="s">
        <v>465</v>
      </c>
      <c r="F15" s="74" t="s">
        <v>457</v>
      </c>
      <c r="G15" s="74" t="s">
        <v>461</v>
      </c>
      <c r="H15" s="74" t="s">
        <v>462</v>
      </c>
      <c r="I15" s="74" t="s">
        <v>466</v>
      </c>
      <c r="J15" s="74"/>
      <c r="K15" s="74" t="s">
        <v>467</v>
      </c>
      <c r="L15" s="74" t="s">
        <v>468</v>
      </c>
      <c r="M15" s="74" t="s">
        <v>469</v>
      </c>
      <c r="N15" s="74" t="s">
        <v>470</v>
      </c>
      <c r="O15" s="74"/>
      <c r="P15" s="74" t="s">
        <v>462</v>
      </c>
      <c r="Q15" s="74" t="s">
        <v>471</v>
      </c>
      <c r="R15" s="74" t="s">
        <v>462</v>
      </c>
      <c r="S15" s="75"/>
      <c r="V15" s="114"/>
    </row>
    <row r="16" spans="2:22" s="2" customFormat="1">
      <c r="B16" s="84"/>
      <c r="C16" s="68"/>
      <c r="D16" s="69" t="s">
        <v>279</v>
      </c>
      <c r="E16" s="69" t="s">
        <v>281</v>
      </c>
      <c r="F16" s="69" t="s">
        <v>265</v>
      </c>
      <c r="G16" s="69" t="s">
        <v>273</v>
      </c>
      <c r="H16" s="69" t="s">
        <v>275</v>
      </c>
      <c r="I16" s="69" t="s">
        <v>283</v>
      </c>
      <c r="J16" s="69"/>
      <c r="K16" s="69" t="s">
        <v>285</v>
      </c>
      <c r="L16" s="69" t="s">
        <v>287</v>
      </c>
      <c r="M16" s="69" t="s">
        <v>289</v>
      </c>
      <c r="N16" s="69" t="s">
        <v>291</v>
      </c>
      <c r="O16" s="69"/>
      <c r="P16" s="69" t="s">
        <v>275</v>
      </c>
      <c r="Q16" s="69" t="s">
        <v>293</v>
      </c>
      <c r="R16" s="69" t="s">
        <v>275</v>
      </c>
      <c r="S16" s="70"/>
      <c r="V16" s="113"/>
    </row>
    <row r="17" spans="2:22" s="2" customFormat="1" ht="63.75" customHeight="1">
      <c r="B17" s="85">
        <f>B13+1</f>
        <v>4</v>
      </c>
      <c r="C17" s="68"/>
      <c r="D17" s="91" t="s">
        <v>389</v>
      </c>
      <c r="E17" s="4" t="s">
        <v>390</v>
      </c>
      <c r="F17" s="4" t="s">
        <v>391</v>
      </c>
      <c r="G17" s="4" t="s">
        <v>386</v>
      </c>
      <c r="H17" s="4" t="s">
        <v>387</v>
      </c>
      <c r="I17" s="4" t="s">
        <v>392</v>
      </c>
      <c r="J17" s="4" t="s">
        <v>365</v>
      </c>
      <c r="K17" s="4" t="s">
        <v>393</v>
      </c>
      <c r="L17" s="4" t="s">
        <v>394</v>
      </c>
      <c r="M17" s="4" t="s">
        <v>395</v>
      </c>
      <c r="N17" s="4" t="s">
        <v>396</v>
      </c>
      <c r="O17" s="4" t="s">
        <v>359</v>
      </c>
      <c r="P17" s="4" t="s">
        <v>387</v>
      </c>
      <c r="Q17" s="4" t="s">
        <v>397</v>
      </c>
      <c r="R17" s="4" t="s">
        <v>387</v>
      </c>
      <c r="S17" s="71"/>
      <c r="V17" s="113"/>
    </row>
    <row r="18" spans="2:22" s="2" customFormat="1">
      <c r="B18" s="86"/>
      <c r="C18" s="68"/>
      <c r="D18" s="87" t="s">
        <v>280</v>
      </c>
      <c r="E18" s="87" t="s">
        <v>282</v>
      </c>
      <c r="F18" s="87" t="s">
        <v>266</v>
      </c>
      <c r="G18" s="87" t="s">
        <v>274</v>
      </c>
      <c r="H18" s="87" t="s">
        <v>276</v>
      </c>
      <c r="I18" s="87" t="s">
        <v>284</v>
      </c>
      <c r="J18" s="87"/>
      <c r="K18" s="87" t="s">
        <v>286</v>
      </c>
      <c r="L18" s="87" t="s">
        <v>288</v>
      </c>
      <c r="M18" s="87" t="s">
        <v>290</v>
      </c>
      <c r="N18" s="87" t="s">
        <v>292</v>
      </c>
      <c r="O18" s="87"/>
      <c r="P18" s="87" t="s">
        <v>276</v>
      </c>
      <c r="Q18" s="87" t="s">
        <v>294</v>
      </c>
      <c r="R18" s="87" t="s">
        <v>276</v>
      </c>
      <c r="S18" s="76"/>
      <c r="V18" s="113"/>
    </row>
    <row r="19" spans="2:22" s="56" customFormat="1" ht="26.1" customHeight="1">
      <c r="B19" s="83"/>
      <c r="C19" s="73"/>
      <c r="D19" s="74" t="s">
        <v>472</v>
      </c>
      <c r="E19" s="74"/>
      <c r="F19" s="74" t="s">
        <v>473</v>
      </c>
      <c r="G19" s="74" t="s">
        <v>474</v>
      </c>
      <c r="H19" s="74" t="s">
        <v>475</v>
      </c>
      <c r="I19" s="74" t="s">
        <v>465</v>
      </c>
      <c r="J19" s="74"/>
      <c r="K19" s="74" t="s">
        <v>476</v>
      </c>
      <c r="L19" s="74" t="s">
        <v>476</v>
      </c>
      <c r="M19" s="74" t="s">
        <v>477</v>
      </c>
      <c r="N19" s="74" t="s">
        <v>478</v>
      </c>
      <c r="O19" s="74"/>
      <c r="P19" s="74" t="s">
        <v>437</v>
      </c>
      <c r="Q19" s="74" t="s">
        <v>474</v>
      </c>
      <c r="R19" s="74" t="s">
        <v>479</v>
      </c>
      <c r="S19" s="75"/>
      <c r="V19" s="114"/>
    </row>
    <row r="20" spans="2:22" s="2" customFormat="1">
      <c r="B20" s="84"/>
      <c r="C20" s="68"/>
      <c r="D20" s="69" t="s">
        <v>295</v>
      </c>
      <c r="E20" s="69"/>
      <c r="F20" s="69" t="s">
        <v>297</v>
      </c>
      <c r="G20" s="69" t="s">
        <v>299</v>
      </c>
      <c r="H20" s="69" t="s">
        <v>301</v>
      </c>
      <c r="I20" s="69" t="s">
        <v>281</v>
      </c>
      <c r="J20" s="69"/>
      <c r="K20" s="69" t="s">
        <v>303</v>
      </c>
      <c r="L20" s="69" t="s">
        <v>303</v>
      </c>
      <c r="M20" s="69" t="s">
        <v>305</v>
      </c>
      <c r="N20" s="69" t="s">
        <v>307</v>
      </c>
      <c r="O20" s="69"/>
      <c r="P20" s="69" t="s">
        <v>225</v>
      </c>
      <c r="Q20" s="69" t="s">
        <v>299</v>
      </c>
      <c r="R20" s="69" t="s">
        <v>309</v>
      </c>
      <c r="S20" s="70"/>
      <c r="V20" s="113"/>
    </row>
    <row r="21" spans="2:22" s="2" customFormat="1" ht="63.75" customHeight="1">
      <c r="B21" s="85">
        <f>B17+1</f>
        <v>5</v>
      </c>
      <c r="C21" s="68"/>
      <c r="D21" s="4" t="s">
        <v>398</v>
      </c>
      <c r="E21" s="4" t="s">
        <v>365</v>
      </c>
      <c r="F21" s="91" t="s">
        <v>399</v>
      </c>
      <c r="G21" s="4" t="s">
        <v>400</v>
      </c>
      <c r="H21" s="91" t="s">
        <v>401</v>
      </c>
      <c r="I21" s="4" t="s">
        <v>390</v>
      </c>
      <c r="J21" s="4" t="s">
        <v>359</v>
      </c>
      <c r="K21" s="4" t="s">
        <v>402</v>
      </c>
      <c r="L21" s="4" t="s">
        <v>402</v>
      </c>
      <c r="M21" s="4" t="s">
        <v>403</v>
      </c>
      <c r="N21" s="4" t="s">
        <v>404</v>
      </c>
      <c r="O21" s="4" t="s">
        <v>359</v>
      </c>
      <c r="P21" s="4" t="s">
        <v>360</v>
      </c>
      <c r="Q21" s="4" t="s">
        <v>400</v>
      </c>
      <c r="R21" s="4" t="s">
        <v>405</v>
      </c>
      <c r="S21" s="71"/>
      <c r="V21" s="113"/>
    </row>
    <row r="22" spans="2:22" s="2" customFormat="1">
      <c r="B22" s="86"/>
      <c r="C22" s="68"/>
      <c r="D22" s="87" t="s">
        <v>296</v>
      </c>
      <c r="E22" s="87"/>
      <c r="F22" s="87" t="s">
        <v>298</v>
      </c>
      <c r="G22" s="87" t="s">
        <v>300</v>
      </c>
      <c r="H22" s="87" t="s">
        <v>302</v>
      </c>
      <c r="I22" s="87" t="s">
        <v>282</v>
      </c>
      <c r="J22" s="87"/>
      <c r="K22" s="87" t="s">
        <v>304</v>
      </c>
      <c r="L22" s="87" t="s">
        <v>304</v>
      </c>
      <c r="M22" s="87" t="s">
        <v>306</v>
      </c>
      <c r="N22" s="87" t="s">
        <v>308</v>
      </c>
      <c r="O22" s="87"/>
      <c r="P22" s="87" t="s">
        <v>226</v>
      </c>
      <c r="Q22" s="87" t="s">
        <v>300</v>
      </c>
      <c r="R22" s="87" t="s">
        <v>310</v>
      </c>
      <c r="S22" s="76"/>
      <c r="V22" s="113"/>
    </row>
    <row r="23" spans="2:22" s="56" customFormat="1" ht="26.1" customHeight="1">
      <c r="B23" s="83"/>
      <c r="C23" s="73"/>
      <c r="D23" s="74" t="s">
        <v>461</v>
      </c>
      <c r="E23" s="74" t="s">
        <v>462</v>
      </c>
      <c r="F23" s="74" t="s">
        <v>437</v>
      </c>
      <c r="G23" s="74" t="s">
        <v>480</v>
      </c>
      <c r="H23" s="74" t="s">
        <v>474</v>
      </c>
      <c r="I23" s="74" t="s">
        <v>444</v>
      </c>
      <c r="J23" s="74"/>
      <c r="K23" s="74"/>
      <c r="L23" s="74"/>
      <c r="M23" s="74"/>
      <c r="N23" s="74"/>
      <c r="O23" s="74"/>
      <c r="P23" s="74"/>
      <c r="Q23" s="74"/>
      <c r="R23" s="74"/>
      <c r="S23" s="75"/>
      <c r="V23" s="114"/>
    </row>
    <row r="24" spans="2:22" s="2" customFormat="1">
      <c r="B24" s="84"/>
      <c r="C24" s="68"/>
      <c r="D24" s="69" t="s">
        <v>273</v>
      </c>
      <c r="E24" s="69" t="s">
        <v>275</v>
      </c>
      <c r="F24" s="69" t="s">
        <v>225</v>
      </c>
      <c r="G24" s="69" t="s">
        <v>311</v>
      </c>
      <c r="H24" s="69" t="s">
        <v>299</v>
      </c>
      <c r="I24" s="69" t="s">
        <v>239</v>
      </c>
      <c r="J24" s="69"/>
      <c r="K24" s="69"/>
      <c r="L24" s="69"/>
      <c r="M24" s="69"/>
      <c r="N24" s="69"/>
      <c r="O24" s="69"/>
      <c r="P24" s="69"/>
      <c r="Q24" s="69"/>
      <c r="R24" s="69"/>
      <c r="S24" s="70"/>
      <c r="V24" s="113"/>
    </row>
    <row r="25" spans="2:22" s="2" customFormat="1" ht="67.5">
      <c r="B25" s="85">
        <f>B21+1</f>
        <v>6</v>
      </c>
      <c r="C25" s="68"/>
      <c r="D25" s="4" t="s">
        <v>386</v>
      </c>
      <c r="E25" s="4" t="s">
        <v>387</v>
      </c>
      <c r="F25" s="4" t="s">
        <v>360</v>
      </c>
      <c r="G25" s="4" t="s">
        <v>406</v>
      </c>
      <c r="H25" s="4" t="s">
        <v>407</v>
      </c>
      <c r="I25" s="4" t="s">
        <v>408</v>
      </c>
      <c r="J25" s="4" t="s">
        <v>372</v>
      </c>
      <c r="K25" s="117" t="s">
        <v>481</v>
      </c>
      <c r="L25" s="4" t="s">
        <v>481</v>
      </c>
      <c r="M25" s="4" t="s">
        <v>481</v>
      </c>
      <c r="N25" s="4" t="s">
        <v>481</v>
      </c>
      <c r="O25" s="4" t="s">
        <v>481</v>
      </c>
      <c r="P25" s="4" t="s">
        <v>481</v>
      </c>
      <c r="Q25" s="4" t="s">
        <v>481</v>
      </c>
      <c r="R25" s="4" t="s">
        <v>481</v>
      </c>
      <c r="S25" s="71"/>
      <c r="T25" s="2">
        <f xml:space="preserve"> (5*15) + 8</f>
        <v>83</v>
      </c>
      <c r="U25" s="2">
        <f>T25+T29</f>
        <v>146</v>
      </c>
      <c r="V25" s="113"/>
    </row>
    <row r="26" spans="2:22" s="2" customFormat="1" ht="22.5" customHeight="1">
      <c r="B26" s="86"/>
      <c r="C26" s="68"/>
      <c r="D26" s="87" t="s">
        <v>274</v>
      </c>
      <c r="E26" s="87" t="s">
        <v>276</v>
      </c>
      <c r="F26" s="87" t="s">
        <v>226</v>
      </c>
      <c r="G26" s="87" t="s">
        <v>312</v>
      </c>
      <c r="H26" s="87" t="s">
        <v>300</v>
      </c>
      <c r="I26" s="87" t="s">
        <v>240</v>
      </c>
      <c r="J26" s="87"/>
      <c r="K26" s="87" t="s">
        <v>481</v>
      </c>
      <c r="L26" s="87" t="s">
        <v>481</v>
      </c>
      <c r="M26" s="87" t="s">
        <v>481</v>
      </c>
      <c r="N26" s="87" t="s">
        <v>481</v>
      </c>
      <c r="O26" s="87" t="s">
        <v>481</v>
      </c>
      <c r="P26" s="87" t="s">
        <v>481</v>
      </c>
      <c r="Q26" s="87" t="s">
        <v>481</v>
      </c>
      <c r="R26" s="87" t="s">
        <v>481</v>
      </c>
      <c r="S26" s="76"/>
      <c r="T26" s="58"/>
      <c r="V26" s="113"/>
    </row>
    <row r="27" spans="2:22" s="2" customFormat="1" ht="22.5" customHeight="1">
      <c r="B27" s="89"/>
      <c r="C27" s="61"/>
      <c r="D27" s="74" t="s">
        <v>456</v>
      </c>
      <c r="E27" s="74" t="s">
        <v>482</v>
      </c>
      <c r="F27" s="74"/>
      <c r="G27" s="74" t="s">
        <v>447</v>
      </c>
      <c r="H27" s="74"/>
      <c r="I27" s="74" t="s">
        <v>436</v>
      </c>
      <c r="J27" s="74" t="s">
        <v>435</v>
      </c>
      <c r="K27" s="74" t="s">
        <v>483</v>
      </c>
      <c r="L27" s="74" t="s">
        <v>484</v>
      </c>
      <c r="M27" s="74" t="s">
        <v>439</v>
      </c>
      <c r="N27" s="74" t="s">
        <v>485</v>
      </c>
      <c r="O27" s="74"/>
      <c r="P27" s="74" t="s">
        <v>454</v>
      </c>
      <c r="Q27" s="74" t="s">
        <v>455</v>
      </c>
      <c r="R27" s="74"/>
      <c r="S27" s="75"/>
      <c r="T27" s="56"/>
      <c r="V27" s="113"/>
    </row>
    <row r="28" spans="2:22">
      <c r="B28" s="84"/>
      <c r="C28" s="2"/>
      <c r="D28" s="69" t="s">
        <v>263</v>
      </c>
      <c r="E28" s="69" t="s">
        <v>313</v>
      </c>
      <c r="F28" s="69"/>
      <c r="G28" s="69" t="s">
        <v>245</v>
      </c>
      <c r="H28" s="69"/>
      <c r="I28" s="69" t="s">
        <v>223</v>
      </c>
      <c r="J28" s="69" t="s">
        <v>221</v>
      </c>
      <c r="K28" s="69" t="s">
        <v>315</v>
      </c>
      <c r="L28" s="69" t="s">
        <v>317</v>
      </c>
      <c r="M28" s="69" t="s">
        <v>229</v>
      </c>
      <c r="N28" s="69" t="s">
        <v>319</v>
      </c>
      <c r="O28" s="69"/>
      <c r="P28" s="69" t="s">
        <v>259</v>
      </c>
      <c r="Q28" s="69" t="s">
        <v>261</v>
      </c>
      <c r="R28" s="69"/>
      <c r="S28" s="70"/>
      <c r="T28" s="2"/>
    </row>
    <row r="29" spans="2:22" s="2" customFormat="1" ht="67.5">
      <c r="B29" s="85">
        <f>B26+1</f>
        <v>1</v>
      </c>
      <c r="D29" s="4" t="s">
        <v>381</v>
      </c>
      <c r="E29" s="4" t="s">
        <v>409</v>
      </c>
      <c r="F29" s="4" t="s">
        <v>410</v>
      </c>
      <c r="G29" s="4" t="s">
        <v>371</v>
      </c>
      <c r="H29" s="4" t="s">
        <v>359</v>
      </c>
      <c r="I29" s="4" t="s">
        <v>358</v>
      </c>
      <c r="J29" s="4" t="s">
        <v>357</v>
      </c>
      <c r="K29" s="4" t="s">
        <v>411</v>
      </c>
      <c r="L29" s="4" t="s">
        <v>412</v>
      </c>
      <c r="M29" s="4" t="s">
        <v>362</v>
      </c>
      <c r="N29" s="4" t="s">
        <v>413</v>
      </c>
      <c r="O29" s="4" t="s">
        <v>365</v>
      </c>
      <c r="P29" s="4" t="s">
        <v>379</v>
      </c>
      <c r="Q29" s="4" t="s">
        <v>380</v>
      </c>
      <c r="R29" s="4" t="s">
        <v>359</v>
      </c>
      <c r="S29" s="71"/>
      <c r="T29" s="2">
        <f xml:space="preserve"> (4*15) + 3</f>
        <v>63</v>
      </c>
      <c r="V29" s="113"/>
    </row>
    <row r="30" spans="2:22" s="2" customFormat="1" ht="22.5" customHeight="1">
      <c r="B30" s="90"/>
      <c r="C30" s="60"/>
      <c r="D30" s="87" t="s">
        <v>264</v>
      </c>
      <c r="E30" s="87" t="s">
        <v>314</v>
      </c>
      <c r="F30" s="87"/>
      <c r="G30" s="87" t="s">
        <v>246</v>
      </c>
      <c r="H30" s="87"/>
      <c r="I30" s="87" t="s">
        <v>224</v>
      </c>
      <c r="J30" s="87" t="s">
        <v>222</v>
      </c>
      <c r="K30" s="87" t="s">
        <v>316</v>
      </c>
      <c r="L30" s="87" t="s">
        <v>318</v>
      </c>
      <c r="M30" s="87" t="s">
        <v>230</v>
      </c>
      <c r="N30" s="87" t="s">
        <v>320</v>
      </c>
      <c r="O30" s="87"/>
      <c r="P30" s="87" t="s">
        <v>260</v>
      </c>
      <c r="Q30" s="87" t="s">
        <v>262</v>
      </c>
      <c r="R30" s="87"/>
      <c r="S30" s="72"/>
      <c r="T30" s="57"/>
      <c r="V30" s="113"/>
    </row>
    <row r="31" spans="2:22" s="2" customFormat="1" ht="22.5" customHeight="1">
      <c r="B31" s="89"/>
      <c r="C31" s="61"/>
      <c r="D31" s="74" t="s">
        <v>436</v>
      </c>
      <c r="E31" s="74" t="s">
        <v>435</v>
      </c>
      <c r="F31" s="74" t="s">
        <v>486</v>
      </c>
      <c r="G31" s="74" t="s">
        <v>487</v>
      </c>
      <c r="H31" s="74" t="s">
        <v>439</v>
      </c>
      <c r="I31" s="74" t="s">
        <v>485</v>
      </c>
      <c r="J31" s="74"/>
      <c r="K31" s="74" t="s">
        <v>457</v>
      </c>
      <c r="L31" s="74"/>
      <c r="M31" s="74" t="s">
        <v>436</v>
      </c>
      <c r="N31" s="74" t="s">
        <v>435</v>
      </c>
      <c r="O31" s="74" t="s">
        <v>488</v>
      </c>
      <c r="P31" s="74" t="s">
        <v>489</v>
      </c>
      <c r="Q31" s="74" t="s">
        <v>439</v>
      </c>
      <c r="R31" s="74" t="s">
        <v>485</v>
      </c>
      <c r="S31" s="75"/>
      <c r="T31" s="56"/>
      <c r="V31" s="113"/>
    </row>
    <row r="32" spans="2:22">
      <c r="B32" s="84"/>
      <c r="C32" s="2"/>
      <c r="D32" s="69" t="s">
        <v>223</v>
      </c>
      <c r="E32" s="69" t="s">
        <v>221</v>
      </c>
      <c r="F32" s="69" t="s">
        <v>321</v>
      </c>
      <c r="G32" s="69" t="s">
        <v>323</v>
      </c>
      <c r="H32" s="69" t="s">
        <v>229</v>
      </c>
      <c r="I32" s="69" t="s">
        <v>319</v>
      </c>
      <c r="J32" s="69"/>
      <c r="K32" s="69" t="s">
        <v>265</v>
      </c>
      <c r="L32" s="69"/>
      <c r="M32" s="69" t="s">
        <v>223</v>
      </c>
      <c r="N32" s="69" t="s">
        <v>221</v>
      </c>
      <c r="O32" s="69" t="s">
        <v>325</v>
      </c>
      <c r="P32" s="69" t="s">
        <v>327</v>
      </c>
      <c r="Q32" s="69" t="s">
        <v>229</v>
      </c>
      <c r="R32" s="69" t="s">
        <v>319</v>
      </c>
      <c r="S32" s="70"/>
      <c r="T32" s="2"/>
    </row>
    <row r="33" spans="2:20" ht="67.5">
      <c r="B33" s="85">
        <f>B29+1</f>
        <v>2</v>
      </c>
      <c r="C33" s="2"/>
      <c r="D33" s="4" t="s">
        <v>358</v>
      </c>
      <c r="E33" s="4" t="s">
        <v>357</v>
      </c>
      <c r="F33" s="4" t="s">
        <v>414</v>
      </c>
      <c r="G33" s="4" t="s">
        <v>415</v>
      </c>
      <c r="H33" s="4" t="s">
        <v>362</v>
      </c>
      <c r="I33" s="4" t="s">
        <v>413</v>
      </c>
      <c r="J33" s="4" t="s">
        <v>365</v>
      </c>
      <c r="K33" s="4" t="s">
        <v>382</v>
      </c>
      <c r="L33" s="4" t="s">
        <v>359</v>
      </c>
      <c r="M33" s="4" t="s">
        <v>358</v>
      </c>
      <c r="N33" s="4" t="s">
        <v>357</v>
      </c>
      <c r="O33" s="4" t="s">
        <v>416</v>
      </c>
      <c r="P33" s="4" t="s">
        <v>417</v>
      </c>
      <c r="Q33" s="4" t="s">
        <v>362</v>
      </c>
      <c r="R33" s="4" t="s">
        <v>413</v>
      </c>
      <c r="S33" s="71"/>
      <c r="T33" s="2"/>
    </row>
    <row r="34" spans="2:20">
      <c r="B34" s="90"/>
      <c r="C34" s="2"/>
      <c r="D34" s="87" t="s">
        <v>224</v>
      </c>
      <c r="E34" s="87" t="s">
        <v>222</v>
      </c>
      <c r="F34" s="87" t="s">
        <v>322</v>
      </c>
      <c r="G34" s="87" t="s">
        <v>324</v>
      </c>
      <c r="H34" s="87" t="s">
        <v>230</v>
      </c>
      <c r="I34" s="87" t="s">
        <v>320</v>
      </c>
      <c r="J34" s="87"/>
      <c r="K34" s="87" t="s">
        <v>266</v>
      </c>
      <c r="L34" s="87"/>
      <c r="M34" s="87" t="s">
        <v>224</v>
      </c>
      <c r="N34" s="87" t="s">
        <v>222</v>
      </c>
      <c r="O34" s="87" t="s">
        <v>326</v>
      </c>
      <c r="P34" s="87" t="s">
        <v>328</v>
      </c>
      <c r="Q34" s="87" t="s">
        <v>230</v>
      </c>
      <c r="R34" s="87" t="s">
        <v>320</v>
      </c>
      <c r="S34" s="76"/>
      <c r="T34" s="2"/>
    </row>
    <row r="35" spans="2:20">
      <c r="B35" s="89"/>
      <c r="C35" s="73"/>
      <c r="D35" s="74"/>
      <c r="E35" s="74" t="s">
        <v>490</v>
      </c>
      <c r="F35" s="74"/>
      <c r="G35" s="74" t="s">
        <v>447</v>
      </c>
      <c r="H35" s="74" t="s">
        <v>435</v>
      </c>
      <c r="I35" s="74" t="s">
        <v>438</v>
      </c>
      <c r="J35" s="74"/>
      <c r="K35" s="74" t="s">
        <v>443</v>
      </c>
      <c r="L35" s="74" t="s">
        <v>491</v>
      </c>
      <c r="M35" s="74" t="s">
        <v>492</v>
      </c>
      <c r="N35" s="74" t="s">
        <v>493</v>
      </c>
      <c r="O35" s="74" t="s">
        <v>494</v>
      </c>
      <c r="P35" s="74"/>
      <c r="Q35" s="74" t="s">
        <v>457</v>
      </c>
      <c r="R35" s="74" t="s">
        <v>435</v>
      </c>
      <c r="S35" s="75"/>
      <c r="T35" s="56"/>
    </row>
    <row r="36" spans="2:20">
      <c r="B36" s="84"/>
      <c r="C36" s="68"/>
      <c r="D36" s="69"/>
      <c r="E36" s="69" t="s">
        <v>329</v>
      </c>
      <c r="F36" s="69"/>
      <c r="G36" s="69" t="s">
        <v>245</v>
      </c>
      <c r="H36" s="69" t="s">
        <v>221</v>
      </c>
      <c r="I36" s="69" t="s">
        <v>227</v>
      </c>
      <c r="J36" s="69"/>
      <c r="K36" s="69" t="s">
        <v>237</v>
      </c>
      <c r="L36" s="69" t="s">
        <v>331</v>
      </c>
      <c r="M36" s="69" t="s">
        <v>333</v>
      </c>
      <c r="N36" s="69" t="s">
        <v>335</v>
      </c>
      <c r="O36" s="69" t="s">
        <v>337</v>
      </c>
      <c r="P36" s="69"/>
      <c r="Q36" s="69" t="s">
        <v>265</v>
      </c>
      <c r="R36" s="69" t="s">
        <v>221</v>
      </c>
      <c r="S36" s="70"/>
      <c r="T36" s="2"/>
    </row>
    <row r="37" spans="2:20" ht="67.5">
      <c r="B37" s="85">
        <f>B33+1</f>
        <v>3</v>
      </c>
      <c r="C37" s="68"/>
      <c r="D37" s="4" t="s">
        <v>372</v>
      </c>
      <c r="E37" s="91" t="s">
        <v>418</v>
      </c>
      <c r="F37" s="4" t="s">
        <v>419</v>
      </c>
      <c r="G37" s="4" t="s">
        <v>371</v>
      </c>
      <c r="H37" s="4" t="s">
        <v>357</v>
      </c>
      <c r="I37" s="4" t="s">
        <v>361</v>
      </c>
      <c r="J37" s="4" t="s">
        <v>359</v>
      </c>
      <c r="K37" s="4" t="s">
        <v>367</v>
      </c>
      <c r="L37" s="4" t="s">
        <v>420</v>
      </c>
      <c r="M37" s="91" t="s">
        <v>421</v>
      </c>
      <c r="N37" s="4" t="s">
        <v>422</v>
      </c>
      <c r="O37" s="4" t="s">
        <v>423</v>
      </c>
      <c r="P37" s="4" t="s">
        <v>365</v>
      </c>
      <c r="Q37" s="4" t="s">
        <v>382</v>
      </c>
      <c r="R37" s="4" t="s">
        <v>357</v>
      </c>
      <c r="S37" s="71"/>
      <c r="T37" s="2"/>
    </row>
    <row r="38" spans="2:20">
      <c r="B38" s="90"/>
      <c r="C38" s="68"/>
      <c r="D38" s="87"/>
      <c r="E38" s="87" t="s">
        <v>330</v>
      </c>
      <c r="F38" s="87"/>
      <c r="G38" s="87" t="s">
        <v>246</v>
      </c>
      <c r="H38" s="87" t="s">
        <v>222</v>
      </c>
      <c r="I38" s="87" t="s">
        <v>228</v>
      </c>
      <c r="J38" s="87"/>
      <c r="K38" s="87" t="s">
        <v>238</v>
      </c>
      <c r="L38" s="87" t="s">
        <v>332</v>
      </c>
      <c r="M38" s="87" t="s">
        <v>334</v>
      </c>
      <c r="N38" s="87" t="s">
        <v>336</v>
      </c>
      <c r="O38" s="87" t="s">
        <v>338</v>
      </c>
      <c r="P38" s="87"/>
      <c r="Q38" s="87" t="s">
        <v>266</v>
      </c>
      <c r="R38" s="87" t="s">
        <v>222</v>
      </c>
      <c r="S38" s="76"/>
      <c r="T38" s="2"/>
    </row>
    <row r="39" spans="2:20">
      <c r="B39" s="89"/>
      <c r="C39" s="73"/>
      <c r="D39" s="74" t="s">
        <v>438</v>
      </c>
      <c r="E39" s="74"/>
      <c r="F39" s="74" t="s">
        <v>450</v>
      </c>
      <c r="G39" s="74" t="s">
        <v>495</v>
      </c>
      <c r="H39" s="74" t="s">
        <v>439</v>
      </c>
      <c r="I39" s="74" t="s">
        <v>496</v>
      </c>
      <c r="J39" s="74" t="s">
        <v>453</v>
      </c>
      <c r="K39" s="74"/>
      <c r="L39" s="74" t="s">
        <v>454</v>
      </c>
      <c r="M39" s="74" t="s">
        <v>455</v>
      </c>
      <c r="N39" s="74" t="s">
        <v>435</v>
      </c>
      <c r="O39" s="74" t="s">
        <v>438</v>
      </c>
      <c r="P39" s="74"/>
      <c r="Q39" s="74" t="s">
        <v>497</v>
      </c>
      <c r="R39" s="74" t="s">
        <v>498</v>
      </c>
      <c r="S39" s="75"/>
      <c r="T39" s="56"/>
    </row>
    <row r="40" spans="2:20">
      <c r="B40" s="84"/>
      <c r="C40" s="68"/>
      <c r="D40" s="69" t="s">
        <v>227</v>
      </c>
      <c r="E40" s="69"/>
      <c r="F40" s="69" t="s">
        <v>251</v>
      </c>
      <c r="G40" s="69" t="s">
        <v>339</v>
      </c>
      <c r="H40" s="69" t="s">
        <v>229</v>
      </c>
      <c r="I40" s="69" t="s">
        <v>341</v>
      </c>
      <c r="J40" s="69" t="s">
        <v>257</v>
      </c>
      <c r="K40" s="69"/>
      <c r="L40" s="69" t="s">
        <v>259</v>
      </c>
      <c r="M40" s="69" t="s">
        <v>261</v>
      </c>
      <c r="N40" s="69" t="s">
        <v>221</v>
      </c>
      <c r="O40" s="69" t="s">
        <v>227</v>
      </c>
      <c r="P40" s="69"/>
      <c r="Q40" s="69" t="s">
        <v>343</v>
      </c>
      <c r="R40" s="69" t="s">
        <v>345</v>
      </c>
      <c r="S40" s="70"/>
      <c r="T40" s="2"/>
    </row>
    <row r="41" spans="2:20" ht="67.5">
      <c r="B41" s="85">
        <f>B37+1</f>
        <v>4</v>
      </c>
      <c r="C41" s="68"/>
      <c r="D41" s="4" t="s">
        <v>361</v>
      </c>
      <c r="E41" s="4" t="s">
        <v>359</v>
      </c>
      <c r="F41" s="4" t="s">
        <v>424</v>
      </c>
      <c r="G41" s="4" t="s">
        <v>381</v>
      </c>
      <c r="H41" s="4" t="s">
        <v>362</v>
      </c>
      <c r="I41" s="4" t="s">
        <v>425</v>
      </c>
      <c r="J41" s="4" t="s">
        <v>378</v>
      </c>
      <c r="K41" s="4" t="s">
        <v>426</v>
      </c>
      <c r="L41" s="4" t="s">
        <v>379</v>
      </c>
      <c r="M41" s="4" t="s">
        <v>380</v>
      </c>
      <c r="N41" s="4" t="s">
        <v>357</v>
      </c>
      <c r="O41" s="4" t="s">
        <v>361</v>
      </c>
      <c r="P41" s="4" t="s">
        <v>359</v>
      </c>
      <c r="Q41" s="4" t="s">
        <v>427</v>
      </c>
      <c r="R41" s="91" t="s">
        <v>428</v>
      </c>
      <c r="S41" s="71"/>
      <c r="T41" s="2"/>
    </row>
    <row r="42" spans="2:20">
      <c r="B42" s="90"/>
      <c r="C42" s="68"/>
      <c r="D42" s="87" t="s">
        <v>228</v>
      </c>
      <c r="E42" s="87"/>
      <c r="F42" s="87" t="s">
        <v>252</v>
      </c>
      <c r="G42" s="87" t="s">
        <v>340</v>
      </c>
      <c r="H42" s="87" t="s">
        <v>230</v>
      </c>
      <c r="I42" s="87" t="s">
        <v>342</v>
      </c>
      <c r="J42" s="87" t="s">
        <v>258</v>
      </c>
      <c r="K42" s="87"/>
      <c r="L42" s="87" t="s">
        <v>260</v>
      </c>
      <c r="M42" s="87" t="s">
        <v>262</v>
      </c>
      <c r="N42" s="87" t="s">
        <v>222</v>
      </c>
      <c r="O42" s="87" t="s">
        <v>228</v>
      </c>
      <c r="P42" s="87"/>
      <c r="Q42" s="87" t="s">
        <v>344</v>
      </c>
      <c r="R42" s="87" t="s">
        <v>346</v>
      </c>
      <c r="S42" s="76"/>
      <c r="T42" s="2"/>
    </row>
    <row r="43" spans="2:20">
      <c r="B43" s="89"/>
      <c r="C43" s="73"/>
      <c r="D43" s="74" t="s">
        <v>349</v>
      </c>
      <c r="E43" s="74" t="s">
        <v>499</v>
      </c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5"/>
      <c r="T43" s="56"/>
    </row>
    <row r="44" spans="2:20">
      <c r="B44" s="84"/>
      <c r="C44" s="68"/>
      <c r="D44" s="69" t="s">
        <v>350</v>
      </c>
      <c r="E44" s="69" t="s">
        <v>351</v>
      </c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70"/>
      <c r="T44" s="2"/>
    </row>
    <row r="45" spans="2:20" ht="67.5">
      <c r="B45" s="85">
        <f>B41+1</f>
        <v>5</v>
      </c>
      <c r="C45" s="68"/>
      <c r="D45" s="4" t="s">
        <v>429</v>
      </c>
      <c r="E45" s="4" t="s">
        <v>430</v>
      </c>
      <c r="F45" s="4" t="s">
        <v>419</v>
      </c>
      <c r="G45" s="4" t="s">
        <v>481</v>
      </c>
      <c r="H45" s="4" t="s">
        <v>481</v>
      </c>
      <c r="I45" s="4" t="s">
        <v>481</v>
      </c>
      <c r="J45" s="4" t="s">
        <v>481</v>
      </c>
      <c r="K45" s="4" t="s">
        <v>481</v>
      </c>
      <c r="L45" s="4" t="s">
        <v>481</v>
      </c>
      <c r="M45" s="4" t="s">
        <v>481</v>
      </c>
      <c r="N45" s="4" t="s">
        <v>481</v>
      </c>
      <c r="O45" s="4" t="s">
        <v>481</v>
      </c>
      <c r="P45" s="4" t="s">
        <v>481</v>
      </c>
      <c r="Q45" s="4" t="s">
        <v>481</v>
      </c>
      <c r="R45" s="4" t="s">
        <v>481</v>
      </c>
      <c r="S45" s="71"/>
      <c r="T45" s="2"/>
    </row>
    <row r="46" spans="2:20">
      <c r="B46" s="90"/>
      <c r="C46" s="68"/>
      <c r="D46" s="87" t="s">
        <v>500</v>
      </c>
      <c r="E46" s="87" t="s">
        <v>352</v>
      </c>
      <c r="F46" s="87"/>
      <c r="G46" s="87" t="s">
        <v>481</v>
      </c>
      <c r="H46" s="87" t="s">
        <v>481</v>
      </c>
      <c r="I46" s="87" t="s">
        <v>481</v>
      </c>
      <c r="J46" s="87" t="s">
        <v>481</v>
      </c>
      <c r="K46" s="87" t="s">
        <v>481</v>
      </c>
      <c r="L46" s="87" t="s">
        <v>481</v>
      </c>
      <c r="M46" s="87" t="s">
        <v>481</v>
      </c>
      <c r="N46" s="87" t="s">
        <v>481</v>
      </c>
      <c r="O46" s="87" t="s">
        <v>481</v>
      </c>
      <c r="P46" s="87" t="s">
        <v>481</v>
      </c>
      <c r="Q46" s="87" t="s">
        <v>481</v>
      </c>
      <c r="R46" s="87" t="s">
        <v>481</v>
      </c>
      <c r="S46" s="70"/>
      <c r="T46" s="2"/>
    </row>
    <row r="47" spans="2:20">
      <c r="B47" s="89"/>
      <c r="C47" s="73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5"/>
      <c r="T47" s="56"/>
    </row>
    <row r="48" spans="2:20">
      <c r="B48" s="84"/>
      <c r="C48" s="68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76"/>
      <c r="T48" s="2"/>
    </row>
    <row r="49" spans="2:20" ht="67.5">
      <c r="B49" s="85">
        <f>B45+1</f>
        <v>6</v>
      </c>
      <c r="C49" s="68"/>
      <c r="D49" s="4"/>
      <c r="E49" s="4"/>
      <c r="F49" s="4"/>
      <c r="G49" s="4"/>
      <c r="H49" s="4"/>
      <c r="I49" s="4"/>
      <c r="J49" s="4"/>
      <c r="K49" s="4"/>
      <c r="L49" s="4" t="str" cm="1">
        <f t="array" ref="L49" xml:space="preserve"> MID(原文!$C$2, (($B49 - 1)*15  + (COLUMN() - COLUMN($C:$C))), 1)</f>
        <v/>
      </c>
      <c r="M49" s="4" t="str" cm="1">
        <f t="array" ref="M49" xml:space="preserve"> MID(原文!$C$2, (($B49 - 1)*15  + (COLUMN() - COLUMN($C:$C))), 1)</f>
        <v/>
      </c>
      <c r="N49" s="4" t="str" cm="1">
        <f t="array" ref="N49" xml:space="preserve"> MID(原文!$C$2, (($B49 - 1)*15  + (COLUMN() - COLUMN($C:$C))), 1)</f>
        <v/>
      </c>
      <c r="O49" s="4" t="str" cm="1">
        <f t="array" ref="O49" xml:space="preserve"> MID(原文!$C$2, (($B49 - 1)*15  + (COLUMN() - COLUMN($C:$C))), 1)</f>
        <v/>
      </c>
      <c r="P49" s="4" t="str" cm="1">
        <f t="array" ref="P49" xml:space="preserve"> MID(原文!$C$2, (($B49 - 1)*15  + (COLUMN() - COLUMN($C:$C))), 1)</f>
        <v/>
      </c>
      <c r="Q49" s="4" t="str" cm="1">
        <f t="array" ref="Q49" xml:space="preserve"> MID(原文!$C$2, (($B49 - 1)*15  + (COLUMN() - COLUMN($C:$C))), 1)</f>
        <v/>
      </c>
      <c r="R49" s="4" t="str" cm="1">
        <f t="array" ref="R49" xml:space="preserve"> MID(原文!$C$2, (($B49 - 1)*15  + (COLUMN() - COLUMN($C:$C))), 1)</f>
        <v/>
      </c>
      <c r="S49" s="70"/>
      <c r="T49" s="2"/>
    </row>
    <row r="50" spans="2:20">
      <c r="B50" s="90"/>
    </row>
    <row r="56" spans="2:20">
      <c r="R56" s="74" t="s">
        <v>210</v>
      </c>
    </row>
    <row r="57" spans="2:20">
      <c r="R57" s="69"/>
    </row>
    <row r="58" spans="2:20" ht="67.5">
      <c r="R58" s="4" t="s">
        <v>211</v>
      </c>
    </row>
  </sheetData>
  <mergeCells count="1">
    <mergeCell ref="V3:V13"/>
  </mergeCells>
  <phoneticPr fontId="1" type="noConversion"/>
  <conditionalFormatting sqref="D3:R3">
    <cfRule type="expression" dxfId="57" priority="53">
      <formula>顯示注音輸入</formula>
    </cfRule>
    <cfRule type="expression" dxfId="56" priority="54">
      <formula>"'= TRUE(顯示注音輸入)"</formula>
    </cfRule>
  </conditionalFormatting>
  <conditionalFormatting sqref="D7:R7">
    <cfRule type="expression" dxfId="55" priority="51">
      <formula>顯示注音輸入</formula>
    </cfRule>
    <cfRule type="expression" dxfId="54" priority="52">
      <formula>"'= TRUE(顯示注音輸入)"</formula>
    </cfRule>
  </conditionalFormatting>
  <conditionalFormatting sqref="D11:R11">
    <cfRule type="expression" dxfId="53" priority="11">
      <formula>顯示注音輸入</formula>
    </cfRule>
    <cfRule type="expression" dxfId="52" priority="12">
      <formula>"'= TRUE(顯示注音輸入)"</formula>
    </cfRule>
  </conditionalFormatting>
  <conditionalFormatting sqref="D15:R15">
    <cfRule type="expression" dxfId="51" priority="9">
      <formula>顯示注音輸入</formula>
    </cfRule>
    <cfRule type="expression" dxfId="50" priority="10">
      <formula>"'= TRUE(顯示注音輸入)"</formula>
    </cfRule>
  </conditionalFormatting>
  <conditionalFormatting sqref="D19:R19">
    <cfRule type="expression" dxfId="49" priority="7">
      <formula>顯示注音輸入</formula>
    </cfRule>
    <cfRule type="expression" dxfId="48" priority="8">
      <formula>"'= TRUE(顯示注音輸入)"</formula>
    </cfRule>
  </conditionalFormatting>
  <conditionalFormatting sqref="D23:R23">
    <cfRule type="expression" dxfId="47" priority="5">
      <formula>顯示注音輸入</formula>
    </cfRule>
    <cfRule type="expression" dxfId="46" priority="6">
      <formula>"'= TRUE(顯示注音輸入)"</formula>
    </cfRule>
  </conditionalFormatting>
  <conditionalFormatting sqref="D27:R2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31:R31">
    <cfRule type="expression" dxfId="43" priority="27">
      <formula>顯示注音輸入</formula>
    </cfRule>
    <cfRule type="expression" dxfId="42" priority="28">
      <formula>"'= TRUE(顯示注音輸入)"</formula>
    </cfRule>
  </conditionalFormatting>
  <conditionalFormatting sqref="D35:R35">
    <cfRule type="expression" dxfId="41" priority="25">
      <formula>顯示注音輸入</formula>
    </cfRule>
    <cfRule type="expression" dxfId="40" priority="26">
      <formula>"'= TRUE(顯示注音輸入)"</formula>
    </cfRule>
  </conditionalFormatting>
  <conditionalFormatting sqref="D39:R39">
    <cfRule type="expression" dxfId="39" priority="23">
      <formula>顯示注音輸入</formula>
    </cfRule>
    <cfRule type="expression" dxfId="38" priority="24">
      <formula>"'= TRUE(顯示注音輸入)"</formula>
    </cfRule>
  </conditionalFormatting>
  <conditionalFormatting sqref="D43:R43">
    <cfRule type="expression" dxfId="37" priority="21">
      <formula>顯示注音輸入</formula>
    </cfRule>
    <cfRule type="expression" dxfId="36" priority="22">
      <formula>"'= TRUE(顯示注音輸入)"</formula>
    </cfRule>
  </conditionalFormatting>
  <conditionalFormatting sqref="D47:R47">
    <cfRule type="expression" dxfId="35" priority="19">
      <formula>顯示注音輸入</formula>
    </cfRule>
    <cfRule type="expression" dxfId="34" priority="20">
      <formula>"'= TRUE(顯示注音輸入)"</formula>
    </cfRule>
  </conditionalFormatting>
  <conditionalFormatting sqref="R56">
    <cfRule type="expression" dxfId="33" priority="1">
      <formula>顯示注音輸入</formula>
    </cfRule>
    <cfRule type="expression" dxfId="32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F531-9DAD-4D86-84BD-3171A6DE8421}">
  <dimension ref="B2:T49"/>
  <sheetViews>
    <sheetView showGridLines="0" zoomScale="90" zoomScaleNormal="90" workbookViewId="0">
      <selection activeCell="Y40" sqref="Y40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  <col min="20" max="20" width="5.5" customWidth="1"/>
    <col min="23" max="23" width="10.19921875" bestFit="1" customWidth="1"/>
  </cols>
  <sheetData>
    <row r="2" spans="2:19" s="77" customFormat="1" ht="36" customHeight="1">
      <c r="D2" s="78" cm="1">
        <f t="array" ref="D2">COLUMN() - COLUMN($C:$C)</f>
        <v>1</v>
      </c>
      <c r="E2" s="78" cm="1">
        <f t="array" ref="E2">COLUMN() - COLUMN($C:$C)</f>
        <v>2</v>
      </c>
      <c r="F2" s="78" cm="1">
        <f t="array" ref="F2">COLUMN() - COLUMN($C:$C)</f>
        <v>3</v>
      </c>
      <c r="G2" s="78" cm="1">
        <f t="array" ref="G2">COLUMN() - COLUMN($C:$C)</f>
        <v>4</v>
      </c>
      <c r="H2" s="78" cm="1">
        <f t="array" ref="H2">COLUMN() - COLUMN($C:$C)</f>
        <v>5</v>
      </c>
      <c r="I2" s="78" cm="1">
        <f t="array" ref="I2">COLUMN() - COLUMN($C:$C)</f>
        <v>6</v>
      </c>
      <c r="J2" s="78" cm="1">
        <f t="array" ref="J2">COLUMN() - COLUMN($C:$C)</f>
        <v>7</v>
      </c>
      <c r="K2" s="78" cm="1">
        <f t="array" ref="K2">COLUMN() - COLUMN($C:$C)</f>
        <v>8</v>
      </c>
      <c r="L2" s="78" cm="1">
        <f t="array" ref="L2">COLUMN() - COLUMN($C:$C)</f>
        <v>9</v>
      </c>
      <c r="M2" s="78" cm="1">
        <f t="array" ref="M2">COLUMN() - COLUMN($C:$C)</f>
        <v>10</v>
      </c>
      <c r="N2" s="78" cm="1">
        <f t="array" ref="N2">COLUMN() - COLUMN($C:$C)</f>
        <v>11</v>
      </c>
      <c r="O2" s="78" cm="1">
        <f t="array" ref="O2">COLUMN() - COLUMN($C:$C)</f>
        <v>12</v>
      </c>
      <c r="P2" s="78" cm="1">
        <f t="array" ref="P2">COLUMN() - COLUMN($C:$C)</f>
        <v>13</v>
      </c>
      <c r="Q2" s="78" cm="1">
        <f t="array" ref="Q2">COLUMN() - COLUMN($C:$C)</f>
        <v>14</v>
      </c>
      <c r="R2" s="78" cm="1">
        <f t="array" ref="R2">COLUMN() - COLUMN($C:$C)</f>
        <v>15</v>
      </c>
      <c r="S2" s="78"/>
    </row>
    <row r="3" spans="2:19" s="58" customFormat="1" ht="26.1" customHeight="1">
      <c r="B3" s="83"/>
      <c r="C3" s="82"/>
      <c r="D3" s="66" t="s">
        <v>0</v>
      </c>
      <c r="E3" s="66" t="s">
        <v>1</v>
      </c>
      <c r="F3" s="66" t="s">
        <v>2</v>
      </c>
      <c r="G3" s="66" t="s">
        <v>3</v>
      </c>
      <c r="H3" s="66" t="s">
        <v>4</v>
      </c>
      <c r="I3" s="66" t="s">
        <v>5</v>
      </c>
      <c r="J3" s="66"/>
      <c r="K3" s="66" t="s">
        <v>6</v>
      </c>
      <c r="L3" s="66" t="s">
        <v>1</v>
      </c>
      <c r="M3" s="66" t="s">
        <v>7</v>
      </c>
      <c r="N3" s="66" t="s">
        <v>8</v>
      </c>
      <c r="O3" s="66" t="s">
        <v>9</v>
      </c>
      <c r="P3" s="66" t="s">
        <v>10</v>
      </c>
      <c r="Q3" s="66"/>
      <c r="R3" s="66" t="s">
        <v>11</v>
      </c>
      <c r="S3" s="67"/>
    </row>
    <row r="4" spans="2:19" s="2" customFormat="1" ht="25.5" customHeight="1">
      <c r="B4" s="84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70"/>
    </row>
    <row r="5" spans="2:19" s="2" customFormat="1" ht="63.75" customHeight="1">
      <c r="B5" s="85">
        <v>1</v>
      </c>
      <c r="D5" s="4" t="str" cm="1">
        <f t="array" ref="D5" xml:space="preserve"> MID(原文!$C$2, (($B5 - 1)*15  + (COLUMN() - COLUMN($C:$C))), 1)</f>
        <v>水</v>
      </c>
      <c r="E5" s="4" t="str" cm="1">
        <f t="array" ref="E5" xml:space="preserve"> MID(原文!$C$2, (($B5 - 1)*15  + (COLUMN() - COLUMN($C:$C))), 1)</f>
        <v>陸</v>
      </c>
      <c r="F5" s="4" t="str" cm="1">
        <f t="array" ref="F5" xml:space="preserve"> MID(原文!$C$2, (($B5 - 1)*15  + (COLUMN() - COLUMN($C:$C))), 1)</f>
        <v>草</v>
      </c>
      <c r="G5" s="4" t="str" cm="1">
        <f t="array" ref="G5" xml:space="preserve"> MID(原文!$C$2, (($B5 - 1)*15  + (COLUMN() - COLUMN($C:$C))), 1)</f>
        <v>木</v>
      </c>
      <c r="H5" s="4" t="str" cm="1">
        <f t="array" ref="H5" xml:space="preserve"> MID(原文!$C$2, (($B5 - 1)*15  + (COLUMN() - COLUMN($C:$C))), 1)</f>
        <v>之</v>
      </c>
      <c r="I5" s="4" t="str" cm="1">
        <f t="array" ref="I5" xml:space="preserve"> MID(原文!$C$2, (($B5 - 1)*15  + (COLUMN() - COLUMN($C:$C))), 1)</f>
        <v>花</v>
      </c>
      <c r="J5" s="4" t="str" cm="1">
        <f t="array" ref="J5" xml:space="preserve"> MID(原文!$C$2, (($B5 - 1)*15  + (COLUMN() - COLUMN($C:$C))), 1)</f>
        <v>，</v>
      </c>
      <c r="K5" s="4" t="str" cm="1">
        <f t="array" ref="K5" xml:space="preserve"> MID(原文!$C$2, (($B5 - 1)*15  + (COLUMN() - COLUMN($C:$C))), 1)</f>
        <v>可</v>
      </c>
      <c r="L5" s="4" t="str" cm="1">
        <f t="array" ref="L5" xml:space="preserve"> MID(原文!$C$2, (($B5 - 1)*15  + (COLUMN() - COLUMN($C:$C))), 1)</f>
        <v>愛</v>
      </c>
      <c r="M5" s="4" t="str" cm="1">
        <f t="array" ref="M5" xml:space="preserve"> MID(原文!$C$2, (($B5 - 1)*15  + (COLUMN() - COLUMN($C:$C))), 1)</f>
        <v>者</v>
      </c>
      <c r="N5" s="4" t="str" cm="1">
        <f t="array" ref="N5" xml:space="preserve"> MID(原文!$C$2, (($B5 - 1)*15  + (COLUMN() - COLUMN($C:$C))), 1)</f>
        <v>甚</v>
      </c>
      <c r="O5" s="4" t="str" cm="1">
        <f t="array" ref="O5" xml:space="preserve"> MID(原文!$C$2, (($B5 - 1)*15  + (COLUMN() - COLUMN($C:$C))), 1)</f>
        <v>蕃</v>
      </c>
      <c r="P5" s="4" t="str" cm="1">
        <f t="array" ref="P5" xml:space="preserve"> MID(原文!$C$2, (($B5 - 1)*15  + (COLUMN() - COLUMN($C:$C))), 1)</f>
        <v>；</v>
      </c>
      <c r="Q5" s="4" t="str" cm="1">
        <f t="array" ref="Q5" xml:space="preserve"> MID(原文!$C$2, (($B5 - 1)*15  + (COLUMN() - COLUMN($C:$C))), 1)</f>
        <v>晉</v>
      </c>
      <c r="R5" s="4" t="str" cm="1">
        <f t="array" ref="R5" xml:space="preserve"> MID(原文!$C$2, (($B5 - 1)*15  + (COLUMN() - COLUMN($C:$C))), 1)</f>
        <v>陶</v>
      </c>
      <c r="S5" s="71"/>
    </row>
    <row r="6" spans="2:19" s="57" customFormat="1" ht="22.5" customHeight="1">
      <c r="B6" s="86"/>
      <c r="C6" s="60"/>
      <c r="D6" s="87" t="str">
        <f>D5</f>
        <v>水</v>
      </c>
      <c r="E6" s="87" t="str">
        <f t="shared" ref="E6:R6" si="0">E5</f>
        <v>陸</v>
      </c>
      <c r="F6" s="87" t="str">
        <f t="shared" si="0"/>
        <v>草</v>
      </c>
      <c r="G6" s="87" t="str">
        <f t="shared" si="0"/>
        <v>木</v>
      </c>
      <c r="H6" s="87" t="str">
        <f t="shared" si="0"/>
        <v>之</v>
      </c>
      <c r="I6" s="87" t="str">
        <f t="shared" si="0"/>
        <v>花</v>
      </c>
      <c r="J6" s="87" t="str">
        <f t="shared" si="0"/>
        <v>，</v>
      </c>
      <c r="K6" s="87" t="str">
        <f t="shared" si="0"/>
        <v>可</v>
      </c>
      <c r="L6" s="87" t="str">
        <f t="shared" si="0"/>
        <v>愛</v>
      </c>
      <c r="M6" s="87" t="str">
        <f t="shared" si="0"/>
        <v>者</v>
      </c>
      <c r="N6" s="87" t="str">
        <f t="shared" si="0"/>
        <v>甚</v>
      </c>
      <c r="O6" s="87" t="str">
        <f t="shared" si="0"/>
        <v>蕃</v>
      </c>
      <c r="P6" s="87" t="str">
        <f t="shared" si="0"/>
        <v>；</v>
      </c>
      <c r="Q6" s="87" t="str">
        <f t="shared" si="0"/>
        <v>晉</v>
      </c>
      <c r="R6" s="87" t="str">
        <f t="shared" si="0"/>
        <v>陶</v>
      </c>
      <c r="S6" s="72"/>
    </row>
    <row r="7" spans="2:19" s="56" customFormat="1" ht="26.1" customHeight="1">
      <c r="B7" s="83"/>
      <c r="C7" s="73"/>
      <c r="D7" s="74" t="s">
        <v>12</v>
      </c>
      <c r="E7" s="74" t="s">
        <v>13</v>
      </c>
      <c r="F7" s="74" t="s">
        <v>14</v>
      </c>
      <c r="G7" s="74"/>
      <c r="H7" s="74" t="s">
        <v>15</v>
      </c>
      <c r="I7" s="74" t="s">
        <v>2</v>
      </c>
      <c r="J7" s="74" t="s">
        <v>16</v>
      </c>
      <c r="K7" s="74" t="s">
        <v>17</v>
      </c>
      <c r="L7" s="74"/>
      <c r="M7" s="74" t="s">
        <v>18</v>
      </c>
      <c r="N7" s="74" t="s">
        <v>19</v>
      </c>
      <c r="O7" s="74" t="s">
        <v>20</v>
      </c>
      <c r="P7" s="74" t="s">
        <v>21</v>
      </c>
      <c r="Q7" s="74"/>
      <c r="R7" s="74" t="s">
        <v>22</v>
      </c>
      <c r="S7" s="75"/>
    </row>
    <row r="8" spans="2:19" s="2" customFormat="1" ht="25.5" customHeight="1">
      <c r="B8" s="84"/>
      <c r="C8" s="68"/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70"/>
    </row>
    <row r="9" spans="2:19" s="2" customFormat="1" ht="63.75" customHeight="1">
      <c r="B9" s="85">
        <f>B5+1</f>
        <v>2</v>
      </c>
      <c r="C9" s="68"/>
      <c r="D9" s="4" t="str" cm="1">
        <f t="array" ref="D9" xml:space="preserve"> MID(原文!$C$2, (($B9 - 1)*15  + (COLUMN() - COLUMN($C:$C))), 1)</f>
        <v>淵</v>
      </c>
      <c r="E9" s="4" t="str" cm="1">
        <f t="array" ref="E9" xml:space="preserve"> MID(原文!$C$2, (($B9 - 1)*15  + (COLUMN() - COLUMN($C:$C))), 1)</f>
        <v>明</v>
      </c>
      <c r="F9" s="4" t="str" cm="1">
        <f t="array" ref="F9" xml:space="preserve"> MID(原文!$C$2, (($B9 - 1)*15  + (COLUMN() - COLUMN($C:$C))), 1)</f>
        <v>獨</v>
      </c>
      <c r="G9" s="4" t="str" cm="1">
        <f t="array" ref="G9" xml:space="preserve"> MID(原文!$C$2, (($B9 - 1)*15  + (COLUMN() - COLUMN($C:$C))), 1)</f>
        <v>愛</v>
      </c>
      <c r="H9" s="4" t="str" cm="1">
        <f t="array" ref="H9" xml:space="preserve"> MID(原文!$C$2, (($B9 - 1)*15  + (COLUMN() - COLUMN($C:$C))), 1)</f>
        <v>菊</v>
      </c>
      <c r="I9" s="4" t="str" cm="1">
        <f t="array" ref="I9" xml:space="preserve"> MID(原文!$C$2, (($B9 - 1)*15  + (COLUMN() - COLUMN($C:$C))), 1)</f>
        <v>。</v>
      </c>
      <c r="J9" s="4" t="str" cm="1">
        <f t="array" ref="J9" xml:space="preserve"> MID(原文!$C$2, (($B9 - 1)*15  + (COLUMN() - COLUMN($C:$C))), 1)</f>
        <v>自</v>
      </c>
      <c r="K9" s="4" t="str" cm="1">
        <f t="array" ref="K9" xml:space="preserve"> MID(原文!$C$2, (($B9 - 1)*15  + (COLUMN() - COLUMN($C:$C))), 1)</f>
        <v>李</v>
      </c>
      <c r="L9" s="4" t="str" cm="1">
        <f t="array" ref="L9" xml:space="preserve"> MID(原文!$C$2, (($B9 - 1)*15  + (COLUMN() - COLUMN($C:$C))), 1)</f>
        <v>唐</v>
      </c>
      <c r="M9" s="4" t="str" cm="1">
        <f t="array" ref="M9" xml:space="preserve"> MID(原文!$C$2, (($B9 - 1)*15  + (COLUMN() - COLUMN($C:$C))), 1)</f>
        <v>來</v>
      </c>
      <c r="N9" s="4" t="str" cm="1">
        <f t="array" ref="N9" xml:space="preserve"> MID(原文!$C$2, (($B9 - 1)*15  + (COLUMN() - COLUMN($C:$C))), 1)</f>
        <v>，</v>
      </c>
      <c r="O9" s="4" t="str" cm="1">
        <f t="array" ref="O9" xml:space="preserve"> MID(原文!$C$2, (($B9 - 1)*15  + (COLUMN() - COLUMN($C:$C))), 1)</f>
        <v>世</v>
      </c>
      <c r="P9" s="4" t="str" cm="1">
        <f t="array" ref="P9" xml:space="preserve"> MID(原文!$C$2, (($B9 - 1)*15  + (COLUMN() - COLUMN($C:$C))), 1)</f>
        <v>人</v>
      </c>
      <c r="Q9" s="4" t="str" cm="1">
        <f t="array" ref="Q9" xml:space="preserve"> MID(原文!$C$2, (($B9 - 1)*15  + (COLUMN() - COLUMN($C:$C))), 1)</f>
        <v>甚</v>
      </c>
      <c r="R9" s="4" t="str" cm="1">
        <f t="array" ref="R9" xml:space="preserve"> MID(原文!$C$2, (($B9 - 1)*15  + (COLUMN() - COLUMN($C:$C))), 1)</f>
        <v>愛</v>
      </c>
      <c r="S9" s="71"/>
    </row>
    <row r="10" spans="2:19" s="2" customFormat="1" ht="22.5" customHeight="1">
      <c r="B10" s="86"/>
      <c r="C10" s="68"/>
      <c r="D10" s="87" t="str">
        <f>D9</f>
        <v>淵</v>
      </c>
      <c r="E10" s="87" t="str">
        <f t="shared" ref="E10:R10" si="1">E9</f>
        <v>明</v>
      </c>
      <c r="F10" s="87" t="str">
        <f t="shared" si="1"/>
        <v>獨</v>
      </c>
      <c r="G10" s="87" t="str">
        <f t="shared" si="1"/>
        <v>愛</v>
      </c>
      <c r="H10" s="87" t="str">
        <f t="shared" si="1"/>
        <v>菊</v>
      </c>
      <c r="I10" s="87" t="str">
        <f t="shared" si="1"/>
        <v>。</v>
      </c>
      <c r="J10" s="87" t="str">
        <f t="shared" si="1"/>
        <v>自</v>
      </c>
      <c r="K10" s="87" t="str">
        <f t="shared" si="1"/>
        <v>李</v>
      </c>
      <c r="L10" s="87" t="str">
        <f t="shared" si="1"/>
        <v>唐</v>
      </c>
      <c r="M10" s="87" t="str">
        <f t="shared" si="1"/>
        <v>來</v>
      </c>
      <c r="N10" s="87" t="str">
        <f t="shared" si="1"/>
        <v>，</v>
      </c>
      <c r="O10" s="87" t="str">
        <f t="shared" si="1"/>
        <v>世</v>
      </c>
      <c r="P10" s="87" t="str">
        <f t="shared" si="1"/>
        <v>人</v>
      </c>
      <c r="Q10" s="87" t="str">
        <f t="shared" si="1"/>
        <v>甚</v>
      </c>
      <c r="R10" s="87" t="str">
        <f t="shared" si="1"/>
        <v>愛</v>
      </c>
      <c r="S10" s="76"/>
    </row>
    <row r="11" spans="2:19" s="56" customFormat="1" ht="26.1" customHeight="1">
      <c r="B11" s="83"/>
      <c r="C11" s="73"/>
      <c r="D11" s="74" t="s">
        <v>12</v>
      </c>
      <c r="E11" s="74" t="s">
        <v>13</v>
      </c>
      <c r="F11" s="74" t="s">
        <v>14</v>
      </c>
      <c r="G11" s="74"/>
      <c r="H11" s="74" t="s">
        <v>15</v>
      </c>
      <c r="I11" s="74" t="s">
        <v>2</v>
      </c>
      <c r="J11" s="74" t="s">
        <v>16</v>
      </c>
      <c r="K11" s="74" t="s">
        <v>17</v>
      </c>
      <c r="L11" s="74"/>
      <c r="M11" s="74" t="s">
        <v>18</v>
      </c>
      <c r="N11" s="74" t="s">
        <v>19</v>
      </c>
      <c r="O11" s="74" t="s">
        <v>20</v>
      </c>
      <c r="P11" s="74" t="s">
        <v>21</v>
      </c>
      <c r="Q11" s="74"/>
      <c r="R11" s="74" t="s">
        <v>22</v>
      </c>
      <c r="S11" s="75"/>
    </row>
    <row r="12" spans="2:19" s="2" customFormat="1" ht="25.5">
      <c r="B12" s="84"/>
      <c r="C12" s="68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70"/>
    </row>
    <row r="13" spans="2:19" s="2" customFormat="1" ht="63.75" customHeight="1">
      <c r="B13" s="85">
        <f>B9+1</f>
        <v>3</v>
      </c>
      <c r="C13" s="68"/>
      <c r="D13" s="4" t="str" cm="1">
        <f t="array" ref="D13" xml:space="preserve"> MID(原文!$C$2, (($B13 - 1)*15  + (COLUMN() - COLUMN($C:$C))), 1)</f>
        <v>牡</v>
      </c>
      <c r="E13" s="4" t="str" cm="1">
        <f t="array" ref="E13" xml:space="preserve"> MID(原文!$C$2, (($B13 - 1)*15  + (COLUMN() - COLUMN($C:$C))), 1)</f>
        <v>丹</v>
      </c>
      <c r="F13" s="4" t="str" cm="1">
        <f t="array" ref="F13" xml:space="preserve"> MID(原文!$C$2, (($B13 - 1)*15  + (COLUMN() - COLUMN($C:$C))), 1)</f>
        <v>。</v>
      </c>
      <c r="G13" s="4" t="str" cm="1">
        <f t="array" ref="G13" xml:space="preserve"> MID(原文!$C$2, (($B13 - 1)*15  + (COLUMN() - COLUMN($C:$C))), 1)</f>
        <v>予</v>
      </c>
      <c r="H13" s="4" t="str" cm="1">
        <f t="array" ref="H13" xml:space="preserve"> MID(原文!$C$2, (($B13 - 1)*15  + (COLUMN() - COLUMN($C:$C))), 1)</f>
        <v>獨</v>
      </c>
      <c r="I13" s="4" t="str" cm="1">
        <f t="array" ref="I13" xml:space="preserve"> MID(原文!$C$2, (($B13 - 1)*15  + (COLUMN() - COLUMN($C:$C))), 1)</f>
        <v>愛</v>
      </c>
      <c r="J13" s="4" t="str" cm="1">
        <f t="array" ref="J13" xml:space="preserve"> MID(原文!$C$2, (($B13 - 1)*15  + (COLUMN() - COLUMN($C:$C))), 1)</f>
        <v>蓮</v>
      </c>
      <c r="K13" s="4" t="str" cm="1">
        <f t="array" ref="K13" xml:space="preserve"> MID(原文!$C$2, (($B13 - 1)*15  + (COLUMN() - COLUMN($C:$C))), 1)</f>
        <v>之</v>
      </c>
      <c r="L13" s="4" t="str" cm="1">
        <f t="array" ref="L13" xml:space="preserve"> MID(原文!$C$2, (($B13 - 1)*15  + (COLUMN() - COLUMN($C:$C))), 1)</f>
        <v>出</v>
      </c>
      <c r="M13" s="4" t="str" cm="1">
        <f t="array" ref="M13" xml:space="preserve"> MID(原文!$C$2, (($B13 - 1)*15  + (COLUMN() - COLUMN($C:$C))), 1)</f>
        <v>淤</v>
      </c>
      <c r="N13" s="4" t="str" cm="1">
        <f t="array" ref="N13" xml:space="preserve"> MID(原文!$C$2, (($B13 - 1)*15  + (COLUMN() - COLUMN($C:$C))), 1)</f>
        <v>泥</v>
      </c>
      <c r="O13" s="4" t="str" cm="1">
        <f t="array" ref="O13" xml:space="preserve"> MID(原文!$C$2, (($B13 - 1)*15  + (COLUMN() - COLUMN($C:$C))), 1)</f>
        <v>而</v>
      </c>
      <c r="P13" s="4" t="str" cm="1">
        <f t="array" ref="P13" xml:space="preserve"> MID(原文!$C$2, (($B13 - 1)*15  + (COLUMN() - COLUMN($C:$C))), 1)</f>
        <v>不</v>
      </c>
      <c r="Q13" s="4" t="str" cm="1">
        <f t="array" ref="Q13" xml:space="preserve"> MID(原文!$C$2, (($B13 - 1)*15  + (COLUMN() - COLUMN($C:$C))), 1)</f>
        <v>染</v>
      </c>
      <c r="R13" s="4" t="str" cm="1">
        <f t="array" ref="R13" xml:space="preserve"> MID(原文!$C$2, (($B13 - 1)*15  + (COLUMN() - COLUMN($C:$C))), 1)</f>
        <v>，</v>
      </c>
      <c r="S13" s="71"/>
    </row>
    <row r="14" spans="2:19" s="2" customFormat="1" ht="22.5">
      <c r="B14" s="86"/>
      <c r="C14" s="68"/>
      <c r="D14" s="87" t="str">
        <f>D13</f>
        <v>牡</v>
      </c>
      <c r="E14" s="87" t="str">
        <f t="shared" ref="E14:R14" si="2">E13</f>
        <v>丹</v>
      </c>
      <c r="F14" s="87" t="str">
        <f t="shared" si="2"/>
        <v>。</v>
      </c>
      <c r="G14" s="87" t="str">
        <f t="shared" si="2"/>
        <v>予</v>
      </c>
      <c r="H14" s="87" t="str">
        <f t="shared" si="2"/>
        <v>獨</v>
      </c>
      <c r="I14" s="87" t="str">
        <f t="shared" si="2"/>
        <v>愛</v>
      </c>
      <c r="J14" s="87" t="str">
        <f t="shared" si="2"/>
        <v>蓮</v>
      </c>
      <c r="K14" s="87" t="str">
        <f t="shared" si="2"/>
        <v>之</v>
      </c>
      <c r="L14" s="87" t="str">
        <f t="shared" si="2"/>
        <v>出</v>
      </c>
      <c r="M14" s="87" t="str">
        <f t="shared" si="2"/>
        <v>淤</v>
      </c>
      <c r="N14" s="87" t="str">
        <f t="shared" si="2"/>
        <v>泥</v>
      </c>
      <c r="O14" s="87" t="str">
        <f t="shared" si="2"/>
        <v>而</v>
      </c>
      <c r="P14" s="87" t="str">
        <f t="shared" si="2"/>
        <v>不</v>
      </c>
      <c r="Q14" s="87" t="str">
        <f t="shared" si="2"/>
        <v>染</v>
      </c>
      <c r="R14" s="87" t="str">
        <f t="shared" si="2"/>
        <v>，</v>
      </c>
      <c r="S14" s="76"/>
    </row>
    <row r="15" spans="2:19" s="56" customFormat="1" ht="26.1" customHeight="1">
      <c r="B15" s="83"/>
      <c r="C15" s="73"/>
      <c r="D15" s="74" t="s">
        <v>12</v>
      </c>
      <c r="E15" s="74" t="s">
        <v>13</v>
      </c>
      <c r="F15" s="74" t="s">
        <v>14</v>
      </c>
      <c r="G15" s="74"/>
      <c r="H15" s="74" t="s">
        <v>15</v>
      </c>
      <c r="I15" s="74" t="s">
        <v>2</v>
      </c>
      <c r="J15" s="74" t="s">
        <v>16</v>
      </c>
      <c r="K15" s="74" t="s">
        <v>17</v>
      </c>
      <c r="L15" s="74"/>
      <c r="M15" s="74" t="s">
        <v>18</v>
      </c>
      <c r="N15" s="74" t="s">
        <v>19</v>
      </c>
      <c r="O15" s="74" t="s">
        <v>20</v>
      </c>
      <c r="P15" s="74" t="s">
        <v>21</v>
      </c>
      <c r="Q15" s="74"/>
      <c r="R15" s="74" t="s">
        <v>22</v>
      </c>
      <c r="S15" s="75"/>
    </row>
    <row r="16" spans="2:19" s="2" customFormat="1" ht="25.5">
      <c r="B16" s="84"/>
      <c r="C16" s="68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70"/>
    </row>
    <row r="17" spans="2:20" s="2" customFormat="1" ht="63.75" customHeight="1">
      <c r="B17" s="85">
        <f>B13+1</f>
        <v>4</v>
      </c>
      <c r="C17" s="68"/>
      <c r="D17" s="4" t="str" cm="1">
        <f t="array" ref="D17" xml:space="preserve"> MID(原文!$C$2, (($B17 - 1)*15  + (COLUMN() - COLUMN($C:$C))), 1)</f>
        <v>濯</v>
      </c>
      <c r="E17" s="4" t="str" cm="1">
        <f t="array" ref="E17" xml:space="preserve"> MID(原文!$C$2, (($B17 - 1)*15  + (COLUMN() - COLUMN($C:$C))), 1)</f>
        <v>清</v>
      </c>
      <c r="F17" s="4" t="str" cm="1">
        <f t="array" ref="F17" xml:space="preserve"> MID(原文!$C$2, (($B17 - 1)*15  + (COLUMN() - COLUMN($C:$C))), 1)</f>
        <v>漣</v>
      </c>
      <c r="G17" s="4" t="str" cm="1">
        <f t="array" ref="G17" xml:space="preserve"> MID(原文!$C$2, (($B17 - 1)*15  + (COLUMN() - COLUMN($C:$C))), 1)</f>
        <v>而</v>
      </c>
      <c r="H17" s="4" t="str" cm="1">
        <f t="array" ref="H17" xml:space="preserve"> MID(原文!$C$2, (($B17 - 1)*15  + (COLUMN() - COLUMN($C:$C))), 1)</f>
        <v>不</v>
      </c>
      <c r="I17" s="4" t="str" cm="1">
        <f t="array" ref="I17" xml:space="preserve"> MID(原文!$C$2, (($B17 - 1)*15  + (COLUMN() - COLUMN($C:$C))), 1)</f>
        <v>妖</v>
      </c>
      <c r="J17" s="4" t="str" cm="1">
        <f t="array" ref="J17" xml:space="preserve"> MID(原文!$C$2, (($B17 - 1)*15  + (COLUMN() - COLUMN($C:$C))), 1)</f>
        <v>；</v>
      </c>
      <c r="K17" s="4" t="str" cm="1">
        <f t="array" ref="K17" xml:space="preserve"> MID(原文!$C$2, (($B17 - 1)*15  + (COLUMN() - COLUMN($C:$C))), 1)</f>
        <v>中</v>
      </c>
      <c r="L17" s="4" t="str" cm="1">
        <f t="array" ref="L17" xml:space="preserve"> MID(原文!$C$2, (($B17 - 1)*15  + (COLUMN() - COLUMN($C:$C))), 1)</f>
        <v>通</v>
      </c>
      <c r="M17" s="4" t="str" cm="1">
        <f t="array" ref="M17" xml:space="preserve"> MID(原文!$C$2, (($B17 - 1)*15  + (COLUMN() - COLUMN($C:$C))), 1)</f>
        <v>外</v>
      </c>
      <c r="N17" s="4" t="str" cm="1">
        <f t="array" ref="N17" xml:space="preserve"> MID(原文!$C$2, (($B17 - 1)*15  + (COLUMN() - COLUMN($C:$C))), 1)</f>
        <v>直</v>
      </c>
      <c r="O17" s="4" t="str" cm="1">
        <f t="array" ref="O17" xml:space="preserve"> MID(原文!$C$2, (($B17 - 1)*15  + (COLUMN() - COLUMN($C:$C))), 1)</f>
        <v>，</v>
      </c>
      <c r="P17" s="4" t="str" cm="1">
        <f t="array" ref="P17" xml:space="preserve"> MID(原文!$C$2, (($B17 - 1)*15  + (COLUMN() - COLUMN($C:$C))), 1)</f>
        <v>不</v>
      </c>
      <c r="Q17" s="4" t="str" cm="1">
        <f t="array" ref="Q17" xml:space="preserve"> MID(原文!$C$2, (($B17 - 1)*15  + (COLUMN() - COLUMN($C:$C))), 1)</f>
        <v>蔓</v>
      </c>
      <c r="R17" s="4" t="str" cm="1">
        <f t="array" ref="R17" xml:space="preserve"> MID(原文!$C$2, (($B17 - 1)*15  + (COLUMN() - COLUMN($C:$C))), 1)</f>
        <v>不</v>
      </c>
      <c r="S17" s="71"/>
    </row>
    <row r="18" spans="2:20" s="2" customFormat="1" ht="22.5">
      <c r="B18" s="86"/>
      <c r="C18" s="68"/>
      <c r="D18" s="87" t="str">
        <f>D17</f>
        <v>濯</v>
      </c>
      <c r="E18" s="87" t="str">
        <f t="shared" ref="E18:R18" si="3">E17</f>
        <v>清</v>
      </c>
      <c r="F18" s="87" t="str">
        <f t="shared" si="3"/>
        <v>漣</v>
      </c>
      <c r="G18" s="87" t="str">
        <f t="shared" si="3"/>
        <v>而</v>
      </c>
      <c r="H18" s="87" t="str">
        <f t="shared" si="3"/>
        <v>不</v>
      </c>
      <c r="I18" s="87" t="str">
        <f t="shared" si="3"/>
        <v>妖</v>
      </c>
      <c r="J18" s="87" t="str">
        <f t="shared" si="3"/>
        <v>；</v>
      </c>
      <c r="K18" s="87" t="str">
        <f t="shared" si="3"/>
        <v>中</v>
      </c>
      <c r="L18" s="87" t="str">
        <f t="shared" si="3"/>
        <v>通</v>
      </c>
      <c r="M18" s="87" t="str">
        <f t="shared" si="3"/>
        <v>外</v>
      </c>
      <c r="N18" s="87" t="str">
        <f t="shared" si="3"/>
        <v>直</v>
      </c>
      <c r="O18" s="87" t="str">
        <f t="shared" si="3"/>
        <v>，</v>
      </c>
      <c r="P18" s="87" t="str">
        <f t="shared" si="3"/>
        <v>不</v>
      </c>
      <c r="Q18" s="87" t="str">
        <f t="shared" si="3"/>
        <v>蔓</v>
      </c>
      <c r="R18" s="87" t="str">
        <f t="shared" si="3"/>
        <v>不</v>
      </c>
      <c r="S18" s="76"/>
    </row>
    <row r="19" spans="2:20" s="56" customFormat="1" ht="26.1" customHeight="1">
      <c r="B19" s="83"/>
      <c r="C19" s="73"/>
      <c r="D19" s="74" t="s">
        <v>12</v>
      </c>
      <c r="E19" s="74" t="s">
        <v>13</v>
      </c>
      <c r="F19" s="74" t="s">
        <v>14</v>
      </c>
      <c r="G19" s="74"/>
      <c r="H19" s="74" t="s">
        <v>15</v>
      </c>
      <c r="I19" s="74" t="s">
        <v>2</v>
      </c>
      <c r="J19" s="74" t="s">
        <v>16</v>
      </c>
      <c r="K19" s="74" t="s">
        <v>17</v>
      </c>
      <c r="L19" s="74"/>
      <c r="M19" s="74" t="s">
        <v>18</v>
      </c>
      <c r="N19" s="74" t="s">
        <v>19</v>
      </c>
      <c r="O19" s="74" t="s">
        <v>20</v>
      </c>
      <c r="P19" s="74" t="s">
        <v>21</v>
      </c>
      <c r="Q19" s="74"/>
      <c r="R19" s="74" t="s">
        <v>22</v>
      </c>
      <c r="S19" s="75"/>
    </row>
    <row r="20" spans="2:20" s="2" customFormat="1" ht="25.5">
      <c r="B20" s="84"/>
      <c r="C20" s="68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70"/>
    </row>
    <row r="21" spans="2:20" s="2" customFormat="1" ht="63.75" customHeight="1">
      <c r="B21" s="85">
        <f>B17+1</f>
        <v>5</v>
      </c>
      <c r="C21" s="68"/>
      <c r="D21" s="4" t="str" cm="1">
        <f t="array" ref="D21" xml:space="preserve"> MID(原文!$C$2, (($B21 - 1)*15  + (COLUMN() - COLUMN($C:$C))), 1)</f>
        <v>枝</v>
      </c>
      <c r="E21" s="4" t="str" cm="1">
        <f t="array" ref="E21" xml:space="preserve"> MID(原文!$C$2, (($B21 - 1)*15  + (COLUMN() - COLUMN($C:$C))), 1)</f>
        <v>；</v>
      </c>
      <c r="F21" s="4" t="str" cm="1">
        <f t="array" ref="F21" xml:space="preserve"> MID(原文!$C$2, (($B21 - 1)*15  + (COLUMN() - COLUMN($C:$C))), 1)</f>
        <v>香</v>
      </c>
      <c r="G21" s="4" t="str" cm="1">
        <f t="array" ref="G21" xml:space="preserve"> MID(原文!$C$2, (($B21 - 1)*15  + (COLUMN() - COLUMN($C:$C))), 1)</f>
        <v>遠</v>
      </c>
      <c r="H21" s="4" t="str" cm="1">
        <f t="array" ref="H21" xml:space="preserve"> MID(原文!$C$2, (($B21 - 1)*15  + (COLUMN() - COLUMN($C:$C))), 1)</f>
        <v>益</v>
      </c>
      <c r="I21" s="4" t="str" cm="1">
        <f t="array" ref="I21" xml:space="preserve"> MID(原文!$C$2, (($B21 - 1)*15  + (COLUMN() - COLUMN($C:$C))), 1)</f>
        <v>清</v>
      </c>
      <c r="J21" s="4" t="str" cm="1">
        <f t="array" ref="J21" xml:space="preserve"> MID(原文!$C$2, (($B21 - 1)*15  + (COLUMN() - COLUMN($C:$C))), 1)</f>
        <v>，</v>
      </c>
      <c r="K21" s="4" t="str" cm="1">
        <f t="array" ref="K21" xml:space="preserve"> MID(原文!$C$2, (($B21 - 1)*15  + (COLUMN() - COLUMN($C:$C))), 1)</f>
        <v>亭</v>
      </c>
      <c r="L21" s="4" t="str" cm="1">
        <f t="array" ref="L21" xml:space="preserve"> MID(原文!$C$2, (($B21 - 1)*15  + (COLUMN() - COLUMN($C:$C))), 1)</f>
        <v>亭</v>
      </c>
      <c r="M21" s="4" t="str" cm="1">
        <f t="array" ref="M21" xml:space="preserve"> MID(原文!$C$2, (($B21 - 1)*15  + (COLUMN() - COLUMN($C:$C))), 1)</f>
        <v>淨</v>
      </c>
      <c r="N21" s="4" t="str" cm="1">
        <f t="array" ref="N21" xml:space="preserve"> MID(原文!$C$2, (($B21 - 1)*15  + (COLUMN() - COLUMN($C:$C))), 1)</f>
        <v>植</v>
      </c>
      <c r="O21" s="4" t="str" cm="1">
        <f t="array" ref="O21" xml:space="preserve"> MID(原文!$C$2, (($B21 - 1)*15  + (COLUMN() - COLUMN($C:$C))), 1)</f>
        <v>，</v>
      </c>
      <c r="P21" s="4" t="str" cm="1">
        <f t="array" ref="P21" xml:space="preserve"> MID(原文!$C$2, (($B21 - 1)*15  + (COLUMN() - COLUMN($C:$C))), 1)</f>
        <v>可</v>
      </c>
      <c r="Q21" s="4" t="str" cm="1">
        <f t="array" ref="Q21" xml:space="preserve"> MID(原文!$C$2, (($B21 - 1)*15  + (COLUMN() - COLUMN($C:$C))), 1)</f>
        <v>遠</v>
      </c>
      <c r="R21" s="4" t="str" cm="1">
        <f t="array" ref="R21" xml:space="preserve"> MID(原文!$C$2, (($B21 - 1)*15  + (COLUMN() - COLUMN($C:$C))), 1)</f>
        <v>觀</v>
      </c>
      <c r="S21" s="71"/>
    </row>
    <row r="22" spans="2:20" s="2" customFormat="1" ht="22.5">
      <c r="B22" s="86"/>
      <c r="C22" s="68"/>
      <c r="D22" s="87" t="str">
        <f>D21</f>
        <v>枝</v>
      </c>
      <c r="E22" s="87" t="str">
        <f t="shared" ref="E22:R22" si="4">E21</f>
        <v>；</v>
      </c>
      <c r="F22" s="87" t="str">
        <f t="shared" si="4"/>
        <v>香</v>
      </c>
      <c r="G22" s="87" t="str">
        <f t="shared" si="4"/>
        <v>遠</v>
      </c>
      <c r="H22" s="87" t="str">
        <f t="shared" si="4"/>
        <v>益</v>
      </c>
      <c r="I22" s="87" t="str">
        <f t="shared" si="4"/>
        <v>清</v>
      </c>
      <c r="J22" s="87" t="str">
        <f t="shared" si="4"/>
        <v>，</v>
      </c>
      <c r="K22" s="87" t="str">
        <f t="shared" si="4"/>
        <v>亭</v>
      </c>
      <c r="L22" s="87" t="str">
        <f t="shared" si="4"/>
        <v>亭</v>
      </c>
      <c r="M22" s="87" t="str">
        <f t="shared" si="4"/>
        <v>淨</v>
      </c>
      <c r="N22" s="87" t="str">
        <f t="shared" si="4"/>
        <v>植</v>
      </c>
      <c r="O22" s="87" t="str">
        <f t="shared" si="4"/>
        <v>，</v>
      </c>
      <c r="P22" s="87" t="str">
        <f t="shared" si="4"/>
        <v>可</v>
      </c>
      <c r="Q22" s="87" t="str">
        <f t="shared" si="4"/>
        <v>遠</v>
      </c>
      <c r="R22" s="87" t="str">
        <f t="shared" si="4"/>
        <v>觀</v>
      </c>
      <c r="S22" s="76"/>
    </row>
    <row r="23" spans="2:20" s="56" customFormat="1" ht="26.1" customHeight="1">
      <c r="B23" s="83"/>
      <c r="C23" s="73"/>
      <c r="D23" s="74" t="s">
        <v>12</v>
      </c>
      <c r="E23" s="74" t="s">
        <v>13</v>
      </c>
      <c r="F23" s="74" t="s">
        <v>14</v>
      </c>
      <c r="G23" s="74"/>
      <c r="H23" s="74" t="s">
        <v>15</v>
      </c>
      <c r="I23" s="74" t="s">
        <v>2</v>
      </c>
      <c r="J23" s="74" t="s">
        <v>16</v>
      </c>
      <c r="K23" s="74" t="s">
        <v>17</v>
      </c>
      <c r="L23" s="74"/>
      <c r="M23" s="74" t="s">
        <v>18</v>
      </c>
      <c r="N23" s="74" t="s">
        <v>19</v>
      </c>
      <c r="O23" s="74" t="s">
        <v>20</v>
      </c>
      <c r="P23" s="74" t="s">
        <v>21</v>
      </c>
      <c r="Q23" s="74"/>
      <c r="R23" s="74" t="s">
        <v>22</v>
      </c>
      <c r="S23" s="75"/>
    </row>
    <row r="24" spans="2:20" s="2" customFormat="1" ht="25.5">
      <c r="B24" s="84"/>
      <c r="C24" s="6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70"/>
    </row>
    <row r="25" spans="2:20" s="2" customFormat="1" ht="67.5">
      <c r="B25" s="85">
        <f>B21+1</f>
        <v>6</v>
      </c>
      <c r="C25" s="68"/>
      <c r="D25" s="4" t="str" cm="1">
        <f t="array" ref="D25" xml:space="preserve"> MID(原文!$C$2, (($B25 - 1)*15  + (COLUMN() - COLUMN($C:$C))), 1)</f>
        <v>而</v>
      </c>
      <c r="E25" s="4" t="str" cm="1">
        <f t="array" ref="E25" xml:space="preserve"> MID(原文!$C$2, (($B25 - 1)*15  + (COLUMN() - COLUMN($C:$C))), 1)</f>
        <v>不</v>
      </c>
      <c r="F25" s="4" t="str" cm="1">
        <f t="array" ref="F25" xml:space="preserve"> MID(原文!$C$2, (($B25 - 1)*15  + (COLUMN() - COLUMN($C:$C))), 1)</f>
        <v>可</v>
      </c>
      <c r="G25" s="4" t="str" cm="1">
        <f t="array" ref="G25" xml:space="preserve"> MID(原文!$C$2, (($B25 - 1)*15  + (COLUMN() - COLUMN($C:$C))), 1)</f>
        <v>褻</v>
      </c>
      <c r="H25" s="4" t="str" cm="1">
        <f t="array" ref="H25" xml:space="preserve"> MID(原文!$C$2, (($B25 - 1)*15  + (COLUMN() - COLUMN($C:$C))), 1)</f>
        <v>玩</v>
      </c>
      <c r="I25" s="4" t="str" cm="1">
        <f t="array" ref="I25" xml:space="preserve"> MID(原文!$C$2, (($B25 - 1)*15  + (COLUMN() - COLUMN($C:$C))), 1)</f>
        <v>焉</v>
      </c>
      <c r="J25" s="4" t="str" cm="1">
        <f t="array" ref="J25" xml:space="preserve"> MID(原文!$C$2, (($B25 - 1)*15  + (COLUMN() - COLUMN($C:$C))), 1)</f>
        <v>。</v>
      </c>
      <c r="K25" s="4" t="str" cm="1">
        <f t="array" ref="K25" xml:space="preserve"> MID(原文!$C$2, (($B25 - 1)*15  + (COLUMN() - COLUMN($C:$C))), 1)</f>
        <v/>
      </c>
      <c r="L25" s="4" t="str" cm="1">
        <f t="array" ref="L25" xml:space="preserve"> MID(原文!$C$2, (($B25 - 1)*15  + (COLUMN() - COLUMN($C:$C))), 1)</f>
        <v/>
      </c>
      <c r="M25" s="4" t="str" cm="1">
        <f t="array" ref="M25" xml:space="preserve"> MID(原文!$C$2, (($B25 - 1)*15  + (COLUMN() - COLUMN($C:$C))), 1)</f>
        <v/>
      </c>
      <c r="N25" s="4" t="str" cm="1">
        <f t="array" ref="N25" xml:space="preserve"> MID(原文!$C$2, (($B25 - 1)*15  + (COLUMN() - COLUMN($C:$C))), 1)</f>
        <v/>
      </c>
      <c r="O25" s="4" t="str" cm="1">
        <f t="array" ref="O25" xml:space="preserve"> MID(原文!$C$2, (($B25 - 1)*15  + (COLUMN() - COLUMN($C:$C))), 1)</f>
        <v/>
      </c>
      <c r="P25" s="4" t="str" cm="1">
        <f t="array" ref="P25" xml:space="preserve"> MID(原文!$C$2, (($B25 - 1)*15  + (COLUMN() - COLUMN($C:$C))), 1)</f>
        <v/>
      </c>
      <c r="Q25" s="4" t="str" cm="1">
        <f t="array" ref="Q25" xml:space="preserve"> MID(原文!$C$2, (($B25 - 1)*15  + (COLUMN() - COLUMN($C:$C))), 1)</f>
        <v/>
      </c>
      <c r="R25" s="4" t="str" cm="1">
        <f t="array" ref="R25" xml:space="preserve"> MID(原文!$C$2, (($B25 - 1)*15  + (COLUMN() - COLUMN($C:$C))), 1)</f>
        <v/>
      </c>
      <c r="S25" s="71"/>
    </row>
    <row r="26" spans="2:20" s="2" customFormat="1" ht="22.5" customHeight="1">
      <c r="B26" s="86"/>
      <c r="C26" s="68"/>
      <c r="D26" s="87" t="str">
        <f>D25</f>
        <v>而</v>
      </c>
      <c r="E26" s="87" t="str">
        <f t="shared" ref="E26:R26" si="5">E25</f>
        <v>不</v>
      </c>
      <c r="F26" s="87" t="str">
        <f t="shared" si="5"/>
        <v>可</v>
      </c>
      <c r="G26" s="87" t="str">
        <f t="shared" si="5"/>
        <v>褻</v>
      </c>
      <c r="H26" s="87" t="str">
        <f t="shared" si="5"/>
        <v>玩</v>
      </c>
      <c r="I26" s="87" t="str">
        <f t="shared" si="5"/>
        <v>焉</v>
      </c>
      <c r="J26" s="87" t="str">
        <f t="shared" si="5"/>
        <v>。</v>
      </c>
      <c r="K26" s="87" t="str">
        <f t="shared" si="5"/>
        <v/>
      </c>
      <c r="L26" s="87" t="str">
        <f t="shared" si="5"/>
        <v/>
      </c>
      <c r="M26" s="87" t="str">
        <f t="shared" si="5"/>
        <v/>
      </c>
      <c r="N26" s="87" t="str">
        <f t="shared" si="5"/>
        <v/>
      </c>
      <c r="O26" s="87" t="str">
        <f t="shared" si="5"/>
        <v/>
      </c>
      <c r="P26" s="87" t="str">
        <f t="shared" si="5"/>
        <v/>
      </c>
      <c r="Q26" s="87" t="str">
        <f t="shared" si="5"/>
        <v/>
      </c>
      <c r="R26" s="87" t="str">
        <f t="shared" si="5"/>
        <v/>
      </c>
      <c r="S26" s="76"/>
      <c r="T26" s="58"/>
    </row>
    <row r="27" spans="2:20" s="56" customFormat="1" ht="26.1" customHeight="1">
      <c r="B27" s="88"/>
      <c r="C27" s="2"/>
      <c r="D27" s="69" t="str">
        <f xml:space="preserve"> IFERROR( LEFT(D26,  FIND("【", D26)-1), "")</f>
        <v/>
      </c>
      <c r="E27" s="69" t="str">
        <f t="shared" ref="E27:R27" si="6" xml:space="preserve"> IFERROR( LEFT(E26,  FIND("【", E26)-1), "")</f>
        <v/>
      </c>
      <c r="F27" s="69" t="str">
        <f t="shared" si="6"/>
        <v/>
      </c>
      <c r="G27" s="69" t="str">
        <f t="shared" si="6"/>
        <v/>
      </c>
      <c r="H27" s="69" t="str">
        <f t="shared" si="6"/>
        <v/>
      </c>
      <c r="I27" s="69" t="str">
        <f t="shared" si="6"/>
        <v/>
      </c>
      <c r="J27" s="69" t="str">
        <f t="shared" si="6"/>
        <v/>
      </c>
      <c r="K27" s="69" t="str">
        <f t="shared" si="6"/>
        <v/>
      </c>
      <c r="L27" s="69" t="str">
        <f t="shared" si="6"/>
        <v/>
      </c>
      <c r="M27" s="69" t="str">
        <f t="shared" si="6"/>
        <v/>
      </c>
      <c r="N27" s="69" t="str">
        <f t="shared" si="6"/>
        <v/>
      </c>
      <c r="O27" s="69" t="str">
        <f t="shared" si="6"/>
        <v/>
      </c>
      <c r="P27" s="69" t="str">
        <f t="shared" si="6"/>
        <v/>
      </c>
      <c r="Q27" s="69" t="str">
        <f t="shared" si="6"/>
        <v/>
      </c>
      <c r="R27" s="69" t="str">
        <f t="shared" si="6"/>
        <v/>
      </c>
      <c r="S27" s="70"/>
      <c r="T27" s="2"/>
    </row>
    <row r="28" spans="2:20" s="2" customFormat="1" ht="67.5">
      <c r="B28" s="85">
        <v>1</v>
      </c>
      <c r="D28" s="4" t="str" cm="1">
        <f t="array" ref="D28" xml:space="preserve"> MID(原文!$C$11, (($B28 - 1)*15  + (COLUMN() - COLUMN($C:$C))), 1)</f>
        <v>予</v>
      </c>
      <c r="E28" s="4" t="str" cm="1">
        <f t="array" ref="E28" xml:space="preserve"> MID(原文!$C$11, (($B28 - 1)*15  + (COLUMN() - COLUMN($C:$C))), 1)</f>
        <v>謂</v>
      </c>
      <c r="F28" s="4" t="str" cm="1">
        <f t="array" ref="F28" xml:space="preserve"> MID(原文!$C$11, (($B28 - 1)*15  + (COLUMN() - COLUMN($C:$C))), 1)</f>
        <v>︰</v>
      </c>
      <c r="G28" s="4" t="str" cm="1">
        <f t="array" ref="G28" xml:space="preserve"> MID(原文!$C$11, (($B28 - 1)*15  + (COLUMN() - COLUMN($C:$C))), 1)</f>
        <v>菊</v>
      </c>
      <c r="H28" s="4" t="str" cm="1">
        <f t="array" ref="H28" xml:space="preserve"> MID(原文!$C$11, (($B28 - 1)*15  + (COLUMN() - COLUMN($C:$C))), 1)</f>
        <v>，</v>
      </c>
      <c r="I28" s="4" t="str" cm="1">
        <f t="array" ref="I28" xml:space="preserve"> MID(原文!$C$11, (($B28 - 1)*15  + (COLUMN() - COLUMN($C:$C))), 1)</f>
        <v>花</v>
      </c>
      <c r="J28" s="4" t="str" cm="1">
        <f t="array" ref="J28" xml:space="preserve"> MID(原文!$C$11, (($B28 - 1)*15  + (COLUMN() - COLUMN($C:$C))), 1)</f>
        <v>之</v>
      </c>
      <c r="K28" s="4" t="str" cm="1">
        <f t="array" ref="K28" xml:space="preserve"> MID(原文!$C$11, (($B28 - 1)*15  + (COLUMN() - COLUMN($C:$C))), 1)</f>
        <v>隱</v>
      </c>
      <c r="L28" s="4" t="str" cm="1">
        <f t="array" ref="L28" xml:space="preserve"> MID(原文!$C$11, (($B28 - 1)*15  + (COLUMN() - COLUMN($C:$C))), 1)</f>
        <v>逸</v>
      </c>
      <c r="M28" s="4" t="str" cm="1">
        <f t="array" ref="M28" xml:space="preserve"> MID(原文!$C$11, (($B28 - 1)*15  + (COLUMN() - COLUMN($C:$C))), 1)</f>
        <v>者</v>
      </c>
      <c r="N28" s="4" t="str" cm="1">
        <f t="array" ref="N28" xml:space="preserve"> MID(原文!$C$11, (($B28 - 1)*15  + (COLUMN() - COLUMN($C:$C))), 1)</f>
        <v>也</v>
      </c>
      <c r="O28" s="4" t="str" cm="1">
        <f t="array" ref="O28" xml:space="preserve"> MID(原文!$C$11, (($B28 - 1)*15  + (COLUMN() - COLUMN($C:$C))), 1)</f>
        <v>；</v>
      </c>
      <c r="P28" s="4" t="str" cm="1">
        <f t="array" ref="P28" xml:space="preserve"> MID(原文!$C$11, (($B28 - 1)*15  + (COLUMN() - COLUMN($C:$C))), 1)</f>
        <v>牡</v>
      </c>
      <c r="Q28" s="4" t="str" cm="1">
        <f t="array" ref="Q28" xml:space="preserve"> MID(原文!$C$11, (($B28 - 1)*15  + (COLUMN() - COLUMN($C:$C))), 1)</f>
        <v>丹</v>
      </c>
      <c r="R28" s="4" t="str" cm="1">
        <f t="array" ref="R28" xml:space="preserve"> MID(原文!$C$11, (($B28 - 1)*15  + (COLUMN() - COLUMN($C:$C))), 1)</f>
        <v>，</v>
      </c>
      <c r="S28" s="71"/>
    </row>
    <row r="29" spans="2:20" s="2" customFormat="1" ht="22.5" customHeight="1">
      <c r="B29" s="86"/>
      <c r="C29" s="60"/>
      <c r="D29" s="87" t="str">
        <f>D28</f>
        <v>予</v>
      </c>
      <c r="E29" s="87" t="str">
        <f t="shared" ref="E29:R29" si="7">E28</f>
        <v>謂</v>
      </c>
      <c r="F29" s="87" t="str">
        <f t="shared" si="7"/>
        <v>︰</v>
      </c>
      <c r="G29" s="87" t="str">
        <f t="shared" si="7"/>
        <v>菊</v>
      </c>
      <c r="H29" s="87" t="str">
        <f t="shared" si="7"/>
        <v>，</v>
      </c>
      <c r="I29" s="87" t="str">
        <f t="shared" si="7"/>
        <v>花</v>
      </c>
      <c r="J29" s="87" t="str">
        <f t="shared" si="7"/>
        <v>之</v>
      </c>
      <c r="K29" s="87" t="str">
        <f t="shared" si="7"/>
        <v>隱</v>
      </c>
      <c r="L29" s="87" t="str">
        <f t="shared" si="7"/>
        <v>逸</v>
      </c>
      <c r="M29" s="87" t="str">
        <f t="shared" si="7"/>
        <v>者</v>
      </c>
      <c r="N29" s="87" t="str">
        <f t="shared" si="7"/>
        <v>也</v>
      </c>
      <c r="O29" s="87" t="str">
        <f t="shared" si="7"/>
        <v>；</v>
      </c>
      <c r="P29" s="87" t="str">
        <f t="shared" si="7"/>
        <v>牡</v>
      </c>
      <c r="Q29" s="87" t="str">
        <f t="shared" si="7"/>
        <v>丹</v>
      </c>
      <c r="R29" s="87" t="str">
        <f t="shared" si="7"/>
        <v>，</v>
      </c>
      <c r="S29" s="72"/>
      <c r="T29" s="57"/>
    </row>
    <row r="30" spans="2:20" s="2" customFormat="1" ht="22.5" customHeight="1">
      <c r="B30" s="89"/>
      <c r="C30" s="61"/>
      <c r="D30" s="74" t="s">
        <v>12</v>
      </c>
      <c r="E30" s="74" t="s">
        <v>13</v>
      </c>
      <c r="F30" s="74" t="s">
        <v>14</v>
      </c>
      <c r="G30" s="74"/>
      <c r="H30" s="74" t="s">
        <v>15</v>
      </c>
      <c r="I30" s="74" t="s">
        <v>2</v>
      </c>
      <c r="J30" s="74" t="s">
        <v>16</v>
      </c>
      <c r="K30" s="74" t="s">
        <v>17</v>
      </c>
      <c r="L30" s="74"/>
      <c r="M30" s="74" t="s">
        <v>18</v>
      </c>
      <c r="N30" s="74" t="s">
        <v>19</v>
      </c>
      <c r="O30" s="74" t="s">
        <v>20</v>
      </c>
      <c r="P30" s="74" t="s">
        <v>21</v>
      </c>
      <c r="Q30" s="74"/>
      <c r="R30" s="74" t="s">
        <v>22</v>
      </c>
      <c r="S30" s="75"/>
      <c r="T30" s="56"/>
    </row>
    <row r="31" spans="2:20" ht="25.5">
      <c r="B31" s="84"/>
      <c r="C31" s="2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70"/>
      <c r="T31" s="2"/>
    </row>
    <row r="32" spans="2:20" ht="67.5">
      <c r="B32" s="85">
        <f>B28+1</f>
        <v>2</v>
      </c>
      <c r="C32" s="2"/>
      <c r="D32" s="4" t="str" cm="1">
        <f t="array" ref="D32" xml:space="preserve"> MID(原文!$C$11, (($B32 - 1)*15  + (COLUMN() - COLUMN($C:$C))), 1)</f>
        <v>花</v>
      </c>
      <c r="E32" s="4" t="str" cm="1">
        <f t="array" ref="E32" xml:space="preserve"> MID(原文!$C$11, (($B32 - 1)*15  + (COLUMN() - COLUMN($C:$C))), 1)</f>
        <v>之</v>
      </c>
      <c r="F32" s="4" t="str" cm="1">
        <f t="array" ref="F32" xml:space="preserve"> MID(原文!$C$11, (($B32 - 1)*15  + (COLUMN() - COLUMN($C:$C))), 1)</f>
        <v>富</v>
      </c>
      <c r="G32" s="4" t="str" cm="1">
        <f t="array" ref="G32" xml:space="preserve"> MID(原文!$C$11, (($B32 - 1)*15  + (COLUMN() - COLUMN($C:$C))), 1)</f>
        <v>貴</v>
      </c>
      <c r="H32" s="4" t="str" cm="1">
        <f t="array" ref="H32" xml:space="preserve"> MID(原文!$C$11, (($B32 - 1)*15  + (COLUMN() - COLUMN($C:$C))), 1)</f>
        <v>者</v>
      </c>
      <c r="I32" s="4" t="str" cm="1">
        <f t="array" ref="I32" xml:space="preserve"> MID(原文!$C$11, (($B32 - 1)*15  + (COLUMN() - COLUMN($C:$C))), 1)</f>
        <v>也</v>
      </c>
      <c r="J32" s="4" t="str" cm="1">
        <f t="array" ref="J32" xml:space="preserve"> MID(原文!$C$11, (($B32 - 1)*15  + (COLUMN() - COLUMN($C:$C))), 1)</f>
        <v>；</v>
      </c>
      <c r="K32" s="4" t="str" cm="1">
        <f t="array" ref="K32" xml:space="preserve"> MID(原文!$C$11, (($B32 - 1)*15  + (COLUMN() - COLUMN($C:$C))), 1)</f>
        <v>蓮</v>
      </c>
      <c r="L32" s="4" t="str" cm="1">
        <f t="array" ref="L32" xml:space="preserve"> MID(原文!$C$11, (($B32 - 1)*15  + (COLUMN() - COLUMN($C:$C))), 1)</f>
        <v>，</v>
      </c>
      <c r="M32" s="4" t="str" cm="1">
        <f t="array" ref="M32" xml:space="preserve"> MID(原文!$C$11, (($B32 - 1)*15  + (COLUMN() - COLUMN($C:$C))), 1)</f>
        <v>花</v>
      </c>
      <c r="N32" s="4" t="str" cm="1">
        <f t="array" ref="N32" xml:space="preserve"> MID(原文!$C$11, (($B32 - 1)*15  + (COLUMN() - COLUMN($C:$C))), 1)</f>
        <v>之</v>
      </c>
      <c r="O32" s="4" t="str" cm="1">
        <f t="array" ref="O32" xml:space="preserve"> MID(原文!$C$11, (($B32 - 1)*15  + (COLUMN() - COLUMN($C:$C))), 1)</f>
        <v>君</v>
      </c>
      <c r="P32" s="4" t="str" cm="1">
        <f t="array" ref="P32" xml:space="preserve"> MID(原文!$C$11, (($B32 - 1)*15  + (COLUMN() - COLUMN($C:$C))), 1)</f>
        <v>子</v>
      </c>
      <c r="Q32" s="4" t="str" cm="1">
        <f t="array" ref="Q32" xml:space="preserve"> MID(原文!$C$11, (($B32 - 1)*15  + (COLUMN() - COLUMN($C:$C))), 1)</f>
        <v>者</v>
      </c>
      <c r="R32" s="4" t="str" cm="1">
        <f t="array" ref="R32" xml:space="preserve"> MID(原文!$C$11, (($B32 - 1)*15  + (COLUMN() - COLUMN($C:$C))), 1)</f>
        <v>也</v>
      </c>
      <c r="S32" s="71"/>
      <c r="T32" s="2"/>
    </row>
    <row r="33" spans="2:20">
      <c r="B33" s="90"/>
      <c r="C33" s="2"/>
      <c r="D33" s="87" t="str">
        <f>D32</f>
        <v>花</v>
      </c>
      <c r="E33" s="87" t="str">
        <f t="shared" ref="E33:R33" si="8">E32</f>
        <v>之</v>
      </c>
      <c r="F33" s="87" t="str">
        <f t="shared" si="8"/>
        <v>富</v>
      </c>
      <c r="G33" s="87" t="str">
        <f t="shared" si="8"/>
        <v>貴</v>
      </c>
      <c r="H33" s="87" t="str">
        <f t="shared" si="8"/>
        <v>者</v>
      </c>
      <c r="I33" s="87" t="str">
        <f t="shared" si="8"/>
        <v>也</v>
      </c>
      <c r="J33" s="87" t="str">
        <f t="shared" si="8"/>
        <v>；</v>
      </c>
      <c r="K33" s="87" t="str">
        <f t="shared" si="8"/>
        <v>蓮</v>
      </c>
      <c r="L33" s="87" t="str">
        <f t="shared" si="8"/>
        <v>，</v>
      </c>
      <c r="M33" s="87" t="str">
        <f t="shared" si="8"/>
        <v>花</v>
      </c>
      <c r="N33" s="87" t="str">
        <f t="shared" si="8"/>
        <v>之</v>
      </c>
      <c r="O33" s="87" t="str">
        <f t="shared" si="8"/>
        <v>君</v>
      </c>
      <c r="P33" s="87" t="str">
        <f t="shared" si="8"/>
        <v>子</v>
      </c>
      <c r="Q33" s="87" t="str">
        <f t="shared" si="8"/>
        <v>者</v>
      </c>
      <c r="R33" s="87" t="str">
        <f t="shared" si="8"/>
        <v>也</v>
      </c>
      <c r="S33" s="76"/>
      <c r="T33" s="2"/>
    </row>
    <row r="34" spans="2:20" ht="22.5">
      <c r="B34" s="89"/>
      <c r="C34" s="73"/>
      <c r="D34" s="74" t="s">
        <v>2</v>
      </c>
      <c r="E34" s="74" t="s">
        <v>23</v>
      </c>
      <c r="F34" s="74" t="s">
        <v>24</v>
      </c>
      <c r="G34" s="74"/>
      <c r="H34" s="74" t="s">
        <v>25</v>
      </c>
      <c r="I34" s="74" t="s">
        <v>1</v>
      </c>
      <c r="J34" s="74" t="s">
        <v>26</v>
      </c>
      <c r="K34" s="74" t="s">
        <v>27</v>
      </c>
      <c r="L34" s="74" t="s">
        <v>28</v>
      </c>
      <c r="M34" s="74" t="s">
        <v>29</v>
      </c>
      <c r="N34" s="74"/>
      <c r="O34" s="74" t="s">
        <v>30</v>
      </c>
      <c r="P34" s="74" t="s">
        <v>31</v>
      </c>
      <c r="Q34" s="74" t="s">
        <v>2</v>
      </c>
      <c r="R34" s="74" t="s">
        <v>32</v>
      </c>
      <c r="S34" s="75"/>
      <c r="T34" s="56"/>
    </row>
    <row r="35" spans="2:20" ht="25.5">
      <c r="B35" s="84"/>
      <c r="C35" s="68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70"/>
      <c r="T35" s="2"/>
    </row>
    <row r="36" spans="2:20" ht="67.5">
      <c r="B36" s="85">
        <f>B32+1</f>
        <v>3</v>
      </c>
      <c r="C36" s="68"/>
      <c r="D36" s="4" t="str" cm="1">
        <f t="array" ref="D36" xml:space="preserve"> MID(原文!$C$11, (($B36 - 1)*15  + (COLUMN() - COLUMN($C:$C))), 1)</f>
        <v>。</v>
      </c>
      <c r="E36" s="4" t="str" cm="1">
        <f t="array" ref="E36" xml:space="preserve"> MID(原文!$C$11, (($B36 - 1)*15  + (COLUMN() - COLUMN($C:$C))), 1)</f>
        <v>噫</v>
      </c>
      <c r="F36" s="4" t="str" cm="1">
        <f t="array" ref="F36" xml:space="preserve"> MID(原文!$C$11, (($B36 - 1)*15  + (COLUMN() - COLUMN($C:$C))), 1)</f>
        <v>！</v>
      </c>
      <c r="G36" s="4" t="str" cm="1">
        <f t="array" ref="G36" xml:space="preserve"> MID(原文!$C$11, (($B36 - 1)*15  + (COLUMN() - COLUMN($C:$C))), 1)</f>
        <v>菊</v>
      </c>
      <c r="H36" s="4" t="str" cm="1">
        <f t="array" ref="H36" xml:space="preserve"> MID(原文!$C$11, (($B36 - 1)*15  + (COLUMN() - COLUMN($C:$C))), 1)</f>
        <v>之</v>
      </c>
      <c r="I36" s="4" t="str" cm="1">
        <f t="array" ref="I36" xml:space="preserve"> MID(原文!$C$11, (($B36 - 1)*15  + (COLUMN() - COLUMN($C:$C))), 1)</f>
        <v>愛</v>
      </c>
      <c r="J36" s="4" t="str" cm="1">
        <f t="array" ref="J36" xml:space="preserve"> MID(原文!$C$11, (($B36 - 1)*15  + (COLUMN() - COLUMN($C:$C))), 1)</f>
        <v>，</v>
      </c>
      <c r="K36" s="4" t="str" cm="1">
        <f t="array" ref="K36" xml:space="preserve"> MID(原文!$C$11, (($B36 - 1)*15  + (COLUMN() - COLUMN($C:$C))), 1)</f>
        <v>陶</v>
      </c>
      <c r="L36" s="4" t="str" cm="1">
        <f t="array" ref="L36" xml:space="preserve"> MID(原文!$C$11, (($B36 - 1)*15  + (COLUMN() - COLUMN($C:$C))), 1)</f>
        <v>後</v>
      </c>
      <c r="M36" s="4" t="str" cm="1">
        <f t="array" ref="M36" xml:space="preserve"> MID(原文!$C$11, (($B36 - 1)*15  + (COLUMN() - COLUMN($C:$C))), 1)</f>
        <v>鮮</v>
      </c>
      <c r="N36" s="4" t="str" cm="1">
        <f t="array" ref="N36" xml:space="preserve"> MID(原文!$C$11, (($B36 - 1)*15  + (COLUMN() - COLUMN($C:$C))), 1)</f>
        <v>有</v>
      </c>
      <c r="O36" s="4" t="str" cm="1">
        <f t="array" ref="O36" xml:space="preserve"> MID(原文!$C$11, (($B36 - 1)*15  + (COLUMN() - COLUMN($C:$C))), 1)</f>
        <v>聞</v>
      </c>
      <c r="P36" s="4" t="str" cm="1">
        <f t="array" ref="P36" xml:space="preserve"> MID(原文!$C$11, (($B36 - 1)*15  + (COLUMN() - COLUMN($C:$C))), 1)</f>
        <v>；</v>
      </c>
      <c r="Q36" s="4" t="str" cm="1">
        <f t="array" ref="Q36" xml:space="preserve"> MID(原文!$C$11, (($B36 - 1)*15  + (COLUMN() - COLUMN($C:$C))), 1)</f>
        <v>蓮</v>
      </c>
      <c r="R36" s="4" t="str" cm="1">
        <f t="array" ref="R36" xml:space="preserve"> MID(原文!$C$11, (($B36 - 1)*15  + (COLUMN() - COLUMN($C:$C))), 1)</f>
        <v>之</v>
      </c>
      <c r="S36" s="71"/>
      <c r="T36" s="2"/>
    </row>
    <row r="37" spans="2:20">
      <c r="B37" s="90"/>
      <c r="C37" s="68"/>
      <c r="D37" s="87" t="str">
        <f>D36</f>
        <v>。</v>
      </c>
      <c r="E37" s="87" t="str">
        <f t="shared" ref="E37:R37" si="9">E36</f>
        <v>噫</v>
      </c>
      <c r="F37" s="87" t="str">
        <f t="shared" si="9"/>
        <v>！</v>
      </c>
      <c r="G37" s="87" t="str">
        <f t="shared" si="9"/>
        <v>菊</v>
      </c>
      <c r="H37" s="87" t="str">
        <f t="shared" si="9"/>
        <v>之</v>
      </c>
      <c r="I37" s="87" t="str">
        <f t="shared" si="9"/>
        <v>愛</v>
      </c>
      <c r="J37" s="87" t="str">
        <f t="shared" si="9"/>
        <v>，</v>
      </c>
      <c r="K37" s="87" t="str">
        <f t="shared" si="9"/>
        <v>陶</v>
      </c>
      <c r="L37" s="87" t="str">
        <f t="shared" si="9"/>
        <v>後</v>
      </c>
      <c r="M37" s="87" t="str">
        <f t="shared" si="9"/>
        <v>鮮</v>
      </c>
      <c r="N37" s="87" t="str">
        <f t="shared" si="9"/>
        <v>有</v>
      </c>
      <c r="O37" s="87" t="str">
        <f t="shared" si="9"/>
        <v>聞</v>
      </c>
      <c r="P37" s="87" t="str">
        <f t="shared" si="9"/>
        <v>；</v>
      </c>
      <c r="Q37" s="87" t="str">
        <f t="shared" si="9"/>
        <v>蓮</v>
      </c>
      <c r="R37" s="87" t="str">
        <f t="shared" si="9"/>
        <v>之</v>
      </c>
      <c r="S37" s="76"/>
      <c r="T37" s="2"/>
    </row>
    <row r="38" spans="2:20" ht="22.5">
      <c r="B38" s="89"/>
      <c r="C38" s="73"/>
      <c r="D38" s="74" t="s">
        <v>33</v>
      </c>
      <c r="E38" s="74" t="s">
        <v>34</v>
      </c>
      <c r="F38" s="74"/>
      <c r="G38" s="74" t="s">
        <v>6</v>
      </c>
      <c r="H38" s="74" t="s">
        <v>1</v>
      </c>
      <c r="I38" s="74" t="s">
        <v>35</v>
      </c>
      <c r="J38" s="74" t="s">
        <v>0</v>
      </c>
      <c r="K38" s="74" t="s">
        <v>28</v>
      </c>
      <c r="L38" s="74" t="s">
        <v>36</v>
      </c>
      <c r="M38" s="74"/>
      <c r="N38" s="74" t="s">
        <v>37</v>
      </c>
      <c r="O38" s="74" t="s">
        <v>38</v>
      </c>
      <c r="P38" s="74" t="s">
        <v>2</v>
      </c>
      <c r="Q38" s="74" t="s">
        <v>32</v>
      </c>
      <c r="R38" s="74" t="s">
        <v>33</v>
      </c>
      <c r="S38" s="75"/>
      <c r="T38" s="56"/>
    </row>
    <row r="39" spans="2:20" ht="25.5">
      <c r="B39" s="84"/>
      <c r="C39" s="68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70"/>
      <c r="T39" s="2"/>
    </row>
    <row r="40" spans="2:20" ht="67.5">
      <c r="B40" s="85">
        <f>B36+1</f>
        <v>4</v>
      </c>
      <c r="C40" s="68"/>
      <c r="D40" s="4" t="str" cm="1">
        <f t="array" ref="D40" xml:space="preserve"> MID(原文!$C$11, (($B40 - 1)*15  + (COLUMN() - COLUMN($C:$C))), 1)</f>
        <v>愛</v>
      </c>
      <c r="E40" s="4" t="str" cm="1">
        <f t="array" ref="E40" xml:space="preserve"> MID(原文!$C$11, (($B40 - 1)*15  + (COLUMN() - COLUMN($C:$C))), 1)</f>
        <v>，</v>
      </c>
      <c r="F40" s="4" t="str" cm="1">
        <f t="array" ref="F40" xml:space="preserve"> MID(原文!$C$11, (($B40 - 1)*15  + (COLUMN() - COLUMN($C:$C))), 1)</f>
        <v>同</v>
      </c>
      <c r="G40" s="4" t="str" cm="1">
        <f t="array" ref="G40" xml:space="preserve"> MID(原文!$C$11, (($B40 - 1)*15  + (COLUMN() - COLUMN($C:$C))), 1)</f>
        <v>予</v>
      </c>
      <c r="H40" s="4" t="str" cm="1">
        <f t="array" ref="H40" xml:space="preserve"> MID(原文!$C$11, (($B40 - 1)*15  + (COLUMN() - COLUMN($C:$C))), 1)</f>
        <v>者</v>
      </c>
      <c r="I40" s="4" t="str" cm="1">
        <f t="array" ref="I40" xml:space="preserve"> MID(原文!$C$11, (($B40 - 1)*15  + (COLUMN() - COLUMN($C:$C))), 1)</f>
        <v>何</v>
      </c>
      <c r="J40" s="4" t="str" cm="1">
        <f t="array" ref="J40" xml:space="preserve"> MID(原文!$C$11, (($B40 - 1)*15  + (COLUMN() - COLUMN($C:$C))), 1)</f>
        <v>人</v>
      </c>
      <c r="K40" s="4" t="str" cm="1">
        <f t="array" ref="K40" xml:space="preserve"> MID(原文!$C$11, (($B40 - 1)*15  + (COLUMN() - COLUMN($C:$C))), 1)</f>
        <v>？</v>
      </c>
      <c r="L40" s="4" t="str" cm="1">
        <f t="array" ref="L40" xml:space="preserve"> MID(原文!$C$11, (($B40 - 1)*15  + (COLUMN() - COLUMN($C:$C))), 1)</f>
        <v>牡</v>
      </c>
      <c r="M40" s="4" t="str" cm="1">
        <f t="array" ref="M40" xml:space="preserve"> MID(原文!$C$11, (($B40 - 1)*15  + (COLUMN() - COLUMN($C:$C))), 1)</f>
        <v>丹</v>
      </c>
      <c r="N40" s="4" t="str" cm="1">
        <f t="array" ref="N40" xml:space="preserve"> MID(原文!$C$11, (($B40 - 1)*15  + (COLUMN() - COLUMN($C:$C))), 1)</f>
        <v>之</v>
      </c>
      <c r="O40" s="4" t="str" cm="1">
        <f t="array" ref="O40" xml:space="preserve"> MID(原文!$C$11, (($B40 - 1)*15  + (COLUMN() - COLUMN($C:$C))), 1)</f>
        <v>愛</v>
      </c>
      <c r="P40" s="4" t="str" cm="1">
        <f t="array" ref="P40" xml:space="preserve"> MID(原文!$C$11, (($B40 - 1)*15  + (COLUMN() - COLUMN($C:$C))), 1)</f>
        <v>，</v>
      </c>
      <c r="Q40" s="4" t="str" cm="1">
        <f t="array" ref="Q40" xml:space="preserve"> MID(原文!$C$11, (($B40 - 1)*15  + (COLUMN() - COLUMN($C:$C))), 1)</f>
        <v>宜</v>
      </c>
      <c r="R40" s="4" t="str" cm="1">
        <f t="array" ref="R40" xml:space="preserve"> MID(原文!$C$11, (($B40 - 1)*15  + (COLUMN() - COLUMN($C:$C))), 1)</f>
        <v>乎</v>
      </c>
      <c r="S40" s="71"/>
      <c r="T40" s="2"/>
    </row>
    <row r="41" spans="2:20">
      <c r="B41" s="90"/>
      <c r="C41" s="68"/>
      <c r="D41" s="87" t="str">
        <f>D40</f>
        <v>愛</v>
      </c>
      <c r="E41" s="87" t="str">
        <f t="shared" ref="E41:R41" si="10">E40</f>
        <v>，</v>
      </c>
      <c r="F41" s="87" t="str">
        <f t="shared" si="10"/>
        <v>同</v>
      </c>
      <c r="G41" s="87" t="str">
        <f t="shared" si="10"/>
        <v>予</v>
      </c>
      <c r="H41" s="87" t="str">
        <f t="shared" si="10"/>
        <v>者</v>
      </c>
      <c r="I41" s="87" t="str">
        <f t="shared" si="10"/>
        <v>何</v>
      </c>
      <c r="J41" s="87" t="str">
        <f t="shared" si="10"/>
        <v>人</v>
      </c>
      <c r="K41" s="87" t="str">
        <f t="shared" si="10"/>
        <v>？</v>
      </c>
      <c r="L41" s="87" t="str">
        <f t="shared" si="10"/>
        <v>牡</v>
      </c>
      <c r="M41" s="87" t="str">
        <f t="shared" si="10"/>
        <v>丹</v>
      </c>
      <c r="N41" s="87" t="str">
        <f t="shared" si="10"/>
        <v>之</v>
      </c>
      <c r="O41" s="87" t="str">
        <f t="shared" si="10"/>
        <v>愛</v>
      </c>
      <c r="P41" s="87" t="str">
        <f t="shared" si="10"/>
        <v>，</v>
      </c>
      <c r="Q41" s="87" t="str">
        <f t="shared" si="10"/>
        <v>宜</v>
      </c>
      <c r="R41" s="87" t="str">
        <f t="shared" si="10"/>
        <v>乎</v>
      </c>
      <c r="S41" s="76"/>
      <c r="T41" s="2"/>
    </row>
    <row r="42" spans="2:20" ht="22.5">
      <c r="B42" s="89"/>
      <c r="C42" s="73"/>
      <c r="D42" s="74" t="s">
        <v>33</v>
      </c>
      <c r="E42" s="74" t="s">
        <v>34</v>
      </c>
      <c r="F42" s="74"/>
      <c r="G42" s="74" t="s">
        <v>6</v>
      </c>
      <c r="H42" s="74" t="s">
        <v>1</v>
      </c>
      <c r="I42" s="74" t="s">
        <v>35</v>
      </c>
      <c r="J42" s="74" t="s">
        <v>0</v>
      </c>
      <c r="K42" s="74" t="s">
        <v>28</v>
      </c>
      <c r="L42" s="74" t="s">
        <v>36</v>
      </c>
      <c r="M42" s="74"/>
      <c r="N42" s="74" t="s">
        <v>37</v>
      </c>
      <c r="O42" s="74" t="s">
        <v>38</v>
      </c>
      <c r="P42" s="74" t="s">
        <v>2</v>
      </c>
      <c r="Q42" s="74" t="s">
        <v>32</v>
      </c>
      <c r="R42" s="74" t="s">
        <v>33</v>
      </c>
      <c r="S42" s="75"/>
      <c r="T42" s="56"/>
    </row>
    <row r="43" spans="2:20" ht="25.5">
      <c r="B43" s="84"/>
      <c r="C43" s="68"/>
      <c r="D43" s="69"/>
      <c r="E43" s="69"/>
      <c r="F43" s="69" t="str">
        <f t="shared" ref="F43" si="11" xml:space="preserve"> IFERROR( LEFT(F42,  FIND("【", F42)-1), "")</f>
        <v/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70"/>
      <c r="T43" s="2"/>
    </row>
    <row r="44" spans="2:20" ht="67.5">
      <c r="B44" s="85">
        <f>B40+1</f>
        <v>5</v>
      </c>
      <c r="C44" s="68"/>
      <c r="D44" s="4" t="str" cm="1">
        <f t="array" ref="D44" xml:space="preserve"> MID(原文!$C$11, (($B44 - 1)*15  + (COLUMN() - COLUMN($C:$C))), 1)</f>
        <v>眾</v>
      </c>
      <c r="E44" s="4" t="str" cm="1">
        <f t="array" ref="E44" xml:space="preserve"> MID(原文!$C$11, (($B44 - 1)*15  + (COLUMN() - COLUMN($C:$C))), 1)</f>
        <v>矣</v>
      </c>
      <c r="F44" s="4" t="str" cm="1">
        <f t="array" ref="F44" xml:space="preserve"> MID(原文!$C$11, (($B44 - 1)*15  + (COLUMN() - COLUMN($C:$C))), 1)</f>
        <v>！</v>
      </c>
      <c r="G44" s="4" t="str" cm="1">
        <f t="array" ref="G44" xml:space="preserve"> MID(原文!$C$11, (($B44 - 1)*15  + (COLUMN() - COLUMN($C:$C))), 1)</f>
        <v/>
      </c>
      <c r="H44" s="4" t="str" cm="1">
        <f t="array" ref="H44" xml:space="preserve"> MID(原文!$C$11, (($B44 - 1)*15  + (COLUMN() - COLUMN($C:$C))), 1)</f>
        <v/>
      </c>
      <c r="I44" s="4" t="str" cm="1">
        <f t="array" ref="I44" xml:space="preserve"> MID(原文!$C$11, (($B44 - 1)*15  + (COLUMN() - COLUMN($C:$C))), 1)</f>
        <v/>
      </c>
      <c r="J44" s="4" t="str" cm="1">
        <f t="array" ref="J44" xml:space="preserve"> MID(原文!$C$11, (($B44 - 1)*15  + (COLUMN() - COLUMN($C:$C))), 1)</f>
        <v/>
      </c>
      <c r="K44" s="4" t="str" cm="1">
        <f t="array" ref="K44" xml:space="preserve"> MID(原文!$C$11, (($B44 - 1)*15  + (COLUMN() - COLUMN($C:$C))), 1)</f>
        <v/>
      </c>
      <c r="L44" s="4" t="str" cm="1">
        <f t="array" ref="L44" xml:space="preserve"> MID(原文!$C$11, (($B44 - 1)*15  + (COLUMN() - COLUMN($C:$C))), 1)</f>
        <v/>
      </c>
      <c r="M44" s="4" t="str" cm="1">
        <f t="array" ref="M44" xml:space="preserve"> MID(原文!$C$11, (($B44 - 1)*15  + (COLUMN() - COLUMN($C:$C))), 1)</f>
        <v/>
      </c>
      <c r="N44" s="4" t="str" cm="1">
        <f t="array" ref="N44" xml:space="preserve"> MID(原文!$C$11, (($B44 - 1)*15  + (COLUMN() - COLUMN($C:$C))), 1)</f>
        <v/>
      </c>
      <c r="O44" s="4" t="str" cm="1">
        <f t="array" ref="O44" xml:space="preserve"> MID(原文!$C$11, (($B44 - 1)*15  + (COLUMN() - COLUMN($C:$C))), 1)</f>
        <v/>
      </c>
      <c r="P44" s="4" t="str" cm="1">
        <f t="array" ref="P44" xml:space="preserve"> MID(原文!$C$11, (($B44 - 1)*15  + (COLUMN() - COLUMN($C:$C))), 1)</f>
        <v/>
      </c>
      <c r="Q44" s="4" t="str" cm="1">
        <f t="array" ref="Q44" xml:space="preserve"> MID(原文!$C$11, (($B44 - 1)*15  + (COLUMN() - COLUMN($C:$C))), 1)</f>
        <v/>
      </c>
      <c r="R44" s="4" t="str" cm="1">
        <f t="array" ref="R44" xml:space="preserve"> MID(原文!$C$11, (($B44 - 1)*15  + (COLUMN() - COLUMN($C:$C))), 1)</f>
        <v/>
      </c>
      <c r="S44" s="71"/>
      <c r="T44" s="2"/>
    </row>
    <row r="45" spans="2:20">
      <c r="B45" s="90"/>
      <c r="C45" s="68"/>
      <c r="D45" s="87" t="str">
        <f>D44</f>
        <v>眾</v>
      </c>
      <c r="E45" s="87" t="str">
        <f t="shared" ref="E45:R45" si="12">E44</f>
        <v>矣</v>
      </c>
      <c r="F45" s="87" t="str">
        <f t="shared" si="12"/>
        <v>！</v>
      </c>
      <c r="G45" s="87" t="str">
        <f t="shared" si="12"/>
        <v/>
      </c>
      <c r="H45" s="87" t="str">
        <f t="shared" si="12"/>
        <v/>
      </c>
      <c r="I45" s="87" t="str">
        <f t="shared" si="12"/>
        <v/>
      </c>
      <c r="J45" s="87" t="str">
        <f t="shared" si="12"/>
        <v/>
      </c>
      <c r="K45" s="87" t="str">
        <f t="shared" si="12"/>
        <v/>
      </c>
      <c r="L45" s="87" t="str">
        <f t="shared" si="12"/>
        <v/>
      </c>
      <c r="M45" s="87" t="str">
        <f t="shared" si="12"/>
        <v/>
      </c>
      <c r="N45" s="87" t="str">
        <f t="shared" si="12"/>
        <v/>
      </c>
      <c r="O45" s="87" t="str">
        <f t="shared" si="12"/>
        <v/>
      </c>
      <c r="P45" s="87" t="str">
        <f t="shared" si="12"/>
        <v/>
      </c>
      <c r="Q45" s="87" t="str">
        <f t="shared" si="12"/>
        <v/>
      </c>
      <c r="R45" s="87" t="str">
        <f t="shared" si="12"/>
        <v/>
      </c>
      <c r="S45" s="70"/>
      <c r="T45" s="2"/>
    </row>
    <row r="46" spans="2:20" ht="22.5">
      <c r="B46" s="89"/>
      <c r="C46" s="73"/>
      <c r="D46" s="74" t="s">
        <v>33</v>
      </c>
      <c r="E46" s="74" t="s">
        <v>34</v>
      </c>
      <c r="F46" s="74"/>
      <c r="G46" s="74" t="s">
        <v>6</v>
      </c>
      <c r="H46" s="74" t="s">
        <v>1</v>
      </c>
      <c r="I46" s="74" t="s">
        <v>35</v>
      </c>
      <c r="J46" s="74" t="s">
        <v>0</v>
      </c>
      <c r="K46" s="74" t="s">
        <v>28</v>
      </c>
      <c r="L46" s="74" t="s">
        <v>36</v>
      </c>
      <c r="M46" s="74"/>
      <c r="N46" s="74" t="s">
        <v>37</v>
      </c>
      <c r="O46" s="74" t="s">
        <v>38</v>
      </c>
      <c r="P46" s="74" t="s">
        <v>2</v>
      </c>
      <c r="Q46" s="74" t="s">
        <v>32</v>
      </c>
      <c r="R46" s="74" t="s">
        <v>33</v>
      </c>
      <c r="S46" s="75"/>
      <c r="T46" s="56"/>
    </row>
    <row r="47" spans="2:20" ht="25.5">
      <c r="B47" s="84"/>
      <c r="C47" s="68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76"/>
      <c r="T47" s="2"/>
    </row>
    <row r="48" spans="2:20" ht="67.5">
      <c r="B48" s="85">
        <f>B44+1</f>
        <v>6</v>
      </c>
      <c r="C48" s="68"/>
      <c r="D48" s="4"/>
      <c r="E48" s="4"/>
      <c r="F48" s="4"/>
      <c r="G48" s="4"/>
      <c r="H48" s="4"/>
      <c r="I48" s="4"/>
      <c r="J48" s="4"/>
      <c r="K48" s="4"/>
      <c r="L48" s="4" t="str" cm="1">
        <f t="array" ref="L48" xml:space="preserve"> MID(原文!$C$2, (($B48 - 1)*15  + (COLUMN() - COLUMN($C:$C))), 1)</f>
        <v/>
      </c>
      <c r="M48" s="4" t="str" cm="1">
        <f t="array" ref="M48" xml:space="preserve"> MID(原文!$C$2, (($B48 - 1)*15  + (COLUMN() - COLUMN($C:$C))), 1)</f>
        <v/>
      </c>
      <c r="N48" s="4" t="str" cm="1">
        <f t="array" ref="N48" xml:space="preserve"> MID(原文!$C$2, (($B48 - 1)*15  + (COLUMN() - COLUMN($C:$C))), 1)</f>
        <v/>
      </c>
      <c r="O48" s="4" t="str" cm="1">
        <f t="array" ref="O48" xml:space="preserve"> MID(原文!$C$2, (($B48 - 1)*15  + (COLUMN() - COLUMN($C:$C))), 1)</f>
        <v/>
      </c>
      <c r="P48" s="4" t="str" cm="1">
        <f t="array" ref="P48" xml:space="preserve"> MID(原文!$C$2, (($B48 - 1)*15  + (COLUMN() - COLUMN($C:$C))), 1)</f>
        <v/>
      </c>
      <c r="Q48" s="4" t="str" cm="1">
        <f t="array" ref="Q48" xml:space="preserve"> MID(原文!$C$2, (($B48 - 1)*15  + (COLUMN() - COLUMN($C:$C))), 1)</f>
        <v/>
      </c>
      <c r="R48" s="4" t="str" cm="1">
        <f t="array" ref="R48" xml:space="preserve"> MID(原文!$C$2, (($B48 - 1)*15  + (COLUMN() - COLUMN($C:$C))), 1)</f>
        <v/>
      </c>
      <c r="S48" s="70"/>
      <c r="T48" s="2"/>
    </row>
    <row r="49" spans="2:2">
      <c r="B49" s="90"/>
    </row>
  </sheetData>
  <phoneticPr fontId="1" type="noConversion"/>
  <conditionalFormatting sqref="D3:R3">
    <cfRule type="expression" dxfId="31" priority="21">
      <formula>顯示注音輸入</formula>
    </cfRule>
    <cfRule type="expression" dxfId="30" priority="22">
      <formula>"'= TRUE(顯示注音輸入)"</formula>
    </cfRule>
  </conditionalFormatting>
  <conditionalFormatting sqref="D7:R7">
    <cfRule type="expression" dxfId="29" priority="19">
      <formula>顯示注音輸入</formula>
    </cfRule>
    <cfRule type="expression" dxfId="28" priority="20">
      <formula>"'= TRUE(顯示注音輸入)"</formula>
    </cfRule>
  </conditionalFormatting>
  <conditionalFormatting sqref="D11:R11">
    <cfRule type="expression" dxfId="27" priority="7">
      <formula>顯示注音輸入</formula>
    </cfRule>
    <cfRule type="expression" dxfId="26" priority="8">
      <formula>"'= TRUE(顯示注音輸入)"</formula>
    </cfRule>
  </conditionalFormatting>
  <conditionalFormatting sqref="D15:R15">
    <cfRule type="expression" dxfId="25" priority="5">
      <formula>顯示注音輸入</formula>
    </cfRule>
    <cfRule type="expression" dxfId="24" priority="6">
      <formula>"'= TRUE(顯示注音輸入)"</formula>
    </cfRule>
  </conditionalFormatting>
  <conditionalFormatting sqref="D19:R19">
    <cfRule type="expression" dxfId="23" priority="3">
      <formula>顯示注音輸入</formula>
    </cfRule>
    <cfRule type="expression" dxfId="22" priority="4">
      <formula>"'= TRUE(顯示注音輸入)"</formula>
    </cfRule>
  </conditionalFormatting>
  <conditionalFormatting sqref="D23:R23">
    <cfRule type="expression" dxfId="21" priority="1">
      <formula>顯示注音輸入</formula>
    </cfRule>
    <cfRule type="expression" dxfId="20" priority="2">
      <formula>"'= TRUE(顯示注音輸入)"</formula>
    </cfRule>
  </conditionalFormatting>
  <conditionalFormatting sqref="D30:R30">
    <cfRule type="expression" dxfId="19" priority="17">
      <formula>顯示注音輸入</formula>
    </cfRule>
    <cfRule type="expression" dxfId="18" priority="18">
      <formula>"'= TRUE(顯示注音輸入)"</formula>
    </cfRule>
  </conditionalFormatting>
  <conditionalFormatting sqref="D34:R34">
    <cfRule type="expression" dxfId="17" priority="15">
      <formula>顯示注音輸入</formula>
    </cfRule>
    <cfRule type="expression" dxfId="16" priority="16">
      <formula>"'= TRUE(顯示注音輸入)"</formula>
    </cfRule>
  </conditionalFormatting>
  <conditionalFormatting sqref="D38:R38">
    <cfRule type="expression" dxfId="15" priority="13">
      <formula>顯示注音輸入</formula>
    </cfRule>
    <cfRule type="expression" dxfId="14" priority="14">
      <formula>"'= TRUE(顯示注音輸入)"</formula>
    </cfRule>
  </conditionalFormatting>
  <conditionalFormatting sqref="D42:R42">
    <cfRule type="expression" dxfId="13" priority="11">
      <formula>顯示注音輸入</formula>
    </cfRule>
    <cfRule type="expression" dxfId="12" priority="12">
      <formula>"'= TRUE(顯示注音輸入)"</formula>
    </cfRule>
  </conditionalFormatting>
  <conditionalFormatting sqref="D46:R46">
    <cfRule type="expression" dxfId="11" priority="9">
      <formula>顯示注音輸入</formula>
    </cfRule>
    <cfRule type="expression" dxfId="10" priority="10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6E75-4687-4705-8ECD-33BBB761D74E}">
  <dimension ref="B2:J19"/>
  <sheetViews>
    <sheetView workbookViewId="0">
      <selection activeCell="C11" sqref="C11:J19"/>
    </sheetView>
  </sheetViews>
  <sheetFormatPr defaultRowHeight="21"/>
  <sheetData>
    <row r="2" spans="2:10" ht="21" customHeight="1">
      <c r="B2" s="92">
        <f xml:space="preserve"> ROW() - 1</f>
        <v>1</v>
      </c>
      <c r="C2" s="93" t="s">
        <v>208</v>
      </c>
      <c r="D2" s="94"/>
      <c r="E2" s="94"/>
      <c r="F2" s="94"/>
      <c r="G2" s="94"/>
      <c r="H2" s="94"/>
      <c r="I2" s="94"/>
      <c r="J2" s="95"/>
    </row>
    <row r="3" spans="2:10" ht="21" customHeight="1">
      <c r="B3" s="92"/>
      <c r="C3" s="96"/>
      <c r="D3" s="97"/>
      <c r="E3" s="97"/>
      <c r="F3" s="97"/>
      <c r="G3" s="97"/>
      <c r="H3" s="97"/>
      <c r="I3" s="97"/>
      <c r="J3" s="98"/>
    </row>
    <row r="4" spans="2:10" ht="21" customHeight="1">
      <c r="B4" s="92"/>
      <c r="C4" s="96"/>
      <c r="D4" s="97"/>
      <c r="E4" s="97"/>
      <c r="F4" s="97"/>
      <c r="G4" s="97"/>
      <c r="H4" s="97"/>
      <c r="I4" s="97"/>
      <c r="J4" s="98"/>
    </row>
    <row r="5" spans="2:10" ht="21" customHeight="1">
      <c r="B5" s="92"/>
      <c r="C5" s="96"/>
      <c r="D5" s="97"/>
      <c r="E5" s="97"/>
      <c r="F5" s="97"/>
      <c r="G5" s="97"/>
      <c r="H5" s="97"/>
      <c r="I5" s="97"/>
      <c r="J5" s="98"/>
    </row>
    <row r="6" spans="2:10" ht="21" customHeight="1">
      <c r="B6" s="92"/>
      <c r="C6" s="96"/>
      <c r="D6" s="97"/>
      <c r="E6" s="97"/>
      <c r="F6" s="97"/>
      <c r="G6" s="97"/>
      <c r="H6" s="97"/>
      <c r="I6" s="97"/>
      <c r="J6" s="98"/>
    </row>
    <row r="7" spans="2:10" ht="21" customHeight="1">
      <c r="B7" s="92"/>
      <c r="C7" s="96"/>
      <c r="D7" s="97"/>
      <c r="E7" s="97"/>
      <c r="F7" s="97"/>
      <c r="G7" s="97"/>
      <c r="H7" s="97"/>
      <c r="I7" s="97"/>
      <c r="J7" s="98"/>
    </row>
    <row r="8" spans="2:10" ht="21" customHeight="1">
      <c r="B8" s="92"/>
      <c r="C8" s="96"/>
      <c r="D8" s="97"/>
      <c r="E8" s="97"/>
      <c r="F8" s="97"/>
      <c r="G8" s="97"/>
      <c r="H8" s="97"/>
      <c r="I8" s="97"/>
      <c r="J8" s="98"/>
    </row>
    <row r="9" spans="2:10" ht="21" customHeight="1">
      <c r="B9" s="92"/>
      <c r="C9" s="96"/>
      <c r="D9" s="97"/>
      <c r="E9" s="97"/>
      <c r="F9" s="97"/>
      <c r="G9" s="97"/>
      <c r="H9" s="97"/>
      <c r="I9" s="97"/>
      <c r="J9" s="98"/>
    </row>
    <row r="10" spans="2:10" ht="21" customHeight="1">
      <c r="B10" s="92"/>
      <c r="C10" s="99"/>
      <c r="D10" s="100"/>
      <c r="E10" s="100"/>
      <c r="F10" s="100"/>
      <c r="G10" s="100"/>
      <c r="H10" s="100"/>
      <c r="I10" s="100"/>
      <c r="J10" s="101"/>
    </row>
    <row r="11" spans="2:10">
      <c r="B11" s="92">
        <f>B2+1</f>
        <v>2</v>
      </c>
      <c r="C11" s="93" t="s">
        <v>209</v>
      </c>
      <c r="D11" s="94"/>
      <c r="E11" s="94"/>
      <c r="F11" s="94"/>
      <c r="G11" s="94"/>
      <c r="H11" s="94"/>
      <c r="I11" s="94"/>
      <c r="J11" s="95"/>
    </row>
    <row r="12" spans="2:10">
      <c r="B12" s="92"/>
      <c r="C12" s="96"/>
      <c r="D12" s="97"/>
      <c r="E12" s="97"/>
      <c r="F12" s="97"/>
      <c r="G12" s="97"/>
      <c r="H12" s="97"/>
      <c r="I12" s="97"/>
      <c r="J12" s="98"/>
    </row>
    <row r="13" spans="2:10">
      <c r="B13" s="92"/>
      <c r="C13" s="96"/>
      <c r="D13" s="97"/>
      <c r="E13" s="97"/>
      <c r="F13" s="97"/>
      <c r="G13" s="97"/>
      <c r="H13" s="97"/>
      <c r="I13" s="97"/>
      <c r="J13" s="98"/>
    </row>
    <row r="14" spans="2:10">
      <c r="B14" s="92"/>
      <c r="C14" s="96"/>
      <c r="D14" s="97"/>
      <c r="E14" s="97"/>
      <c r="F14" s="97"/>
      <c r="G14" s="97"/>
      <c r="H14" s="97"/>
      <c r="I14" s="97"/>
      <c r="J14" s="98"/>
    </row>
    <row r="15" spans="2:10">
      <c r="B15" s="92"/>
      <c r="C15" s="96"/>
      <c r="D15" s="97"/>
      <c r="E15" s="97"/>
      <c r="F15" s="97"/>
      <c r="G15" s="97"/>
      <c r="H15" s="97"/>
      <c r="I15" s="97"/>
      <c r="J15" s="98"/>
    </row>
    <row r="16" spans="2:10">
      <c r="B16" s="92"/>
      <c r="C16" s="96"/>
      <c r="D16" s="97"/>
      <c r="E16" s="97"/>
      <c r="F16" s="97"/>
      <c r="G16" s="97"/>
      <c r="H16" s="97"/>
      <c r="I16" s="97"/>
      <c r="J16" s="98"/>
    </row>
    <row r="17" spans="2:10">
      <c r="B17" s="92"/>
      <c r="C17" s="96"/>
      <c r="D17" s="97"/>
      <c r="E17" s="97"/>
      <c r="F17" s="97"/>
      <c r="G17" s="97"/>
      <c r="H17" s="97"/>
      <c r="I17" s="97"/>
      <c r="J17" s="98"/>
    </row>
    <row r="18" spans="2:10">
      <c r="B18" s="92"/>
      <c r="C18" s="96"/>
      <c r="D18" s="97"/>
      <c r="E18" s="97"/>
      <c r="F18" s="97"/>
      <c r="G18" s="97"/>
      <c r="H18" s="97"/>
      <c r="I18" s="97"/>
      <c r="J18" s="98"/>
    </row>
    <row r="19" spans="2:10">
      <c r="B19" s="92"/>
      <c r="C19" s="99"/>
      <c r="D19" s="100"/>
      <c r="E19" s="100"/>
      <c r="F19" s="100"/>
      <c r="G19" s="100"/>
      <c r="H19" s="100"/>
      <c r="I19" s="100"/>
      <c r="J19" s="101"/>
    </row>
  </sheetData>
  <mergeCells count="4">
    <mergeCell ref="B2:B10"/>
    <mergeCell ref="C2:J10"/>
    <mergeCell ref="B11:B19"/>
    <mergeCell ref="C11:J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0</v>
      </c>
      <c r="E3" s="62" t="s">
        <v>1</v>
      </c>
      <c r="F3" s="62" t="s">
        <v>2</v>
      </c>
      <c r="G3" s="62" t="s">
        <v>3</v>
      </c>
      <c r="H3" s="62" t="s">
        <v>4</v>
      </c>
      <c r="I3" s="62" t="s">
        <v>5</v>
      </c>
      <c r="J3" s="62"/>
      <c r="K3" s="62" t="s">
        <v>6</v>
      </c>
      <c r="L3" s="62" t="s">
        <v>1</v>
      </c>
      <c r="M3" s="62" t="s">
        <v>7</v>
      </c>
      <c r="N3" s="62" t="s">
        <v>8</v>
      </c>
      <c r="O3" s="62" t="s">
        <v>9</v>
      </c>
      <c r="P3" s="62" t="s">
        <v>10</v>
      </c>
      <c r="Q3" s="62"/>
      <c r="R3" s="62" t="s">
        <v>11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MID(原文!$C$2, (($B5 - 1)*15  + (COLUMN() - COLUMN($B:$B))), 1)</f>
        <v>陸</v>
      </c>
      <c r="E5" s="53" t="str" cm="1">
        <f t="array" ref="E5" xml:space="preserve"> MID(原文!$C$2, (($B5 - 1)*15  + (COLUMN() - COLUMN($B:$B))), 1)</f>
        <v>草</v>
      </c>
      <c r="F5" s="53" t="str" cm="1">
        <f t="array" ref="F5" xml:space="preserve"> MID(原文!$C$2, (($B5 - 1)*15  + (COLUMN() - COLUMN($B:$B))), 1)</f>
        <v>木</v>
      </c>
      <c r="G5" s="53" t="str" cm="1">
        <f t="array" ref="G5" xml:space="preserve"> MID(原文!$C$2, (($B5 - 1)*15  + (COLUMN() - COLUMN($B:$B))), 1)</f>
        <v>之</v>
      </c>
      <c r="H5" s="53" t="str" cm="1">
        <f t="array" ref="H5" xml:space="preserve"> MID(原文!$C$2, (($B5 - 1)*15  + (COLUMN() - COLUMN($B:$B))), 1)</f>
        <v>花</v>
      </c>
      <c r="I5" s="53" t="str" cm="1">
        <f t="array" ref="I5" xml:space="preserve"> MID(原文!$C$2, (($B5 - 1)*15  + (COLUMN() - COLUMN($B:$B))), 1)</f>
        <v>，</v>
      </c>
      <c r="J5" s="53" t="str" cm="1">
        <f t="array" ref="J5" xml:space="preserve"> MID(原文!$C$2, (($B5 - 1)*15  + (COLUMN() - COLUMN($B:$B))), 1)</f>
        <v>可</v>
      </c>
      <c r="K5" s="53" t="str" cm="1">
        <f t="array" ref="K5" xml:space="preserve"> MID(原文!$C$2, (($B5 - 1)*15  + (COLUMN() - COLUMN($B:$B))), 1)</f>
        <v>愛</v>
      </c>
      <c r="L5" s="53" t="str" cm="1">
        <f t="array" ref="L5" xml:space="preserve"> MID(原文!$C$2, (($B5 - 1)*15  + (COLUMN() - COLUMN($B:$B))), 1)</f>
        <v>者</v>
      </c>
      <c r="M5" s="53" t="str" cm="1">
        <f t="array" ref="M5" xml:space="preserve"> MID(原文!$C$2, (($B5 - 1)*15  + (COLUMN() - COLUMN($B:$B))), 1)</f>
        <v>甚</v>
      </c>
      <c r="N5" s="53" t="str" cm="1">
        <f t="array" ref="N5" xml:space="preserve"> MID(原文!$C$2, (($B5 - 1)*15  + (COLUMN() - COLUMN($B:$B))), 1)</f>
        <v>蕃</v>
      </c>
      <c r="O5" s="53" t="str" cm="1">
        <f t="array" ref="O5" xml:space="preserve"> MID(原文!$C$2, (($B5 - 1)*15  + (COLUMN() - COLUMN($B:$B))), 1)</f>
        <v>；</v>
      </c>
      <c r="P5" s="53" t="str" cm="1">
        <f t="array" ref="P5" xml:space="preserve"> MID(原文!$C$2, (($B5 - 1)*15  + (COLUMN() - COLUMN($B:$B))), 1)</f>
        <v>晉</v>
      </c>
      <c r="Q5" s="53" t="str" cm="1">
        <f t="array" ref="Q5" xml:space="preserve"> MID(原文!$C$2, (($B5 - 1)*15  + (COLUMN() - COLUMN($B:$B))), 1)</f>
        <v>陶</v>
      </c>
      <c r="R5" s="53" t="str" cm="1">
        <f t="array" ref="R5" xml:space="preserve"> MID(原文!$C$2, (($B5 - 1)*15  + (COLUMN() - COLUMN($B:$B))), 1)</f>
        <v>淵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12</v>
      </c>
      <c r="E7" s="62" t="s">
        <v>13</v>
      </c>
      <c r="F7" s="62" t="s">
        <v>14</v>
      </c>
      <c r="G7" s="62"/>
      <c r="H7" s="62" t="s">
        <v>15</v>
      </c>
      <c r="I7" s="62" t="s">
        <v>2</v>
      </c>
      <c r="J7" s="62" t="s">
        <v>16</v>
      </c>
      <c r="K7" s="62" t="s">
        <v>17</v>
      </c>
      <c r="L7" s="62"/>
      <c r="M7" s="62" t="s">
        <v>18</v>
      </c>
      <c r="N7" s="62" t="s">
        <v>19</v>
      </c>
      <c r="O7" s="62" t="s">
        <v>20</v>
      </c>
      <c r="P7" s="62" t="s">
        <v>21</v>
      </c>
      <c r="Q7" s="62"/>
      <c r="R7" s="62" t="s">
        <v>22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MID(原文!$C$2, (($B9 - 1)*15  + (COLUMN() - COLUMN($B:$B))), 1)</f>
        <v>明</v>
      </c>
      <c r="E9" s="53" t="str" cm="1">
        <f t="array" ref="E9" xml:space="preserve"> MID(原文!$C$2, (($B9 - 1)*15  + (COLUMN() - COLUMN($B:$B))), 1)</f>
        <v>獨</v>
      </c>
      <c r="F9" s="53" t="str" cm="1">
        <f t="array" ref="F9" xml:space="preserve"> MID(原文!$C$2, (($B9 - 1)*15  + (COLUMN() - COLUMN($B:$B))), 1)</f>
        <v>愛</v>
      </c>
      <c r="G9" s="53" t="str" cm="1">
        <f t="array" ref="G9" xml:space="preserve"> MID(原文!$C$2, (($B9 - 1)*15  + (COLUMN() - COLUMN($B:$B))), 1)</f>
        <v>菊</v>
      </c>
      <c r="H9" s="53" t="str" cm="1">
        <f t="array" ref="H9" xml:space="preserve"> MID(原文!$C$2, (($B9 - 1)*15  + (COLUMN() - COLUMN($B:$B))), 1)</f>
        <v>。</v>
      </c>
      <c r="I9" s="53" t="str" cm="1">
        <f t="array" ref="I9" xml:space="preserve"> MID(原文!$C$2, (($B9 - 1)*15  + (COLUMN() - COLUMN($B:$B))), 1)</f>
        <v>自</v>
      </c>
      <c r="J9" s="53" t="str" cm="1">
        <f t="array" ref="J9" xml:space="preserve"> MID(原文!$C$2, (($B9 - 1)*15  + (COLUMN() - COLUMN($B:$B))), 1)</f>
        <v>李</v>
      </c>
      <c r="K9" s="53" t="str" cm="1">
        <f t="array" ref="K9" xml:space="preserve"> MID(原文!$C$2, (($B9 - 1)*15  + (COLUMN() - COLUMN($B:$B))), 1)</f>
        <v>唐</v>
      </c>
      <c r="L9" s="53" t="str" cm="1">
        <f t="array" ref="L9" xml:space="preserve"> MID(原文!$C$2, (($B9 - 1)*15  + (COLUMN() - COLUMN($B:$B))), 1)</f>
        <v>來</v>
      </c>
      <c r="M9" s="53" t="str" cm="1">
        <f t="array" ref="M9" xml:space="preserve"> MID(原文!$C$2, (($B9 - 1)*15  + (COLUMN() - COLUMN($B:$B))), 1)</f>
        <v>，</v>
      </c>
      <c r="N9" s="53" t="str" cm="1">
        <f t="array" ref="N9" xml:space="preserve"> MID(原文!$C$2, (($B9 - 1)*15  + (COLUMN() - COLUMN($B:$B))), 1)</f>
        <v>世</v>
      </c>
      <c r="O9" s="53" t="str" cm="1">
        <f t="array" ref="O9" xml:space="preserve"> MID(原文!$C$2, (($B9 - 1)*15  + (COLUMN() - COLUMN($B:$B))), 1)</f>
        <v>人</v>
      </c>
      <c r="P9" s="53" t="str" cm="1">
        <f t="array" ref="P9" xml:space="preserve"> MID(原文!$C$2, (($B9 - 1)*15  + (COLUMN() - COLUMN($B:$B))), 1)</f>
        <v>甚</v>
      </c>
      <c r="Q9" s="53" t="str" cm="1">
        <f t="array" ref="Q9" xml:space="preserve"> MID(原文!$C$2, (($B9 - 1)*15  + (COLUMN() - COLUMN($B:$B))), 1)</f>
        <v>愛</v>
      </c>
      <c r="R9" s="53" t="str" cm="1">
        <f t="array" ref="R9" xml:space="preserve"> MID(原文!$C$2, (($B9 - 1)*15  + (COLUMN() - COLUMN($B:$B))), 1)</f>
        <v>牡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2</v>
      </c>
      <c r="E11" s="62" t="s">
        <v>23</v>
      </c>
      <c r="F11" s="62" t="s">
        <v>24</v>
      </c>
      <c r="G11" s="62"/>
      <c r="H11" s="62" t="s">
        <v>25</v>
      </c>
      <c r="I11" s="62" t="s">
        <v>1</v>
      </c>
      <c r="J11" s="62" t="s">
        <v>26</v>
      </c>
      <c r="K11" s="62" t="s">
        <v>27</v>
      </c>
      <c r="L11" s="62" t="s">
        <v>28</v>
      </c>
      <c r="M11" s="62" t="s">
        <v>29</v>
      </c>
      <c r="N11" s="62"/>
      <c r="O11" s="62" t="s">
        <v>30</v>
      </c>
      <c r="P11" s="62" t="s">
        <v>31</v>
      </c>
      <c r="Q11" s="62" t="s">
        <v>2</v>
      </c>
      <c r="R11" s="62" t="s">
        <v>32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MID(原文!$C$2, (($B13 - 1)*15  + (COLUMN() - COLUMN($B:$B))), 1)</f>
        <v>丹</v>
      </c>
      <c r="E13" s="53" t="str" cm="1">
        <f t="array" ref="E13" xml:space="preserve"> MID(原文!$C$2, (($B13 - 1)*15  + (COLUMN() - COLUMN($B:$B))), 1)</f>
        <v>。</v>
      </c>
      <c r="F13" s="53" t="str" cm="1">
        <f t="array" ref="F13" xml:space="preserve"> MID(原文!$C$2, (($B13 - 1)*15  + (COLUMN() - COLUMN($B:$B))), 1)</f>
        <v>予</v>
      </c>
      <c r="G13" s="53" t="str" cm="1">
        <f t="array" ref="G13" xml:space="preserve"> MID(原文!$C$2, (($B13 - 1)*15  + (COLUMN() - COLUMN($B:$B))), 1)</f>
        <v>獨</v>
      </c>
      <c r="H13" s="53" t="str" cm="1">
        <f t="array" ref="H13" xml:space="preserve"> MID(原文!$C$2, (($B13 - 1)*15  + (COLUMN() - COLUMN($B:$B))), 1)</f>
        <v>愛</v>
      </c>
      <c r="I13" s="53" t="str" cm="1">
        <f t="array" ref="I13" xml:space="preserve"> MID(原文!$C$2, (($B13 - 1)*15  + (COLUMN() - COLUMN($B:$B))), 1)</f>
        <v>蓮</v>
      </c>
      <c r="J13" s="53" t="str" cm="1">
        <f t="array" ref="J13" xml:space="preserve"> MID(原文!$C$2, (($B13 - 1)*15  + (COLUMN() - COLUMN($B:$B))), 1)</f>
        <v>之</v>
      </c>
      <c r="K13" s="53" t="str" cm="1">
        <f t="array" ref="K13" xml:space="preserve"> MID(原文!$C$2, (($B13 - 1)*15  + (COLUMN() - COLUMN($B:$B))), 1)</f>
        <v>出</v>
      </c>
      <c r="L13" s="53" t="str" cm="1">
        <f t="array" ref="L13" xml:space="preserve"> MID(原文!$C$2, (($B13 - 1)*15  + (COLUMN() - COLUMN($B:$B))), 1)</f>
        <v>淤</v>
      </c>
      <c r="M13" s="53" t="str" cm="1">
        <f t="array" ref="M13" xml:space="preserve"> MID(原文!$C$2, (($B13 - 1)*15  + (COLUMN() - COLUMN($B:$B))), 1)</f>
        <v>泥</v>
      </c>
      <c r="N13" s="53" t="str" cm="1">
        <f t="array" ref="N13" xml:space="preserve"> MID(原文!$C$2, (($B13 - 1)*15  + (COLUMN() - COLUMN($B:$B))), 1)</f>
        <v>而</v>
      </c>
      <c r="O13" s="53" t="str" cm="1">
        <f t="array" ref="O13" xml:space="preserve"> MID(原文!$C$2, (($B13 - 1)*15  + (COLUMN() - COLUMN($B:$B))), 1)</f>
        <v>不</v>
      </c>
      <c r="P13" s="53" t="str" cm="1">
        <f t="array" ref="P13" xml:space="preserve"> MID(原文!$C$2, (($B13 - 1)*15  + (COLUMN() - COLUMN($B:$B))), 1)</f>
        <v>染</v>
      </c>
      <c r="Q13" s="53" t="str" cm="1">
        <f t="array" ref="Q13" xml:space="preserve"> MID(原文!$C$2, (($B13 - 1)*15  + (COLUMN() - COLUMN($B:$B))), 1)</f>
        <v>，</v>
      </c>
      <c r="R13" s="53" t="str" cm="1">
        <f t="array" ref="R13" xml:space="preserve"> MID(原文!$C$2, (($B13 - 1)*15  + (COLUMN() - COLUMN($B:$B))), 1)</f>
        <v>濯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33</v>
      </c>
      <c r="E15" s="62" t="s">
        <v>34</v>
      </c>
      <c r="F15" s="62"/>
      <c r="G15" s="62" t="s">
        <v>6</v>
      </c>
      <c r="H15" s="62" t="s">
        <v>1</v>
      </c>
      <c r="I15" s="62" t="s">
        <v>35</v>
      </c>
      <c r="J15" s="62" t="s">
        <v>0</v>
      </c>
      <c r="K15" s="62" t="s">
        <v>28</v>
      </c>
      <c r="L15" s="62" t="s">
        <v>36</v>
      </c>
      <c r="M15" s="62"/>
      <c r="N15" s="62" t="s">
        <v>37</v>
      </c>
      <c r="O15" s="62" t="s">
        <v>38</v>
      </c>
      <c r="P15" s="62" t="s">
        <v>2</v>
      </c>
      <c r="Q15" s="62" t="s">
        <v>32</v>
      </c>
      <c r="R15" s="62" t="s">
        <v>33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MID(原文!$C$2, (($B17 - 1)*15  + (COLUMN() - COLUMN($B:$B))), 1)</f>
        <v>清</v>
      </c>
      <c r="E17" s="53" t="str" cm="1">
        <f t="array" ref="E17" xml:space="preserve"> MID(原文!$C$2, (($B17 - 1)*15  + (COLUMN() - COLUMN($B:$B))), 1)</f>
        <v>漣</v>
      </c>
      <c r="F17" s="53" t="str" cm="1">
        <f t="array" ref="F17" xml:space="preserve"> MID(原文!$C$2, (($B17 - 1)*15  + (COLUMN() - COLUMN($B:$B))), 1)</f>
        <v>而</v>
      </c>
      <c r="G17" s="53" t="str" cm="1">
        <f t="array" ref="G17" xml:space="preserve"> MID(原文!$C$2, (($B17 - 1)*15  + (COLUMN() - COLUMN($B:$B))), 1)</f>
        <v>不</v>
      </c>
      <c r="H17" s="53" t="str" cm="1">
        <f t="array" ref="H17" xml:space="preserve"> MID(原文!$C$2, (($B17 - 1)*15  + (COLUMN() - COLUMN($B:$B))), 1)</f>
        <v>妖</v>
      </c>
      <c r="I17" s="53" t="str" cm="1">
        <f t="array" ref="I17" xml:space="preserve"> MID(原文!$C$2, (($B17 - 1)*15  + (COLUMN() - COLUMN($B:$B))), 1)</f>
        <v>；</v>
      </c>
      <c r="J17" s="53" t="str" cm="1">
        <f t="array" ref="J17" xml:space="preserve"> MID(原文!$C$2, (($B17 - 1)*15  + (COLUMN() - COLUMN($B:$B))), 1)</f>
        <v>中</v>
      </c>
      <c r="K17" s="53" t="str" cm="1">
        <f t="array" ref="K17" xml:space="preserve"> MID(原文!$C$2, (($B17 - 1)*15  + (COLUMN() - COLUMN($B:$B))), 1)</f>
        <v>通</v>
      </c>
      <c r="L17" s="53" t="str" cm="1">
        <f t="array" ref="L17" xml:space="preserve"> MID(原文!$C$2, (($B17 - 1)*15  + (COLUMN() - COLUMN($B:$B))), 1)</f>
        <v>外</v>
      </c>
      <c r="M17" s="53" t="str" cm="1">
        <f t="array" ref="M17" xml:space="preserve"> MID(原文!$C$2, (($B17 - 1)*15  + (COLUMN() - COLUMN($B:$B))), 1)</f>
        <v>直</v>
      </c>
      <c r="N17" s="53" t="str" cm="1">
        <f t="array" ref="N17" xml:space="preserve"> MID(原文!$C$2, (($B17 - 1)*15  + (COLUMN() - COLUMN($B:$B))), 1)</f>
        <v>，</v>
      </c>
      <c r="O17" s="53" t="str" cm="1">
        <f t="array" ref="O17" xml:space="preserve"> MID(原文!$C$2, (($B17 - 1)*15  + (COLUMN() - COLUMN($B:$B))), 1)</f>
        <v>不</v>
      </c>
      <c r="P17" s="53" t="str" cm="1">
        <f t="array" ref="P17" xml:space="preserve"> MID(原文!$C$2, (($B17 - 1)*15  + (COLUMN() - COLUMN($B:$B))), 1)</f>
        <v>蔓</v>
      </c>
      <c r="Q17" s="53" t="str" cm="1">
        <f t="array" ref="Q17" xml:space="preserve"> MID(原文!$C$2, (($B17 - 1)*15  + (COLUMN() - COLUMN($B:$B))), 1)</f>
        <v>不</v>
      </c>
      <c r="R17" s="53" t="str" cm="1">
        <f t="array" ref="R17" xml:space="preserve"> MID(原文!$C$2, (($B17 - 1)*15  + (COLUMN() - COLUMN($B:$B))), 1)</f>
        <v>枝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39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MID(原文!$C$2, (($B21 - 1)*15  + (COLUMN() - COLUMN($B:$B))), 1)</f>
        <v>；</v>
      </c>
      <c r="E21" s="53" t="str" cm="1">
        <f t="array" ref="E21" xml:space="preserve"> MID(原文!$C$2, (($B21 - 1)*15  + (COLUMN() - COLUMN($B:$B))), 1)</f>
        <v>香</v>
      </c>
      <c r="F21" s="53" t="str" cm="1">
        <f t="array" ref="F21" xml:space="preserve"> MID(原文!$C$2, (($B21 - 1)*15  + (COLUMN() - COLUMN($B:$B))), 1)</f>
        <v>遠</v>
      </c>
      <c r="G21" s="53" t="str" cm="1">
        <f t="array" ref="G21" xml:space="preserve"> MID(原文!$C$2, (($B21 - 1)*15  + (COLUMN() - COLUMN($B:$B))), 1)</f>
        <v>益</v>
      </c>
      <c r="H21" s="53" t="str" cm="1">
        <f t="array" ref="H21" xml:space="preserve"> MID(原文!$C$2, (($B21 - 1)*15  + (COLUMN() - COLUMN($B:$B))), 1)</f>
        <v>清</v>
      </c>
      <c r="I21" s="53" t="str" cm="1">
        <f t="array" ref="I21" xml:space="preserve"> MID(原文!$C$2, (($B21 - 1)*15  + (COLUMN() - COLUMN($B:$B))), 1)</f>
        <v>，</v>
      </c>
      <c r="J21" s="53" t="str" cm="1">
        <f t="array" ref="J21" xml:space="preserve"> MID(原文!$C$2, (($B21 - 1)*15  + (COLUMN() - COLUMN($B:$B))), 1)</f>
        <v>亭</v>
      </c>
      <c r="K21" s="53" t="str" cm="1">
        <f t="array" ref="K21" xml:space="preserve"> MID(原文!$C$2, (($B21 - 1)*15  + (COLUMN() - COLUMN($B:$B))), 1)</f>
        <v>亭</v>
      </c>
      <c r="L21" s="53" t="str" cm="1">
        <f t="array" ref="L21" xml:space="preserve"> MID(原文!$C$2, (($B21 - 1)*15  + (COLUMN() - COLUMN($B:$B))), 1)</f>
        <v>淨</v>
      </c>
      <c r="M21" s="53" t="str" cm="1">
        <f t="array" ref="M21" xml:space="preserve"> MID(原文!$C$2, (($B21 - 1)*15  + (COLUMN() - COLUMN($B:$B))), 1)</f>
        <v>植</v>
      </c>
      <c r="N21" s="53" t="str" cm="1">
        <f t="array" ref="N21" xml:space="preserve"> MID(原文!$C$2, (($B21 - 1)*15  + (COLUMN() - COLUMN($B:$B))), 1)</f>
        <v>，</v>
      </c>
      <c r="O21" s="53" t="str" cm="1">
        <f t="array" ref="O21" xml:space="preserve"> MID(原文!$C$2, (($B21 - 1)*15  + (COLUMN() - COLUMN($B:$B))), 1)</f>
        <v>可</v>
      </c>
      <c r="P21" s="53" t="str" cm="1">
        <f t="array" ref="P21" xml:space="preserve"> MID(原文!$C$2, (($B21 - 1)*15  + (COLUMN() - COLUMN($B:$B))), 1)</f>
        <v>遠</v>
      </c>
      <c r="Q21" s="53" t="str" cm="1">
        <f t="array" ref="Q21" xml:space="preserve"> MID(原文!$C$2, (($B21 - 1)*15  + (COLUMN() - COLUMN($B:$B))), 1)</f>
        <v>觀</v>
      </c>
      <c r="R21" s="53" t="str" cm="1">
        <f t="array" ref="R21" xml:space="preserve"> MID(原文!$C$2, (($B21 - 1)*15  + (COLUMN() - COLUMN($B:$B))), 1)</f>
        <v>而</v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5.75">
      <c r="B2" s="6" t="s">
        <v>40</v>
      </c>
      <c r="I2" s="6" t="s">
        <v>41</v>
      </c>
    </row>
    <row r="4" spans="2:18" ht="36.75" customHeight="1">
      <c r="D4" s="9" t="s">
        <v>42</v>
      </c>
      <c r="E4" s="9" t="s">
        <v>43</v>
      </c>
      <c r="F4" s="9" t="s">
        <v>44</v>
      </c>
      <c r="G4" s="9" t="s">
        <v>45</v>
      </c>
      <c r="K4" s="9" t="s">
        <v>42</v>
      </c>
      <c r="L4" s="9" t="s">
        <v>43</v>
      </c>
      <c r="M4" s="9" t="s">
        <v>44</v>
      </c>
      <c r="N4" s="9" t="s">
        <v>45</v>
      </c>
    </row>
    <row r="5" spans="2:18" ht="36.75" customHeight="1">
      <c r="B5" s="102" t="s">
        <v>46</v>
      </c>
      <c r="C5" s="10" t="s">
        <v>47</v>
      </c>
      <c r="D5" s="11" t="s">
        <v>48</v>
      </c>
      <c r="E5" s="11" t="s">
        <v>49</v>
      </c>
      <c r="F5" s="11" t="s">
        <v>50</v>
      </c>
      <c r="G5" s="11" t="s">
        <v>51</v>
      </c>
      <c r="I5" s="102" t="s">
        <v>46</v>
      </c>
      <c r="J5" s="10" t="s">
        <v>47</v>
      </c>
      <c r="K5" s="11" t="s">
        <v>52</v>
      </c>
      <c r="L5" s="11" t="s">
        <v>53</v>
      </c>
      <c r="M5" s="11" t="s">
        <v>54</v>
      </c>
      <c r="N5" s="11" t="s">
        <v>55</v>
      </c>
      <c r="P5" s="12">
        <v>1</v>
      </c>
      <c r="Q5" s="13"/>
      <c r="R5" s="14"/>
    </row>
    <row r="6" spans="2:18" ht="36.75" customHeight="1">
      <c r="B6" s="103"/>
      <c r="C6" s="15" t="s">
        <v>56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103"/>
      <c r="J6" s="15" t="s">
        <v>57</v>
      </c>
      <c r="K6" s="16" t="s">
        <v>58</v>
      </c>
      <c r="L6" s="16" t="s">
        <v>59</v>
      </c>
      <c r="M6" s="17" t="s">
        <v>60</v>
      </c>
      <c r="N6" s="16" t="s">
        <v>61</v>
      </c>
      <c r="P6" s="12">
        <v>2</v>
      </c>
      <c r="Q6" s="18"/>
    </row>
    <row r="7" spans="2:18" ht="36.75" customHeight="1">
      <c r="B7" s="103"/>
      <c r="C7" s="19" t="s">
        <v>62</v>
      </c>
      <c r="D7" s="20" t="s">
        <v>63</v>
      </c>
      <c r="E7" s="20">
        <v>53</v>
      </c>
      <c r="F7" s="20">
        <v>31</v>
      </c>
      <c r="G7" s="20">
        <v>30</v>
      </c>
      <c r="I7" s="103"/>
      <c r="J7" s="19" t="s">
        <v>62</v>
      </c>
      <c r="K7" s="20" t="s">
        <v>63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103"/>
      <c r="C8" s="15" t="s">
        <v>64</v>
      </c>
      <c r="D8" s="21" t="s">
        <v>65</v>
      </c>
      <c r="E8" s="21" t="s">
        <v>66</v>
      </c>
      <c r="F8" s="21" t="s">
        <v>67</v>
      </c>
      <c r="G8" s="21" t="s">
        <v>68</v>
      </c>
      <c r="I8" s="103"/>
      <c r="J8" s="22" t="s">
        <v>64</v>
      </c>
      <c r="K8" s="23" t="s">
        <v>69</v>
      </c>
      <c r="L8" s="24" t="s">
        <v>70</v>
      </c>
      <c r="M8" s="25" t="s">
        <v>71</v>
      </c>
      <c r="N8" s="26" t="s">
        <v>72</v>
      </c>
      <c r="P8" s="12">
        <v>4</v>
      </c>
      <c r="Q8" s="18"/>
    </row>
    <row r="9" spans="2:18" ht="36.75" customHeight="1">
      <c r="B9" s="103"/>
      <c r="C9" s="15" t="s">
        <v>73</v>
      </c>
      <c r="D9" s="27" t="s">
        <v>74</v>
      </c>
      <c r="E9" s="27" t="s">
        <v>75</v>
      </c>
      <c r="F9" s="28" t="s">
        <v>76</v>
      </c>
      <c r="G9" s="27" t="s">
        <v>77</v>
      </c>
      <c r="I9" s="103"/>
      <c r="J9" s="15" t="s">
        <v>73</v>
      </c>
      <c r="K9" s="27" t="s">
        <v>74</v>
      </c>
      <c r="L9" s="27" t="s">
        <v>75</v>
      </c>
      <c r="M9" s="28" t="s">
        <v>76</v>
      </c>
      <c r="N9" s="27" t="s">
        <v>77</v>
      </c>
      <c r="P9" s="12">
        <v>5</v>
      </c>
      <c r="Q9" s="18"/>
    </row>
    <row r="10" spans="2:18" ht="36.75" customHeight="1">
      <c r="B10" s="104"/>
      <c r="C10" s="15" t="s">
        <v>78</v>
      </c>
      <c r="D10" s="21" t="s">
        <v>79</v>
      </c>
      <c r="E10" s="21" t="s">
        <v>80</v>
      </c>
      <c r="F10" s="21" t="s">
        <v>81</v>
      </c>
      <c r="G10" s="21" t="s">
        <v>82</v>
      </c>
      <c r="I10" s="104"/>
      <c r="J10" s="15" t="s">
        <v>83</v>
      </c>
      <c r="K10" s="29" t="s">
        <v>84</v>
      </c>
      <c r="L10" s="30" t="s">
        <v>85</v>
      </c>
      <c r="M10" s="21" t="s">
        <v>86</v>
      </c>
      <c r="N10" s="29" t="s">
        <v>87</v>
      </c>
      <c r="P10" s="12">
        <v>6</v>
      </c>
      <c r="Q10" s="31"/>
      <c r="R10" s="32"/>
    </row>
    <row r="11" spans="2:18" ht="36.75" customHeight="1">
      <c r="B11" s="102" t="s">
        <v>88</v>
      </c>
      <c r="C11" s="10" t="s">
        <v>47</v>
      </c>
      <c r="D11" s="11" t="s">
        <v>89</v>
      </c>
      <c r="E11" s="11" t="s">
        <v>90</v>
      </c>
      <c r="F11" s="11" t="s">
        <v>91</v>
      </c>
      <c r="G11" s="11" t="s">
        <v>92</v>
      </c>
      <c r="I11" s="102" t="s">
        <v>88</v>
      </c>
      <c r="J11" s="10" t="s">
        <v>47</v>
      </c>
      <c r="K11" s="11" t="s">
        <v>93</v>
      </c>
      <c r="L11" s="33" t="s">
        <v>94</v>
      </c>
      <c r="M11" s="11" t="s">
        <v>95</v>
      </c>
      <c r="N11" s="11" t="s">
        <v>96</v>
      </c>
      <c r="P11" s="12">
        <v>7</v>
      </c>
      <c r="Q11" s="18"/>
    </row>
    <row r="12" spans="2:18" ht="36.75" customHeight="1">
      <c r="B12" s="103"/>
      <c r="C12" s="15" t="s">
        <v>56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103"/>
      <c r="J12" s="15" t="s">
        <v>57</v>
      </c>
      <c r="K12" s="17" t="s">
        <v>97</v>
      </c>
      <c r="L12" s="34"/>
      <c r="M12" s="16" t="s">
        <v>98</v>
      </c>
      <c r="N12" s="16" t="s">
        <v>99</v>
      </c>
      <c r="P12" s="12">
        <v>8</v>
      </c>
      <c r="Q12" s="18"/>
    </row>
    <row r="13" spans="2:18" ht="36.75" customHeight="1">
      <c r="B13" s="103"/>
      <c r="C13" s="19" t="s">
        <v>62</v>
      </c>
      <c r="D13" s="20">
        <v>24</v>
      </c>
      <c r="E13" s="34"/>
      <c r="F13" s="20" t="s">
        <v>100</v>
      </c>
      <c r="G13" s="20">
        <v>50</v>
      </c>
      <c r="I13" s="103"/>
      <c r="J13" s="19" t="s">
        <v>62</v>
      </c>
      <c r="K13" s="20">
        <v>24</v>
      </c>
      <c r="L13" s="34"/>
      <c r="M13" s="20" t="s">
        <v>100</v>
      </c>
      <c r="N13" s="20">
        <v>50</v>
      </c>
      <c r="P13" s="12">
        <v>9</v>
      </c>
      <c r="Q13" s="18"/>
    </row>
    <row r="14" spans="2:18" ht="36.75" customHeight="1">
      <c r="B14" s="103"/>
      <c r="C14" s="15" t="s">
        <v>64</v>
      </c>
      <c r="D14" s="21" t="s">
        <v>101</v>
      </c>
      <c r="E14" s="34"/>
      <c r="F14" s="21" t="s">
        <v>102</v>
      </c>
      <c r="G14" s="21" t="s">
        <v>103</v>
      </c>
      <c r="I14" s="103"/>
      <c r="J14" s="15" t="s">
        <v>64</v>
      </c>
      <c r="K14" s="23" t="s">
        <v>104</v>
      </c>
      <c r="L14" s="34"/>
      <c r="M14" s="25" t="s">
        <v>105</v>
      </c>
      <c r="N14" s="26" t="s">
        <v>106</v>
      </c>
      <c r="P14" s="12">
        <v>10</v>
      </c>
      <c r="Q14" s="18"/>
    </row>
    <row r="15" spans="2:18" ht="36.75" customHeight="1">
      <c r="B15" s="103"/>
      <c r="C15" s="15" t="s">
        <v>73</v>
      </c>
      <c r="D15" s="27" t="s">
        <v>107</v>
      </c>
      <c r="E15" s="34"/>
      <c r="F15" s="27" t="s">
        <v>108</v>
      </c>
      <c r="G15" s="27" t="s">
        <v>109</v>
      </c>
      <c r="I15" s="103"/>
      <c r="J15" s="15" t="s">
        <v>73</v>
      </c>
      <c r="K15" s="27" t="s">
        <v>107</v>
      </c>
      <c r="L15" s="34"/>
      <c r="M15" s="27" t="s">
        <v>108</v>
      </c>
      <c r="N15" s="27" t="s">
        <v>109</v>
      </c>
      <c r="P15" s="12">
        <v>11</v>
      </c>
      <c r="Q15" s="18"/>
    </row>
    <row r="16" spans="2:18" ht="36.75" customHeight="1">
      <c r="B16" s="104"/>
      <c r="C16" s="15" t="s">
        <v>78</v>
      </c>
      <c r="D16" s="21" t="s">
        <v>110</v>
      </c>
      <c r="E16" s="34"/>
      <c r="F16" s="21" t="s">
        <v>111</v>
      </c>
      <c r="G16" s="21" t="s">
        <v>112</v>
      </c>
      <c r="I16" s="104"/>
      <c r="J16" s="15" t="s">
        <v>83</v>
      </c>
      <c r="K16" s="29" t="s">
        <v>113</v>
      </c>
      <c r="L16" s="35"/>
      <c r="M16" s="36" t="s">
        <v>114</v>
      </c>
      <c r="N16" s="29" t="s">
        <v>115</v>
      </c>
      <c r="P16" s="12">
        <v>12</v>
      </c>
      <c r="Q16" s="13"/>
      <c r="R16" s="14"/>
    </row>
    <row r="18" spans="3:14" ht="39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>
      <c r="C19" s="40"/>
      <c r="J19" s="40"/>
      <c r="K19" s="41"/>
      <c r="L19" s="41"/>
      <c r="M19" s="41"/>
      <c r="N19" s="41"/>
    </row>
    <row r="20" spans="3:14">
      <c r="C20" s="40"/>
      <c r="J20" s="40"/>
      <c r="K20" s="41"/>
      <c r="L20" s="41"/>
      <c r="M20" s="41"/>
      <c r="N20" s="41"/>
    </row>
    <row r="21" spans="3:14">
      <c r="C21" s="40"/>
      <c r="J21" s="40"/>
      <c r="K21" s="41"/>
      <c r="L21" s="41"/>
      <c r="M21" s="41"/>
      <c r="N21" s="41"/>
    </row>
    <row r="22" spans="3:14">
      <c r="C22" s="40"/>
      <c r="J22" s="40"/>
      <c r="K22" s="41"/>
      <c r="L22" s="41"/>
      <c r="M22" s="41"/>
      <c r="N22" s="41"/>
    </row>
    <row r="23" spans="3:14">
      <c r="C23" s="40"/>
      <c r="J23" s="40"/>
      <c r="K23" s="41"/>
      <c r="L23" s="41"/>
      <c r="M23" s="41"/>
      <c r="N23" s="41"/>
    </row>
    <row r="24" spans="3:14">
      <c r="C24" s="40"/>
      <c r="J24" s="40"/>
      <c r="K24" s="41"/>
      <c r="L24" s="41"/>
      <c r="M24" s="41"/>
      <c r="N24" s="41"/>
    </row>
    <row r="25" spans="3:14">
      <c r="C25" s="40"/>
      <c r="J25" s="40"/>
      <c r="K25" s="41"/>
      <c r="L25" s="41"/>
      <c r="M25" s="41"/>
      <c r="N25" s="41"/>
    </row>
    <row r="26" spans="3:14">
      <c r="C26" s="40"/>
      <c r="J26" s="40"/>
      <c r="K26" s="41"/>
      <c r="L26" s="41"/>
      <c r="M26" s="41"/>
      <c r="N26" s="41"/>
    </row>
    <row r="27" spans="3:14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>
      <c r="J29" s="40"/>
      <c r="K29" s="41"/>
      <c r="L29" s="41"/>
      <c r="M29" s="41"/>
      <c r="N29" s="41"/>
    </row>
    <row r="30" spans="3:14">
      <c r="J30" s="40"/>
      <c r="K30" s="41"/>
      <c r="L30" s="41"/>
      <c r="M30" s="41"/>
      <c r="N30" s="41"/>
    </row>
    <row r="31" spans="3:14">
      <c r="J31" s="40"/>
      <c r="K31" s="41"/>
      <c r="L31" s="41"/>
      <c r="M31" s="41"/>
      <c r="N31" s="41"/>
    </row>
    <row r="32" spans="3:14">
      <c r="J32" s="40"/>
      <c r="K32" s="41"/>
      <c r="L32" s="41"/>
      <c r="M32" s="41"/>
      <c r="N32" s="41"/>
    </row>
    <row r="33" spans="10:14">
      <c r="J33" s="40"/>
      <c r="K33" s="41"/>
      <c r="L33" s="41"/>
      <c r="M33" s="41"/>
      <c r="N33" s="41"/>
    </row>
    <row r="34" spans="10:14">
      <c r="J34" s="40"/>
      <c r="K34" s="41"/>
      <c r="L34" s="41"/>
      <c r="M34" s="41"/>
      <c r="N34" s="41"/>
    </row>
    <row r="35" spans="10:14">
      <c r="J35" s="40"/>
      <c r="K35" s="41"/>
      <c r="L35" s="41"/>
      <c r="M35" s="41"/>
      <c r="N35" s="41"/>
    </row>
    <row r="36" spans="10:14">
      <c r="J36" s="40"/>
      <c r="K36" s="41"/>
      <c r="L36" s="41"/>
      <c r="M36" s="41"/>
      <c r="N36" s="41"/>
    </row>
    <row r="37" spans="10:14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116</v>
      </c>
      <c r="O2" s="46" t="s">
        <v>117</v>
      </c>
    </row>
    <row r="3" spans="4:16" ht="31.5" customHeight="1">
      <c r="M3" s="45" t="s">
        <v>118</v>
      </c>
      <c r="O3" s="45" t="s">
        <v>119</v>
      </c>
      <c r="P3" s="45" t="s">
        <v>120</v>
      </c>
    </row>
    <row r="4" spans="4:16" ht="31.5" customHeight="1">
      <c r="D4" s="42">
        <v>1</v>
      </c>
      <c r="E4" s="42" t="s">
        <v>121</v>
      </c>
      <c r="F4" s="48" t="str">
        <f>'[1]135拼音-聲調符號 (2)'!D12</f>
        <v>ㄚˋ</v>
      </c>
      <c r="G4" s="49" t="s">
        <v>122</v>
      </c>
      <c r="H4" s="48" t="str">
        <f>'[1]135拼音-聲調符號 (2)'!C12</f>
        <v>ㄚ</v>
      </c>
      <c r="J4" s="44" t="s">
        <v>123</v>
      </c>
      <c r="K4" s="44" t="s">
        <v>124</v>
      </c>
      <c r="M4" s="45" t="s">
        <v>125</v>
      </c>
      <c r="O4" s="45" t="s">
        <v>125</v>
      </c>
      <c r="P4" s="45" t="s">
        <v>126</v>
      </c>
    </row>
    <row r="5" spans="4:16" ht="31.5" customHeight="1">
      <c r="F5" s="43">
        <v>53</v>
      </c>
      <c r="H5" s="43" t="s">
        <v>63</v>
      </c>
      <c r="J5" s="50">
        <v>2</v>
      </c>
      <c r="K5" s="50">
        <v>1</v>
      </c>
      <c r="M5" s="45" t="s">
        <v>127</v>
      </c>
      <c r="O5" s="45" t="s">
        <v>128</v>
      </c>
      <c r="P5" s="45" t="s">
        <v>129</v>
      </c>
    </row>
    <row r="6" spans="4:16" ht="31.5" customHeight="1">
      <c r="J6" s="50"/>
      <c r="K6" s="50"/>
    </row>
    <row r="7" spans="4:16" ht="31.5" customHeight="1">
      <c r="M7" s="45" t="s">
        <v>130</v>
      </c>
      <c r="O7" s="45" t="s">
        <v>131</v>
      </c>
      <c r="P7" s="45" t="s">
        <v>132</v>
      </c>
    </row>
    <row r="8" spans="4:16" ht="31.5" customHeight="1">
      <c r="D8" s="42">
        <v>2</v>
      </c>
      <c r="E8" s="42" t="s">
        <v>133</v>
      </c>
      <c r="F8" s="48" t="str">
        <f>'[1]135拼音-聲調符號 (2)'!C19</f>
        <v>ㄚˇ</v>
      </c>
      <c r="G8" s="49" t="s">
        <v>122</v>
      </c>
      <c r="H8" s="48" t="str">
        <f>'[1]135拼音-聲調符號 (2)'!E19</f>
        <v>ㄚ+</v>
      </c>
      <c r="J8" s="44" t="s">
        <v>134</v>
      </c>
      <c r="K8" s="44" t="s">
        <v>135</v>
      </c>
      <c r="M8" s="45" t="s">
        <v>136</v>
      </c>
      <c r="O8" s="45" t="s">
        <v>136</v>
      </c>
      <c r="P8" s="45" t="s">
        <v>137</v>
      </c>
    </row>
    <row r="9" spans="4:16" ht="31.5" customHeight="1">
      <c r="F9" s="43">
        <v>13</v>
      </c>
      <c r="H9" s="43" t="s">
        <v>100</v>
      </c>
      <c r="J9" s="50">
        <v>5</v>
      </c>
      <c r="K9" s="50">
        <v>7</v>
      </c>
      <c r="M9" s="45" t="s">
        <v>138</v>
      </c>
      <c r="O9" s="45" t="s">
        <v>139</v>
      </c>
      <c r="P9" s="45" t="s">
        <v>140</v>
      </c>
    </row>
    <row r="10" spans="4:16" ht="31.5" customHeight="1"/>
    <row r="11" spans="4:16" ht="31.5" customHeight="1">
      <c r="M11" s="45" t="s">
        <v>141</v>
      </c>
      <c r="O11" s="45" t="s">
        <v>142</v>
      </c>
      <c r="P11" s="45" t="s">
        <v>143</v>
      </c>
    </row>
    <row r="12" spans="4:16" ht="31.5" customHeight="1">
      <c r="D12" s="42">
        <v>3</v>
      </c>
      <c r="E12" s="42" t="s">
        <v>144</v>
      </c>
      <c r="F12" s="48" t="str">
        <f>'[1]135拼音-聲調符號 (2)'!C12</f>
        <v>ㄚ</v>
      </c>
      <c r="G12" s="49" t="s">
        <v>122</v>
      </c>
      <c r="H12" s="48" t="str">
        <f>'[1]135拼音-聲調符號 (2)'!E19</f>
        <v>ㄚ+</v>
      </c>
      <c r="J12" s="44" t="s">
        <v>145</v>
      </c>
      <c r="K12" s="44" t="s">
        <v>146</v>
      </c>
      <c r="M12" s="45" t="s">
        <v>147</v>
      </c>
      <c r="O12" s="45" t="s">
        <v>147</v>
      </c>
      <c r="P12" s="45" t="s">
        <v>148</v>
      </c>
    </row>
    <row r="13" spans="4:16" ht="31.5" customHeight="1">
      <c r="F13" s="43" t="s">
        <v>63</v>
      </c>
      <c r="H13" s="43" t="s">
        <v>100</v>
      </c>
      <c r="J13" s="50">
        <v>1</v>
      </c>
      <c r="K13" s="50">
        <v>7</v>
      </c>
      <c r="M13" s="45" t="s">
        <v>149</v>
      </c>
      <c r="O13" s="45" t="s">
        <v>150</v>
      </c>
      <c r="P13" s="45" t="s">
        <v>151</v>
      </c>
    </row>
    <row r="14" spans="4:16" ht="31.5" customHeight="1"/>
    <row r="15" spans="4:16" ht="31.5" customHeight="1">
      <c r="M15" s="45" t="s">
        <v>152</v>
      </c>
      <c r="O15" s="45" t="s">
        <v>153</v>
      </c>
      <c r="P15" s="45" t="s">
        <v>154</v>
      </c>
    </row>
    <row r="16" spans="4:16" ht="31.5" customHeight="1">
      <c r="D16" s="42">
        <v>4</v>
      </c>
      <c r="E16" s="42" t="s">
        <v>155</v>
      </c>
      <c r="F16" s="48" t="str">
        <f>'[1]135拼音-聲調符號 (2)'!E19</f>
        <v>ㄚ+</v>
      </c>
      <c r="G16" s="49" t="s">
        <v>122</v>
      </c>
      <c r="H16" s="48" t="str">
        <f>'[1]135拼音-聲調符號 (2)'!E12</f>
        <v>ㄚ_</v>
      </c>
      <c r="J16" s="44" t="s">
        <v>156</v>
      </c>
      <c r="K16" s="44" t="s">
        <v>157</v>
      </c>
      <c r="M16" s="45" t="s">
        <v>158</v>
      </c>
      <c r="O16" s="45" t="s">
        <v>158</v>
      </c>
      <c r="P16" s="45" t="s">
        <v>159</v>
      </c>
    </row>
    <row r="17" spans="4:16" ht="31.5" customHeight="1">
      <c r="F17" s="43" t="s">
        <v>100</v>
      </c>
      <c r="H17" s="43" t="s">
        <v>160</v>
      </c>
      <c r="J17" s="50">
        <v>7</v>
      </c>
      <c r="K17" s="50">
        <v>3</v>
      </c>
      <c r="M17" s="45" t="s">
        <v>161</v>
      </c>
      <c r="O17" s="45" t="s">
        <v>162</v>
      </c>
      <c r="P17" s="45" t="s">
        <v>163</v>
      </c>
    </row>
    <row r="18" spans="4:16" ht="31.5" customHeight="1"/>
    <row r="19" spans="4:16" ht="31.5" customHeight="1">
      <c r="M19" s="45" t="s">
        <v>164</v>
      </c>
      <c r="O19" s="45" t="s">
        <v>165</v>
      </c>
      <c r="P19" s="45" t="s">
        <v>166</v>
      </c>
    </row>
    <row r="20" spans="4:16" ht="31.5" customHeight="1">
      <c r="D20" s="42">
        <v>5</v>
      </c>
      <c r="E20" s="42" t="s">
        <v>167</v>
      </c>
      <c r="F20" s="48" t="str">
        <f>'[1]135拼音-聲調符號 (2)'!E12</f>
        <v>ㄚ_</v>
      </c>
      <c r="G20" s="49" t="s">
        <v>122</v>
      </c>
      <c r="H20" s="48" t="str">
        <f>'[1]135拼音-聲調符號 (2)'!D12</f>
        <v>ㄚˋ</v>
      </c>
      <c r="J20" s="44" t="s">
        <v>168</v>
      </c>
      <c r="K20" s="44" t="s">
        <v>169</v>
      </c>
      <c r="M20" s="45" t="s">
        <v>170</v>
      </c>
      <c r="O20" s="45" t="s">
        <v>170</v>
      </c>
      <c r="P20" s="45" t="s">
        <v>171</v>
      </c>
    </row>
    <row r="21" spans="4:16" ht="31.5" customHeight="1">
      <c r="F21" s="43" t="s">
        <v>160</v>
      </c>
      <c r="H21" s="43">
        <v>53</v>
      </c>
      <c r="J21" s="50">
        <v>3</v>
      </c>
      <c r="K21" s="50">
        <v>2</v>
      </c>
      <c r="M21" s="45" t="s">
        <v>172</v>
      </c>
      <c r="O21" s="45" t="s">
        <v>173</v>
      </c>
      <c r="P21" s="51" t="s">
        <v>174</v>
      </c>
    </row>
    <row r="22" spans="4:16">
      <c r="P22" s="42"/>
    </row>
    <row r="23" spans="4:16">
      <c r="M23" s="45" t="s">
        <v>175</v>
      </c>
      <c r="O23" s="45" t="s">
        <v>176</v>
      </c>
      <c r="P23" s="45" t="s">
        <v>177</v>
      </c>
    </row>
    <row r="24" spans="4:16" ht="30">
      <c r="D24" s="42">
        <v>6</v>
      </c>
      <c r="E24" s="42" t="s">
        <v>178</v>
      </c>
      <c r="F24" s="52" t="s">
        <v>179</v>
      </c>
      <c r="G24" s="49" t="s">
        <v>122</v>
      </c>
      <c r="H24" s="52" t="s">
        <v>180</v>
      </c>
      <c r="J24" s="45" t="s">
        <v>181</v>
      </c>
      <c r="K24" s="45" t="s">
        <v>182</v>
      </c>
      <c r="M24" s="45" t="s">
        <v>183</v>
      </c>
      <c r="O24" s="45" t="s">
        <v>183</v>
      </c>
      <c r="P24" s="45" t="s">
        <v>184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185</v>
      </c>
      <c r="O25" s="45" t="s">
        <v>186</v>
      </c>
      <c r="P25" s="45" t="s">
        <v>187</v>
      </c>
    </row>
    <row r="28" spans="4:16">
      <c r="M28" s="45" t="s">
        <v>188</v>
      </c>
      <c r="O28" s="45" t="s">
        <v>189</v>
      </c>
      <c r="P28" s="45" t="s">
        <v>190</v>
      </c>
    </row>
    <row r="29" spans="4:16" ht="30">
      <c r="D29" s="42">
        <v>7</v>
      </c>
      <c r="E29" s="42" t="s">
        <v>191</v>
      </c>
      <c r="F29" s="52" t="s">
        <v>180</v>
      </c>
      <c r="G29" s="49" t="s">
        <v>122</v>
      </c>
      <c r="H29" s="52" t="s">
        <v>179</v>
      </c>
      <c r="J29" s="45" t="s">
        <v>192</v>
      </c>
      <c r="K29" s="45" t="s">
        <v>193</v>
      </c>
      <c r="M29" s="45" t="s">
        <v>194</v>
      </c>
      <c r="O29" s="45" t="s">
        <v>194</v>
      </c>
      <c r="P29" s="45" t="s">
        <v>195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196</v>
      </c>
      <c r="O30" s="45" t="s">
        <v>197</v>
      </c>
      <c r="P30" s="45" t="s">
        <v>198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H10" sqref="H10"/>
    </sheetView>
  </sheetViews>
  <sheetFormatPr defaultRowHeight="21"/>
  <cols>
    <col min="2" max="2" width="17.19921875" customWidth="1"/>
  </cols>
  <sheetData>
    <row r="2" spans="2:3">
      <c r="B2" t="s">
        <v>199</v>
      </c>
      <c r="C2" t="b">
        <v>1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5</vt:i4>
      </vt:variant>
    </vt:vector>
  </HeadingPairs>
  <TitlesOfParts>
    <vt:vector size="14" baseType="lpstr">
      <vt:lpstr>env</vt:lpstr>
      <vt:lpstr>漢字注音</vt:lpstr>
      <vt:lpstr>漢字注音 (3)</vt:lpstr>
      <vt:lpstr>原文</vt:lpstr>
      <vt:lpstr>漢字注音 (2)</vt:lpstr>
      <vt:lpstr>135拼音-聲調符號</vt:lpstr>
      <vt:lpstr>135拼音-聲調轉換</vt:lpstr>
      <vt:lpstr>轉調助記圖</vt:lpstr>
      <vt:lpstr>設定</vt:lpstr>
      <vt:lpstr>FILE_NAME</vt:lpstr>
      <vt:lpstr>IMAGE_URL</vt:lpstr>
      <vt:lpstr>INPUT_FILE_PATH</vt:lpstr>
      <vt:lpstr>TITLE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2024-09-06T07:40:28Z</dcterms:modified>
  <cp:category/>
  <cp:contentStatus/>
</cp:coreProperties>
</file>