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8_{9A3491F7-DDE8-4BF6-98B5-172875EA0DB8}" xr6:coauthVersionLast="47" xr6:coauthVersionMax="47" xr10:uidLastSave="{00000000-0000-0000-0000-000000000000}"/>
  <bookViews>
    <workbookView xWindow="-29025" yWindow="795" windowWidth="29010" windowHeight="14220" xr2:uid="{33AB2257-ECDF-4521-8F0E-4FD5B627422C}"/>
  </bookViews>
  <sheets>
    <sheet name="漢字注音" sheetId="1" r:id="rId1"/>
    <sheet name="漢字注音 (2)" sheetId="8" state="hidden" r:id="rId2"/>
    <sheet name="漢字注音 (3)" sheetId="9" r:id="rId3"/>
    <sheet name="原文" sheetId="6" r:id="rId4"/>
    <sheet name="135拼音-聲調符號" sheetId="3" r:id="rId5"/>
    <sheet name="135拼音-聲調轉換" sheetId="4" r:id="rId6"/>
    <sheet name="轉調助記圖" sheetId="5" r:id="rId7"/>
    <sheet name="設定" sheetId="2" r:id="rId8"/>
    <sheet name="env" sheetId="10" r:id="rId9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U3" i="1" s="1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Q9" i="9" a="1"/>
  <c r="Q9" i="9" s="1"/>
  <c r="O9" i="9" a="1"/>
  <c r="O9" i="9" s="1"/>
  <c r="M9" i="9" a="1"/>
  <c r="M9" i="9" s="1"/>
  <c r="K9" i="9" a="1"/>
  <c r="K9" i="9" s="1"/>
  <c r="I9" i="9" a="1"/>
  <c r="I9" i="9" s="1"/>
  <c r="G9" i="9" a="1"/>
  <c r="G9" i="9" s="1"/>
  <c r="E9" i="9" a="1"/>
  <c r="E9" i="9" s="1"/>
  <c r="B9" i="9"/>
  <c r="B13" i="9" s="1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R5" i="9" a="1"/>
  <c r="R5" i="9" s="1"/>
  <c r="Q5" i="9" a="1"/>
  <c r="Q5" i="9" s="1"/>
  <c r="P5" i="9" a="1"/>
  <c r="P5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/>
  <c r="I2" i="9" a="1"/>
  <c r="H2" i="9" a="1"/>
  <c r="H2" i="9" s="1"/>
  <c r="G2" i="9" a="1"/>
  <c r="G2" i="9" s="1"/>
  <c r="F2" i="9" a="1"/>
  <c r="F2" i="9" s="1"/>
  <c r="E2" i="9" a="1"/>
  <c r="E2" i="9" s="1"/>
  <c r="D2" i="9" a="1"/>
  <c r="D2" i="9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G12" i="3"/>
  <c r="F12" i="3"/>
  <c r="E12" i="3"/>
  <c r="D12" i="3"/>
  <c r="G6" i="3"/>
  <c r="F6" i="3"/>
  <c r="E6" i="3"/>
  <c r="D6" i="3"/>
  <c r="K5" i="8" l="1" a="1"/>
  <c r="K5" i="8" s="1"/>
  <c r="I5" i="8" a="1"/>
  <c r="I5" i="8" s="1"/>
  <c r="L5" i="8" a="1"/>
  <c r="L5" i="8" s="1"/>
  <c r="N5" i="8" a="1"/>
  <c r="N5" i="8" s="1"/>
  <c r="J5" i="8" a="1"/>
  <c r="J5" i="8" s="1"/>
  <c r="O5" i="8" a="1"/>
  <c r="O5" i="8" s="1"/>
  <c r="P5" i="8" a="1"/>
  <c r="P5" i="8" s="1"/>
  <c r="D5" i="8" a="1"/>
  <c r="D5" i="8" s="1"/>
  <c r="E5" i="8" a="1"/>
  <c r="E5" i="8" s="1"/>
  <c r="Q5" i="8" a="1"/>
  <c r="Q5" i="8" s="1"/>
  <c r="H5" i="8" a="1"/>
  <c r="H5" i="8" s="1"/>
  <c r="M5" i="8" a="1"/>
  <c r="M5" i="8" s="1"/>
  <c r="F5" i="8" a="1"/>
  <c r="F5" i="8" s="1"/>
  <c r="R5" i="8" a="1"/>
  <c r="R5" i="8" s="1"/>
  <c r="G5" i="8" a="1"/>
  <c r="G5" i="8" s="1"/>
  <c r="B17" i="9"/>
  <c r="R13" i="9" a="1"/>
  <c r="R13" i="9" s="1"/>
  <c r="P13" i="9" a="1"/>
  <c r="P13" i="9" s="1"/>
  <c r="N13" i="9" a="1"/>
  <c r="N13" i="9" s="1"/>
  <c r="L13" i="9" a="1"/>
  <c r="L13" i="9" s="1"/>
  <c r="J13" i="9" a="1"/>
  <c r="J13" i="9" s="1"/>
  <c r="H13" i="9" a="1"/>
  <c r="H13" i="9" s="1"/>
  <c r="F13" i="9" a="1"/>
  <c r="F13" i="9" s="1"/>
  <c r="D13" i="9" a="1"/>
  <c r="D13" i="9" s="1"/>
  <c r="Q13" i="9" a="1"/>
  <c r="Q13" i="9" s="1"/>
  <c r="O13" i="9" a="1"/>
  <c r="O13" i="9" s="1"/>
  <c r="M13" i="9" a="1"/>
  <c r="M13" i="9" s="1"/>
  <c r="I13" i="9" a="1"/>
  <c r="I13" i="9" s="1"/>
  <c r="K13" i="9" a="1"/>
  <c r="K13" i="9" s="1"/>
  <c r="G13" i="9" a="1"/>
  <c r="G13" i="9" s="1"/>
  <c r="E13" i="9" a="1"/>
  <c r="E13" i="9" s="1"/>
  <c r="D9" i="9" a="1"/>
  <c r="D9" i="9" s="1"/>
  <c r="F9" i="9" a="1"/>
  <c r="F9" i="9" s="1"/>
  <c r="H9" i="9" a="1"/>
  <c r="H9" i="9" s="1"/>
  <c r="J9" i="9" a="1"/>
  <c r="J9" i="9" s="1"/>
  <c r="L9" i="9" a="1"/>
  <c r="L9" i="9" s="1"/>
  <c r="N9" i="9" a="1"/>
  <c r="N9" i="9" s="1"/>
  <c r="P9" i="9" a="1"/>
  <c r="P9" i="9" s="1"/>
  <c r="R9" i="9" a="1"/>
  <c r="R9" i="9" s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13" i="1"/>
  <c r="B21" i="9" l="1"/>
  <c r="R17" i="9" a="1"/>
  <c r="R17" i="9" s="1"/>
  <c r="P17" i="9" a="1"/>
  <c r="P17" i="9" s="1"/>
  <c r="L17" i="9" a="1"/>
  <c r="L17" i="9" s="1"/>
  <c r="H17" i="9" a="1"/>
  <c r="H17" i="9" s="1"/>
  <c r="D17" i="9" a="1"/>
  <c r="D17" i="9" s="1"/>
  <c r="Q17" i="9" a="1"/>
  <c r="Q17" i="9" s="1"/>
  <c r="O17" i="9" a="1"/>
  <c r="O17" i="9" s="1"/>
  <c r="M17" i="9" a="1"/>
  <c r="M17" i="9" s="1"/>
  <c r="K17" i="9" a="1"/>
  <c r="K17" i="9" s="1"/>
  <c r="I17" i="9" a="1"/>
  <c r="I17" i="9" s="1"/>
  <c r="G17" i="9" a="1"/>
  <c r="G17" i="9" s="1"/>
  <c r="E17" i="9" a="1"/>
  <c r="E17" i="9" s="1"/>
  <c r="N17" i="9" a="1"/>
  <c r="N17" i="9" s="1"/>
  <c r="J17" i="9" a="1"/>
  <c r="J17" i="9" s="1"/>
  <c r="F17" i="9" a="1"/>
  <c r="F17" i="9" s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17" i="1"/>
  <c r="Q21" i="9" l="1" a="1"/>
  <c r="Q21" i="9" s="1"/>
  <c r="O21" i="9" a="1"/>
  <c r="O21" i="9" s="1"/>
  <c r="M21" i="9" a="1"/>
  <c r="M21" i="9" s="1"/>
  <c r="K21" i="9" a="1"/>
  <c r="K21" i="9" s="1"/>
  <c r="I21" i="9" a="1"/>
  <c r="I21" i="9" s="1"/>
  <c r="G21" i="9" a="1"/>
  <c r="G21" i="9" s="1"/>
  <c r="E21" i="9" a="1"/>
  <c r="E21" i="9" s="1"/>
  <c r="R21" i="9" a="1"/>
  <c r="R21" i="9" s="1"/>
  <c r="P21" i="9" a="1"/>
  <c r="P21" i="9" s="1"/>
  <c r="N21" i="9" a="1"/>
  <c r="N21" i="9" s="1"/>
  <c r="L21" i="9" a="1"/>
  <c r="L21" i="9" s="1"/>
  <c r="J21" i="9" a="1"/>
  <c r="J21" i="9" s="1"/>
  <c r="H21" i="9" a="1"/>
  <c r="H21" i="9" s="1"/>
  <c r="F21" i="9" a="1"/>
  <c r="F21" i="9" s="1"/>
  <c r="D21" i="9" a="1"/>
  <c r="D21" i="9" s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1" i="1"/>
  <c r="R21" i="8" l="1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<sst xmlns="http://schemas.openxmlformats.org/spreadsheetml/2006/main" count="519" uniqueCount="435">
  <si>
    <t>合</t>
    <phoneticPr fontId="1" type="noConversion"/>
  </si>
  <si>
    <t>陽</t>
    <phoneticPr fontId="1" type="noConversion"/>
  </si>
  <si>
    <t>足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</si>
  <si>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</si>
  <si>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</si>
  <si>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</si>
  <si>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</si>
  <si>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</si>
  <si>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</si>
  <si>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</si>
  <si>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</si>
  <si>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</si>
  <si>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</si>
  <si>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</si>
  <si>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</si>
  <si>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</si>
  <si>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</si>
  <si>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</si>
  <si>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</si>
  <si>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</si>
  <si>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</si>
  <si>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</si>
  <si>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</si>
  <si>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</si>
  <si>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</si>
  <si>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</si>
  <si>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</si>
  <si>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</si>
  <si>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</si>
  <si>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</si>
  <si>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</si>
  <si>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</si>
  <si>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</si>
  <si>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</si>
  <si>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</si>
  <si>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</si>
  <si>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</si>
  <si>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</si>
  <si>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</si>
  <si>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</si>
  <si>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</si>
  <si>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</si>
  <si>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</si>
  <si>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</si>
  <si>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</si>
  <si>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</si>
  <si>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</si>
  <si>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</si>
  <si>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</si>
  <si>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</si>
  <si>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</si>
  <si>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</si>
  <si>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</si>
  <si>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</si>
  <si>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</si>
  <si>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</si>
  <si>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</si>
  <si>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</si>
  <si>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</si>
  <si>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</si>
  <si>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</si>
  <si>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</si>
  <si>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</si>
  <si>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</si>
  <si>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</si>
  <si>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</si>
  <si>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</si>
  <si>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</si>
  <si>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</si>
  <si>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</si>
  <si>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</si>
  <si>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</si>
  <si>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</si>
  <si>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</si>
  <si>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</si>
  <si>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</si>
  <si>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</si>
  <si>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</si>
  <si>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</si>
  <si>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</si>
  <si>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</si>
  <si>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</si>
  <si>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</si>
  <si>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</si>
  <si>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</si>
  <si>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</si>
  <si>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</si>
  <si>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</si>
  <si>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</si>
  <si>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</si>
  <si>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</si>
  <si>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</si>
  <si>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</si>
  <si>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</si>
  <si>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</si>
  <si>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</si>
  <si>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</si>
  <si>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</si>
  <si>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</si>
  <si>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</si>
  <si>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</si>
  <si>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</si>
  <si>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</si>
  <si>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</si>
  <si>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</si>
  <si>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</si>
  <si>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</si>
  <si>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</si>
  <si>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</si>
  <si>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</si>
  <si>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</si>
  <si>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</si>
  <si>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</si>
  <si>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</si>
  <si>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</si>
  <si>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</si>
  <si>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</si>
  <si>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</si>
  <si>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</si>
  <si>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</si>
  <si>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</si>
  <si>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</si>
  <si>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</si>
  <si>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</si>
  <si>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</si>
  <si>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</si>
  <si>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</si>
  <si>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</si>
  <si>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</si>
  <si>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</si>
  <si>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</si>
  <si>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</si>
  <si>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</si>
  <si>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</si>
  <si>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</si>
  <si>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</si>
  <si>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</si>
  <si>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</si>
  <si>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</si>
  <si>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</si>
  <si>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</si>
  <si>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</si>
  <si>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</si>
  <si>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</si>
  <si>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</si>
  <si>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</si>
  <si>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</si>
  <si>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</si>
  <si>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</si>
  <si>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</si>
  <si>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</si>
  <si>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</si>
  <si>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</si>
  <si>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</si>
  <si>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</si>
  <si>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</si>
  <si>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</si>
  <si>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</si>
  <si>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</si>
  <si>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〔u⁷〕【ㄨ⁷】</t>
    <phoneticPr fontId="1" type="noConversion"/>
  </si>
  <si>
    <t>〔thⁿi¹〕【ㄊㄧ¹】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</si>
  <si>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</si>
  <si>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</si>
  <si>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</si>
  <si>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</si>
  <si>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</si>
  <si>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</si>
  <si>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</si>
  <si>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</si>
  <si>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</si>
  <si>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</si>
  <si>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</si>
  <si>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</si>
  <si>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</si>
  <si>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</si>
  <si>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</si>
  <si>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</si>
  <si>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</si>
  <si>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</si>
  <si>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</si>
  <si>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</si>
  <si>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</si>
  <si>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</si>
  <si>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</si>
  <si>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</si>
  <si>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</si>
  <si>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</si>
  <si>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</si>
  <si>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</si>
  <si>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</si>
  <si>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</si>
  <si>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</si>
  <si>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</si>
  <si>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</si>
  <si>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</si>
  <si>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</si>
  <si>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</si>
  <si>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</si>
  <si>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</si>
  <si>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顯示注音輸入</t>
    <phoneticPr fontId="1" type="noConversion"/>
  </si>
  <si>
    <t>蓋聞：人生在世，富貴不能淫，貧賤不能移。文章蓋世，孔子厄於陳邦；武略超群，太公釣於渭水。</t>
    <phoneticPr fontId="1" type="noConversion"/>
  </si>
  <si>
    <t>〔kai³〕【ㄍㄞ³】</t>
    <phoneticPr fontId="1" type="noConversion"/>
  </si>
  <si>
    <t>〔bun⁵〕【ㄨㄣ⁵】</t>
    <phoneticPr fontId="1" type="noConversion"/>
  </si>
  <si>
    <t>〔jin⁵〕【ㄖㄧㄣ⁵】</t>
    <phoneticPr fontId="1" type="noConversion"/>
  </si>
  <si>
    <t>〔sin¹〕【ㄒㄧㄣ¹】</t>
    <phoneticPr fontId="1" type="noConversion"/>
  </si>
  <si>
    <t>〔zai⁷〕【ㄗㄞ⁷】</t>
    <phoneticPr fontId="1" type="noConversion"/>
  </si>
  <si>
    <t>〔se³〕【ㄙㄝ³】</t>
    <phoneticPr fontId="1" type="noConversion"/>
  </si>
  <si>
    <t>〔hu³〕【ㄏㄨ³】</t>
    <phoneticPr fontId="1" type="noConversion"/>
  </si>
  <si>
    <t>〔kui³〕【ㄍㄨㄧ³】</t>
    <phoneticPr fontId="1" type="noConversion"/>
  </si>
  <si>
    <t>〔im⁵〕【ㄧㄇ⁵】</t>
    <phoneticPr fontId="1" type="noConversion"/>
  </si>
  <si>
    <t>〔pin⁵〕【ㄅㄧㄣ⁵】</t>
    <phoneticPr fontId="1" type="noConversion"/>
  </si>
  <si>
    <t>〔zian⁷〕【ㄐㄧㄢ⁷】</t>
    <phoneticPr fontId="1" type="noConversion"/>
  </si>
  <si>
    <t>〔i⁵〕【ㄧ⁵】</t>
    <phoneticPr fontId="1" type="noConversion"/>
  </si>
  <si>
    <t>〔ziang¹〕【ㄐㄧㄤ¹】</t>
    <phoneticPr fontId="1" type="noConversion"/>
  </si>
  <si>
    <t>〔khong²〕【ㄎㄛㄥ²】</t>
    <phoneticPr fontId="1" type="noConversion"/>
  </si>
  <si>
    <t>〔zu²〕【ㄗㄨ²】</t>
    <phoneticPr fontId="1" type="noConversion"/>
  </si>
  <si>
    <t>〔eh⁴〕【ㄝ⁴】</t>
    <phoneticPr fontId="1" type="noConversion"/>
  </si>
  <si>
    <t>〔tan⁵〕【ㄉㄢ⁵】</t>
    <phoneticPr fontId="1" type="noConversion"/>
  </si>
  <si>
    <t>〔pang¹〕【ㄅㄤ¹】</t>
    <phoneticPr fontId="1" type="noConversion"/>
  </si>
  <si>
    <t>〔bu²〕【ㄨ²】</t>
    <phoneticPr fontId="1" type="noConversion"/>
  </si>
  <si>
    <t>〔liok⁸〕【ㄌㄧㄛ⁸】</t>
    <phoneticPr fontId="1" type="noConversion"/>
  </si>
  <si>
    <t>〔ciau¹〕【ㄑㄧㄠ¹】</t>
    <phoneticPr fontId="1" type="noConversion"/>
  </si>
  <si>
    <t>〔kun⁵〕【ㄍㄨㄣ⁵】</t>
    <phoneticPr fontId="1" type="noConversion"/>
  </si>
  <si>
    <t>〔thai³〕【ㄊㄞ³】</t>
    <phoneticPr fontId="1" type="noConversion"/>
  </si>
  <si>
    <t>〔kong¹〕【ㄍㄛㄥ¹】</t>
    <phoneticPr fontId="1" type="noConversion"/>
  </si>
  <si>
    <t>〔tiau³〕【ㄉㄧㄠ³】</t>
    <phoneticPr fontId="1" type="noConversion"/>
  </si>
  <si>
    <t>〔ui⁷〕【ㄨㄧ⁷】</t>
    <phoneticPr fontId="1" type="noConversion"/>
  </si>
  <si>
    <t>〔zui²〕【ㄗㄨㄧ²】</t>
    <phoneticPr fontId="1" type="noConversion"/>
  </si>
  <si>
    <t>ㄚˋ</t>
  </si>
  <si>
    <t>ㄚ</t>
  </si>
  <si>
    <t>ㄚˇ</t>
  </si>
  <si>
    <t>ㄚ+</t>
  </si>
  <si>
    <t>ㄚ_</t>
  </si>
  <si>
    <t>不</t>
  </si>
  <si>
    <t>，</t>
  </si>
  <si>
    <t>人</t>
  </si>
  <si>
    <t>。</t>
  </si>
  <si>
    <t>風</t>
  </si>
  <si>
    <t>put⁴</t>
  </si>
  <si>
    <t>hong¹</t>
  </si>
  <si>
    <t>ngoo⁵</t>
  </si>
  <si>
    <t>ko¹</t>
  </si>
  <si>
    <t>ting⁵</t>
  </si>
  <si>
    <t>Key</t>
    <phoneticPr fontId="61" type="noConversion"/>
  </si>
  <si>
    <t>Value</t>
    <phoneticPr fontId="61" type="noConversion"/>
  </si>
  <si>
    <t>INPUT_FILE_PATH</t>
  </si>
  <si>
    <t>FILE_NAME</t>
  </si>
  <si>
    <t>TITLE</t>
  </si>
  <si>
    <t>IMAGE_URL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</si>
  <si>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</si>
  <si>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</si>
  <si>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採</t>
  </si>
  <si>
    <t>桑</t>
  </si>
  <si>
    <t>子</t>
  </si>
  <si>
    <t xml:space="preserve">
</t>
  </si>
  <si>
    <t>時</t>
  </si>
  <si>
    <t>光</t>
  </si>
  <si>
    <t>只</t>
  </si>
  <si>
    <t>解</t>
  </si>
  <si>
    <t>催</t>
  </si>
  <si>
    <t>老</t>
  </si>
  <si>
    <t>信</t>
  </si>
  <si>
    <t>多</t>
  </si>
  <si>
    <t>情</t>
  </si>
  <si>
    <t>長</t>
  </si>
  <si>
    <t>恨</t>
  </si>
  <si>
    <t>離</t>
  </si>
  <si>
    <t>亭</t>
  </si>
  <si>
    <t>淚</t>
  </si>
  <si>
    <t>滴</t>
  </si>
  <si>
    <t>春</t>
  </si>
  <si>
    <t>衫</t>
  </si>
  <si>
    <t>酒</t>
  </si>
  <si>
    <t>易</t>
  </si>
  <si>
    <t>醒</t>
  </si>
  <si>
    <t>梧</t>
  </si>
  <si>
    <t>桐</t>
  </si>
  <si>
    <t>昨</t>
  </si>
  <si>
    <t>夜</t>
  </si>
  <si>
    <t>西</t>
  </si>
  <si>
    <t>急</t>
  </si>
  <si>
    <t>淡</t>
  </si>
  <si>
    <t>月</t>
  </si>
  <si>
    <t>朧</t>
  </si>
  <si>
    <t>明</t>
  </si>
  <si>
    <t>好</t>
  </si>
  <si>
    <t>夢</t>
  </si>
  <si>
    <t>頻</t>
  </si>
  <si>
    <t>驚</t>
  </si>
  <si>
    <t>何</t>
  </si>
  <si>
    <t>處</t>
  </si>
  <si>
    <t>高</t>
  </si>
  <si>
    <t>樓</t>
  </si>
  <si>
    <t>雁</t>
  </si>
  <si>
    <t>一</t>
  </si>
  <si>
    <t>聲</t>
  </si>
  <si>
    <t>？</t>
  </si>
  <si>
    <r>
      <t>〔cai²〕【</t>
    </r>
    <r>
      <rPr>
        <sz val="16"/>
        <color theme="0"/>
        <rFont val="Microsoft JhengHei UI"/>
        <family val="3"/>
      </rPr>
      <t>ㄘㄞ</t>
    </r>
    <r>
      <rPr>
        <sz val="16"/>
        <color theme="0"/>
        <rFont val="Microsoft JhengHei UI"/>
        <family val="3"/>
        <charset val="1"/>
      </rPr>
      <t>ˋ</t>
    </r>
    <r>
      <rPr>
        <sz val="16"/>
        <color theme="0"/>
        <rFont val="Microsoft JhengHei UI"/>
        <family val="3"/>
        <charset val="136"/>
      </rPr>
      <t>】</t>
    </r>
    <phoneticPr fontId="1" type="noConversion"/>
  </si>
  <si>
    <t>〔song¹〕【ㄙㆲˉ】</t>
    <phoneticPr fontId="1" type="noConversion"/>
  </si>
  <si>
    <t>〔zu²〕【ㄗㄨˋ】</t>
    <phoneticPr fontId="1" type="noConversion"/>
  </si>
  <si>
    <t>〔si⁵〕【ㄒㄧˊ】</t>
    <phoneticPr fontId="1" type="noConversion"/>
  </si>
  <si>
    <t>〔kong¹〕【ㄍㆲˉ】</t>
    <phoneticPr fontId="1" type="noConversion"/>
  </si>
  <si>
    <t>〔zi²〕【ㄐㄧˋ】</t>
    <phoneticPr fontId="1" type="noConversion"/>
  </si>
  <si>
    <t>〔kai²〕【ㄍㄞˋ】</t>
    <phoneticPr fontId="1" type="noConversion"/>
  </si>
  <si>
    <t>〔cui¹〕【ㄘㄨㄧˉ】</t>
    <phoneticPr fontId="1" type="noConversion"/>
  </si>
  <si>
    <t>〔jin⁵〕【ㆡㄧㄣˊ】</t>
    <phoneticPr fontId="1" type="noConversion"/>
  </si>
  <si>
    <t>〔noo²〕【ㄋㆦˋ】</t>
    <phoneticPr fontId="1" type="noConversion"/>
  </si>
  <si>
    <t>〔put⁴〕【ㄅㄨㆵ】</t>
    <phoneticPr fontId="1" type="noConversion"/>
  </si>
  <si>
    <t>〔sin³〕【ㄒㄧㄣ˪】</t>
    <phoneticPr fontId="1" type="noConversion"/>
  </si>
  <si>
    <t>〔to¹〕【ㄉㄜˉ】</t>
    <phoneticPr fontId="1" type="noConversion"/>
  </si>
  <si>
    <t>〔zing⁵〕【ㄐㄧㄥˊ】</t>
    <phoneticPr fontId="1" type="noConversion"/>
  </si>
  <si>
    <t>〔tiong⁵〕【ㄉㄧㆲˊ】</t>
    <phoneticPr fontId="1" type="noConversion"/>
  </si>
  <si>
    <t>〔hin⁷〕【ㄏㄧㄣ˫】</t>
    <phoneticPr fontId="1" type="noConversion"/>
  </si>
  <si>
    <t>〔li¹〕【ㄌㄧˉ】</t>
    <phoneticPr fontId="1" type="noConversion"/>
  </si>
  <si>
    <t>〔ting⁵〕【ㄉㄧㄥˊ】</t>
    <phoneticPr fontId="1" type="noConversion"/>
  </si>
  <si>
    <t>〔lui⁷〕【ㄌㄨㄧ˫】</t>
    <phoneticPr fontId="1" type="noConversion"/>
  </si>
  <si>
    <t>〔tih⁴〕【ㄉㄧㆷ】</t>
    <phoneticPr fontId="1" type="noConversion"/>
  </si>
  <si>
    <t>〔cun¹〕【ㄘㄨㄣˉ】</t>
    <phoneticPr fontId="1" type="noConversion"/>
  </si>
  <si>
    <t>〔saⁿ¹〕【ㄙㆩˉ】</t>
    <phoneticPr fontId="1" type="noConversion"/>
  </si>
  <si>
    <t>〔ziu²〕【ㄐㄧㄨˋ】</t>
    <phoneticPr fontId="1" type="noConversion"/>
  </si>
  <si>
    <t>〔i⁷〕【ㄧ˫】</t>
    <phoneticPr fontId="1" type="noConversion"/>
  </si>
  <si>
    <t>〔sing²〕【ㄒㄧㄥˋ】</t>
    <phoneticPr fontId="1" type="noConversion"/>
  </si>
  <si>
    <t>〔ngoo⁵〕【ㄫㆦˊ】</t>
    <phoneticPr fontId="1" type="noConversion"/>
  </si>
  <si>
    <t>〔tong⁵〕【ㄉㆲˊ】</t>
    <phoneticPr fontId="1" type="noConversion"/>
  </si>
  <si>
    <t>〔zok⁸〕【ㄗㆦㆶ˙】</t>
    <phoneticPr fontId="1" type="noConversion"/>
  </si>
  <si>
    <t>〔ia⁷〕【ㄧㄚ˫】</t>
    <phoneticPr fontId="1" type="noConversion"/>
  </si>
  <si>
    <t>〔se¹〕【ㄙㆤˉ】</t>
    <phoneticPr fontId="1" type="noConversion"/>
  </si>
  <si>
    <t>〔hong¹〕【ㄏㆲˉ】</t>
    <phoneticPr fontId="1" type="noConversion"/>
  </si>
  <si>
    <t>〔kip⁴〕【ㄍㄧㆴ】</t>
    <phoneticPr fontId="1" type="noConversion"/>
  </si>
  <si>
    <t>〔tam⁷〕【ㄉㆰ˫】</t>
    <phoneticPr fontId="1" type="noConversion"/>
  </si>
  <si>
    <t>〔guat⁸〕【ㆣㄨㄚㆵ˙】</t>
    <phoneticPr fontId="1" type="noConversion"/>
  </si>
  <si>
    <t>〔long⁵〕【ㄌㆲˊ】</t>
    <phoneticPr fontId="1" type="noConversion"/>
  </si>
  <si>
    <t>〔bing⁵〕【ㆠㄧㄥˊ】</t>
    <phoneticPr fontId="1" type="noConversion"/>
  </si>
  <si>
    <t>〔pin⁵〕【ㄅㄧㄣˊ】</t>
    <phoneticPr fontId="1" type="noConversion"/>
  </si>
  <si>
    <t>〔king¹〕【ㄍㄧㄥˉ】</t>
    <phoneticPr fontId="1" type="noConversion"/>
  </si>
  <si>
    <t>〔ho⁵〕【ㄏㄜˊ】</t>
    <phoneticPr fontId="1" type="noConversion"/>
  </si>
  <si>
    <t>〔cu²〕【ㄘㄨˋ】</t>
    <phoneticPr fontId="1" type="noConversion"/>
  </si>
  <si>
    <t>〔ko¹〕【ㄍㄜˉ】</t>
    <phoneticPr fontId="1" type="noConversion"/>
  </si>
  <si>
    <t>〔gan⁷〕【ㆣㄢ˫】</t>
    <phoneticPr fontId="1" type="noConversion"/>
  </si>
  <si>
    <t>〔it⁴〕【ㄧㆵ】</t>
    <phoneticPr fontId="1" type="noConversion"/>
  </si>
  <si>
    <t>〔sing¹〕【ㄒㄧㄥˉ】</t>
    <phoneticPr fontId="1" type="noConversion"/>
  </si>
  <si>
    <t>〔bong⁷〕【ㆠㆲ˫】</t>
    <phoneticPr fontId="1" type="noConversion"/>
  </si>
  <si>
    <t>〔hoⁿ³〕【ㄏ《No³】</t>
    <phoneticPr fontId="1" type="noConversion"/>
  </si>
  <si>
    <t>〔loo⁵〕【ㄌㆦˊ】</t>
    <phoneticPr fontId="1" type="noConversion"/>
  </si>
  <si>
    <t>cai²</t>
  </si>
  <si>
    <t>ㄘㄞˋ</t>
  </si>
  <si>
    <t>song¹</t>
  </si>
  <si>
    <t>ㄙㆲˉ</t>
  </si>
  <si>
    <t>zu²</t>
  </si>
  <si>
    <t>ㄗㄨˋ</t>
  </si>
  <si>
    <t>si⁵</t>
  </si>
  <si>
    <t>ㄒㄧˊ</t>
  </si>
  <si>
    <t>kong¹</t>
  </si>
  <si>
    <t>ㄍㆲˉ</t>
  </si>
  <si>
    <t>zi²</t>
  </si>
  <si>
    <t>ㄐㄧˋ</t>
  </si>
  <si>
    <t>kai²</t>
  </si>
  <si>
    <t>ㄍㄞˋ</t>
  </si>
  <si>
    <t>cui¹</t>
  </si>
  <si>
    <t>ㄘㄨㄧˉ</t>
  </si>
  <si>
    <t>jin⁵</t>
  </si>
  <si>
    <t>ㆡㄧㄣˊ</t>
  </si>
  <si>
    <t>noo²</t>
  </si>
  <si>
    <t>ㄋㆦˋ</t>
  </si>
  <si>
    <t>ㄅㄨㆵ</t>
  </si>
  <si>
    <t>sin³</t>
  </si>
  <si>
    <t>ㄒㄧㄣ˪</t>
  </si>
  <si>
    <t>to¹</t>
  </si>
  <si>
    <t>ㄉㄜˉ</t>
  </si>
  <si>
    <t>zing⁵</t>
  </si>
  <si>
    <t>ㄐㄧㄥˊ</t>
  </si>
  <si>
    <t>tiong⁵</t>
  </si>
  <si>
    <t>ㄉㄧㆲˊ</t>
  </si>
  <si>
    <t>hin⁷</t>
  </si>
  <si>
    <t>ㄏㄧㄣ˫</t>
  </si>
  <si>
    <t>li¹</t>
  </si>
  <si>
    <t>ㄌㄧˉ</t>
  </si>
  <si>
    <t>ㄉㄧㄥˊ</t>
  </si>
  <si>
    <t>lui⁷</t>
  </si>
  <si>
    <t>ㄌㄨㄧ˫</t>
  </si>
  <si>
    <t>tih⁴</t>
  </si>
  <si>
    <t>ㄉㄧㆷ</t>
  </si>
  <si>
    <t>cun¹</t>
  </si>
  <si>
    <t>ㄘㄨㄣˉ</t>
  </si>
  <si>
    <t>saⁿ¹</t>
  </si>
  <si>
    <t>ㄙㆩˉ</t>
  </si>
  <si>
    <t>ziu²</t>
  </si>
  <si>
    <t>ㄐㄧㄨˋ</t>
  </si>
  <si>
    <t>i⁷</t>
  </si>
  <si>
    <t>ㄧ˫</t>
  </si>
  <si>
    <t>sing²</t>
  </si>
  <si>
    <t>ㄒㄧㄥˋ</t>
  </si>
  <si>
    <t>ㄫㆦˊ</t>
  </si>
  <si>
    <t>tong⁵</t>
  </si>
  <si>
    <t>ㄉㆲˊ</t>
  </si>
  <si>
    <t>zok⁸</t>
  </si>
  <si>
    <t>ㄗㆦㆶ˙</t>
  </si>
  <si>
    <t>ia⁷</t>
  </si>
  <si>
    <t>ㄧㄚ˫</t>
  </si>
  <si>
    <t>se¹</t>
  </si>
  <si>
    <t>ㄙㆤˉ</t>
  </si>
  <si>
    <t>ㄏㆲˉ</t>
  </si>
  <si>
    <t>kip⁴</t>
  </si>
  <si>
    <t>ㄍㄧㆴ</t>
  </si>
  <si>
    <t>tam⁷</t>
  </si>
  <si>
    <t>ㄉㆰ˫</t>
  </si>
  <si>
    <t>guat⁸</t>
  </si>
  <si>
    <t>ㆣㄨㄚㆵ˙</t>
  </si>
  <si>
    <t>long⁵</t>
  </si>
  <si>
    <t>ㄌㆲˊ</t>
  </si>
  <si>
    <t>bing⁵</t>
  </si>
  <si>
    <t>ㆠㄧㄥˊ</t>
  </si>
  <si>
    <t>hoⁿ³</t>
  </si>
  <si>
    <t>ㄏ《No³</t>
  </si>
  <si>
    <t>bong⁷</t>
  </si>
  <si>
    <t>ㆠㆲ˫</t>
  </si>
  <si>
    <t>pin⁵</t>
  </si>
  <si>
    <t>ㄅㄧㄣˊ</t>
  </si>
  <si>
    <t>king¹</t>
  </si>
  <si>
    <t>ㄍㄧㄥˉ</t>
  </si>
  <si>
    <t>ho⁵</t>
  </si>
  <si>
    <t>ㄏㄜˊ</t>
  </si>
  <si>
    <t>cu²</t>
  </si>
  <si>
    <t>ㄘㄨˋ</t>
  </si>
  <si>
    <t>ㄍㄜˉ</t>
  </si>
  <si>
    <t>loo⁵</t>
  </si>
  <si>
    <t>ㄌㆦˊ</t>
  </si>
  <si>
    <t>gan⁷</t>
  </si>
  <si>
    <t>ㆣㄢ˫</t>
  </si>
  <si>
    <t>it⁴</t>
  </si>
  <si>
    <t>ㄧㆵ</t>
  </si>
  <si>
    <t>sing¹</t>
  </si>
  <si>
    <t>ㄒㄧㄥˉ</t>
  </si>
  <si>
    <t>採桑子</t>
    <phoneticPr fontId="61" type="noConversion"/>
  </si>
  <si>
    <t>https://bkimg.cdn.bcebos.com/smart/9c16fdfaaf51f3de9b84eeff94eef01f3a297972-bkimg-process,v_1,rw_1,rh_1,pad_1,color_ffffff?x-bce-process=image/format,f_auto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</si>
</sst>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6"/>
      <color rgb="FFFF0000"/>
      <name val="Iansui 094"/>
      <family val="3"/>
      <charset val="136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sz val="18"/>
      <color theme="1"/>
      <name val="新細明體"/>
      <family val="2"/>
      <charset val="136"/>
    </font>
    <font>
      <sz val="48"/>
      <color rgb="FF000000"/>
      <name val="Noto Serif TC SemiBold"/>
      <family val="1"/>
      <charset val="136"/>
    </font>
    <font>
      <sz val="16"/>
      <color theme="0"/>
      <name val="Microsoft JhengHei UI"/>
      <family val="3"/>
    </font>
    <font>
      <sz val="16"/>
      <color theme="0"/>
      <name val="Microsoft JhengHei UI"/>
      <family val="3"/>
      <charset val="1"/>
    </font>
    <font>
      <sz val="16"/>
      <color theme="0"/>
      <name val="Microsoft JhengHei UI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0" fillId="0" borderId="0">
      <alignment vertical="center"/>
    </xf>
    <xf numFmtId="0" fontId="62" fillId="0" borderId="0" applyNumberFormat="0" applyFill="0" applyBorder="0" applyAlignment="0" applyProtection="0">
      <alignment vertical="center"/>
    </xf>
  </cellStyleXfs>
  <cellXfs count="9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6" fillId="0" borderId="5" xfId="0" applyFont="1" applyBorder="1" applyAlignment="1">
      <alignment shrinkToFit="1" readingOrder="1"/>
    </xf>
    <xf numFmtId="0" fontId="55" fillId="0" borderId="6" xfId="0" applyFont="1" applyBorder="1" applyAlignment="1">
      <alignment horizontal="center" shrinkToFit="1" readingOrder="1"/>
    </xf>
    <xf numFmtId="0" fontId="55" fillId="0" borderId="7" xfId="0" applyFont="1" applyBorder="1" applyAlignment="1">
      <alignment horizontal="center" shrinkToFit="1" readingOrder="1"/>
    </xf>
    <xf numFmtId="0" fontId="0" fillId="0" borderId="8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9" xfId="0" applyFont="1" applyBorder="1" applyAlignment="1">
      <alignment horizontal="center" shrinkToFit="1" readingOrder="1"/>
    </xf>
    <xf numFmtId="0" fontId="4" fillId="0" borderId="9" xfId="0" applyFont="1" applyBorder="1" applyAlignment="1">
      <alignment horizontal="center"/>
    </xf>
    <xf numFmtId="0" fontId="57" fillId="0" borderId="10" xfId="0" applyFont="1" applyBorder="1" applyAlignment="1">
      <alignment shrinkToFit="1" readingOrder="1"/>
    </xf>
    <xf numFmtId="0" fontId="52" fillId="0" borderId="11" xfId="0" applyFont="1" applyBorder="1" applyAlignment="1">
      <alignment horizontal="center" shrinkToFit="1" readingOrder="1"/>
    </xf>
    <xf numFmtId="0" fontId="52" fillId="0" borderId="12" xfId="0" applyFont="1" applyBorder="1" applyAlignment="1">
      <alignment horizontal="center" shrinkToFit="1" readingOrder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center" shrinkToFit="1" readingOrder="1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0" xfId="0" applyFont="1" applyAlignment="1">
      <alignment horizontal="center" vertical="center" shrinkToFit="1" readingOrder="1"/>
    </xf>
    <xf numFmtId="0" fontId="60" fillId="7" borderId="0" xfId="1" applyFill="1">
      <alignment vertical="center"/>
    </xf>
    <xf numFmtId="0" fontId="60" fillId="0" borderId="0" xfId="1">
      <alignment vertical="center"/>
    </xf>
    <xf numFmtId="0" fontId="62" fillId="0" borderId="0" xfId="2">
      <alignment vertical="center"/>
    </xf>
    <xf numFmtId="0" fontId="64" fillId="0" borderId="0" xfId="1" applyFont="1">
      <alignment vertical="center"/>
    </xf>
    <xf numFmtId="0" fontId="6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6" fillId="0" borderId="0" xfId="0" applyFont="1" applyAlignment="1">
      <alignment horizontal="center" vertical="center" wrapText="1"/>
    </xf>
  </cellXfs>
  <cellStyles count="3">
    <cellStyle name="一般" xfId="0" builtinId="0"/>
    <cellStyle name="一般 2" xfId="1" xr:uid="{A5F7C270-9EF9-47AE-A4BA-2FABD04D346C}"/>
    <cellStyle name="超連結 2" xfId="2" xr:uid="{34C9E170-049B-4BAE-90BB-F976AD53B7A6}"/>
  </cellStyles>
  <dxfs count="25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1:V23"/>
  <sheetViews>
    <sheetView showGridLines="0" tabSelected="1" topLeftCell="A2" zoomScale="90" zoomScaleNormal="90" workbookViewId="0">
      <selection activeCell="P15" sqref="P15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86" t="s">
        <v>297</v>
      </c>
      <c r="E3" s="86" t="s">
        <v>298</v>
      </c>
      <c r="F3" s="86" t="s">
        <v>299</v>
      </c>
      <c r="G3" s="86"/>
      <c r="H3" s="86" t="s">
        <v>300</v>
      </c>
      <c r="I3" s="86" t="s">
        <v>301</v>
      </c>
      <c r="J3" s="86" t="s">
        <v>302</v>
      </c>
      <c r="K3" s="86" t="s">
        <v>303</v>
      </c>
      <c r="L3" s="86" t="s">
        <v>304</v>
      </c>
      <c r="M3" s="86" t="s">
        <v>305</v>
      </c>
      <c r="N3" s="86" t="s">
        <v>306</v>
      </c>
      <c r="O3" s="86"/>
      <c r="P3" s="86" t="s">
        <v>307</v>
      </c>
      <c r="Q3" s="86" t="s">
        <v>308</v>
      </c>
      <c r="R3" s="86" t="s">
        <v>309</v>
      </c>
      <c r="S3" s="68"/>
      <c r="U3" s="85">
        <f xml:space="preserve"> LEN(V3)</f>
        <v>57</v>
      </c>
      <c r="V3" s="96" t="str">
        <f>"採桑子"&amp;CHAR(10)&amp;"時光只解催人老，不信多情，長恨離亭，淚滴春衫酒易醒。"&amp;CHAR(10)&amp;"梧桐昨夜西風急，淡月朧明，好夢頻驚，何處高樓雁一聲？"</f>
        <v>採桑子
時光只解催人老，不信多情，長恨離亭，淚滴春衫酒易醒。
梧桐昨夜西風急，淡月朧明，好夢頻驚，何處高樓雁一聲？</v>
      </c>
    </row>
    <row r="4" spans="2:22" s="2" customFormat="1" ht="25.5">
      <c r="C4" s="69"/>
      <c r="D4" s="70" t="s">
        <v>344</v>
      </c>
      <c r="E4" s="70" t="s">
        <v>346</v>
      </c>
      <c r="F4" s="70" t="s">
        <v>348</v>
      </c>
      <c r="G4" s="70"/>
      <c r="H4" s="70" t="s">
        <v>350</v>
      </c>
      <c r="I4" s="70" t="s">
        <v>352</v>
      </c>
      <c r="J4" s="70" t="s">
        <v>354</v>
      </c>
      <c r="K4" s="70" t="s">
        <v>356</v>
      </c>
      <c r="L4" s="70" t="s">
        <v>358</v>
      </c>
      <c r="M4" s="70" t="s">
        <v>360</v>
      </c>
      <c r="N4" s="70" t="s">
        <v>362</v>
      </c>
      <c r="O4" s="70"/>
      <c r="P4" s="70" t="s">
        <v>238</v>
      </c>
      <c r="Q4" s="70" t="s">
        <v>365</v>
      </c>
      <c r="R4" s="70" t="s">
        <v>367</v>
      </c>
      <c r="S4" s="71"/>
    </row>
    <row r="5" spans="2:22" s="2" customFormat="1" ht="63.75" customHeight="1">
      <c r="B5" s="54">
        <v>1</v>
      </c>
      <c r="C5" s="69"/>
      <c r="D5" s="92" t="s">
        <v>251</v>
      </c>
      <c r="E5" s="92" t="s">
        <v>252</v>
      </c>
      <c r="F5" s="92" t="s">
        <v>253</v>
      </c>
      <c r="G5" s="97" t="s">
        <v>254</v>
      </c>
      <c r="H5" s="92" t="s">
        <v>255</v>
      </c>
      <c r="I5" s="92" t="s">
        <v>256</v>
      </c>
      <c r="J5" s="92" t="s">
        <v>257</v>
      </c>
      <c r="K5" s="92" t="s">
        <v>258</v>
      </c>
      <c r="L5" s="92" t="s">
        <v>259</v>
      </c>
      <c r="M5" s="92" t="s">
        <v>235</v>
      </c>
      <c r="N5" s="92" t="s">
        <v>260</v>
      </c>
      <c r="O5" s="92" t="s">
        <v>234</v>
      </c>
      <c r="P5" s="92" t="s">
        <v>233</v>
      </c>
      <c r="Q5" s="92" t="s">
        <v>261</v>
      </c>
      <c r="R5" s="92" t="s">
        <v>262</v>
      </c>
      <c r="S5" s="72"/>
    </row>
    <row r="6" spans="2:22" s="57" customFormat="1" ht="22.5">
      <c r="C6" s="73"/>
      <c r="D6" s="74" t="s">
        <v>345</v>
      </c>
      <c r="E6" s="74" t="s">
        <v>347</v>
      </c>
      <c r="F6" s="74" t="s">
        <v>349</v>
      </c>
      <c r="G6" s="74"/>
      <c r="H6" s="74" t="s">
        <v>351</v>
      </c>
      <c r="I6" s="74" t="s">
        <v>353</v>
      </c>
      <c r="J6" s="74" t="s">
        <v>355</v>
      </c>
      <c r="K6" s="74" t="s">
        <v>357</v>
      </c>
      <c r="L6" s="74" t="s">
        <v>359</v>
      </c>
      <c r="M6" s="74" t="s">
        <v>361</v>
      </c>
      <c r="N6" s="74" t="s">
        <v>363</v>
      </c>
      <c r="O6" s="74"/>
      <c r="P6" s="74" t="s">
        <v>364</v>
      </c>
      <c r="Q6" s="74" t="s">
        <v>366</v>
      </c>
      <c r="R6" s="74" t="s">
        <v>368</v>
      </c>
      <c r="S6" s="75"/>
    </row>
    <row r="7" spans="2:22" s="56" customFormat="1" ht="26.1" customHeight="1">
      <c r="C7" s="76"/>
      <c r="D7" s="87" t="s">
        <v>310</v>
      </c>
      <c r="E7" s="87"/>
      <c r="F7" s="87" t="s">
        <v>311</v>
      </c>
      <c r="G7" s="87" t="s">
        <v>312</v>
      </c>
      <c r="H7" s="87" t="s">
        <v>313</v>
      </c>
      <c r="I7" s="87" t="s">
        <v>314</v>
      </c>
      <c r="J7" s="87"/>
      <c r="K7" s="87" t="s">
        <v>315</v>
      </c>
      <c r="L7" s="87" t="s">
        <v>316</v>
      </c>
      <c r="M7" s="87" t="s">
        <v>317</v>
      </c>
      <c r="N7" s="87" t="s">
        <v>318</v>
      </c>
      <c r="O7" s="87" t="s">
        <v>319</v>
      </c>
      <c r="P7" s="87" t="s">
        <v>320</v>
      </c>
      <c r="Q7" s="87" t="s">
        <v>321</v>
      </c>
      <c r="R7" s="87"/>
      <c r="S7" s="78"/>
    </row>
    <row r="8" spans="2:22" s="2" customFormat="1" ht="25.5">
      <c r="C8" s="69"/>
      <c r="D8" s="70" t="s">
        <v>369</v>
      </c>
      <c r="E8" s="70"/>
      <c r="F8" s="70" t="s">
        <v>371</v>
      </c>
      <c r="G8" s="70" t="s">
        <v>373</v>
      </c>
      <c r="H8" s="70" t="s">
        <v>375</v>
      </c>
      <c r="I8" s="70" t="s">
        <v>242</v>
      </c>
      <c r="J8" s="70"/>
      <c r="K8" s="70" t="s">
        <v>378</v>
      </c>
      <c r="L8" s="70" t="s">
        <v>380</v>
      </c>
      <c r="M8" s="70" t="s">
        <v>382</v>
      </c>
      <c r="N8" s="70" t="s">
        <v>384</v>
      </c>
      <c r="O8" s="70" t="s">
        <v>386</v>
      </c>
      <c r="P8" s="70" t="s">
        <v>388</v>
      </c>
      <c r="Q8" s="70" t="s">
        <v>390</v>
      </c>
      <c r="R8" s="70"/>
      <c r="S8" s="71"/>
    </row>
    <row r="9" spans="2:22" s="2" customFormat="1" ht="63.75" customHeight="1">
      <c r="B9" s="54">
        <f>B5+1</f>
        <v>2</v>
      </c>
      <c r="C9" s="69"/>
      <c r="D9" s="92" t="s">
        <v>263</v>
      </c>
      <c r="E9" s="92" t="s">
        <v>234</v>
      </c>
      <c r="F9" s="92" t="s">
        <v>264</v>
      </c>
      <c r="G9" s="92" t="s">
        <v>265</v>
      </c>
      <c r="H9" s="92" t="s">
        <v>266</v>
      </c>
      <c r="I9" s="92" t="s">
        <v>267</v>
      </c>
      <c r="J9" s="92" t="s">
        <v>234</v>
      </c>
      <c r="K9" s="92" t="s">
        <v>268</v>
      </c>
      <c r="L9" s="92" t="s">
        <v>269</v>
      </c>
      <c r="M9" s="92" t="s">
        <v>270</v>
      </c>
      <c r="N9" s="92" t="s">
        <v>271</v>
      </c>
      <c r="O9" s="92" t="s">
        <v>272</v>
      </c>
      <c r="P9" s="92" t="s">
        <v>273</v>
      </c>
      <c r="Q9" s="92" t="s">
        <v>274</v>
      </c>
      <c r="R9" s="92" t="s">
        <v>236</v>
      </c>
      <c r="S9" s="72"/>
    </row>
    <row r="10" spans="2:22" s="2" customFormat="1" ht="22.5">
      <c r="C10" s="69"/>
      <c r="D10" s="74" t="s">
        <v>370</v>
      </c>
      <c r="E10" s="74"/>
      <c r="F10" s="74" t="s">
        <v>372</v>
      </c>
      <c r="G10" s="74" t="s">
        <v>374</v>
      </c>
      <c r="H10" s="74" t="s">
        <v>376</v>
      </c>
      <c r="I10" s="74" t="s">
        <v>377</v>
      </c>
      <c r="J10" s="74"/>
      <c r="K10" s="74" t="s">
        <v>379</v>
      </c>
      <c r="L10" s="74" t="s">
        <v>381</v>
      </c>
      <c r="M10" s="74" t="s">
        <v>383</v>
      </c>
      <c r="N10" s="74" t="s">
        <v>385</v>
      </c>
      <c r="O10" s="74" t="s">
        <v>387</v>
      </c>
      <c r="P10" s="74" t="s">
        <v>389</v>
      </c>
      <c r="Q10" s="74" t="s">
        <v>391</v>
      </c>
      <c r="R10" s="74"/>
      <c r="S10" s="79"/>
    </row>
    <row r="11" spans="2:22" s="56" customFormat="1" ht="26.1" customHeight="1">
      <c r="C11" s="76"/>
      <c r="D11" s="87"/>
      <c r="E11" s="87" t="s">
        <v>322</v>
      </c>
      <c r="F11" s="87" t="s">
        <v>323</v>
      </c>
      <c r="G11" s="87" t="s">
        <v>324</v>
      </c>
      <c r="H11" s="87" t="s">
        <v>325</v>
      </c>
      <c r="I11" s="87" t="s">
        <v>326</v>
      </c>
      <c r="J11" s="87" t="s">
        <v>327</v>
      </c>
      <c r="K11" s="87" t="s">
        <v>328</v>
      </c>
      <c r="L11" s="87"/>
      <c r="M11" s="87" t="s">
        <v>329</v>
      </c>
      <c r="N11" s="87" t="s">
        <v>330</v>
      </c>
      <c r="O11" s="87" t="s">
        <v>331</v>
      </c>
      <c r="P11" s="87" t="s">
        <v>332</v>
      </c>
      <c r="Q11" s="87"/>
      <c r="R11" s="87" t="s">
        <v>342</v>
      </c>
      <c r="S11" s="78"/>
    </row>
    <row r="12" spans="2:22" s="2" customFormat="1" ht="25.5">
      <c r="C12" s="69"/>
      <c r="D12" s="70"/>
      <c r="E12" s="70" t="s">
        <v>240</v>
      </c>
      <c r="F12" s="70" t="s">
        <v>393</v>
      </c>
      <c r="G12" s="70" t="s">
        <v>395</v>
      </c>
      <c r="H12" s="70" t="s">
        <v>397</v>
      </c>
      <c r="I12" s="70" t="s">
        <v>399</v>
      </c>
      <c r="J12" s="70" t="s">
        <v>239</v>
      </c>
      <c r="K12" s="70" t="s">
        <v>402</v>
      </c>
      <c r="L12" s="70"/>
      <c r="M12" s="70" t="s">
        <v>404</v>
      </c>
      <c r="N12" s="70" t="s">
        <v>406</v>
      </c>
      <c r="O12" s="70" t="s">
        <v>408</v>
      </c>
      <c r="P12" s="70" t="s">
        <v>410</v>
      </c>
      <c r="Q12" s="70"/>
      <c r="R12" s="70" t="s">
        <v>412</v>
      </c>
      <c r="S12" s="71"/>
    </row>
    <row r="13" spans="2:22" s="2" customFormat="1" ht="63.75" customHeight="1">
      <c r="B13" s="54">
        <f>B9+1</f>
        <v>3</v>
      </c>
      <c r="C13" s="69"/>
      <c r="D13" s="97" t="s">
        <v>254</v>
      </c>
      <c r="E13" s="92" t="s">
        <v>275</v>
      </c>
      <c r="F13" s="92" t="s">
        <v>276</v>
      </c>
      <c r="G13" s="92" t="s">
        <v>277</v>
      </c>
      <c r="H13" s="92" t="s">
        <v>278</v>
      </c>
      <c r="I13" s="92" t="s">
        <v>279</v>
      </c>
      <c r="J13" s="92" t="s">
        <v>237</v>
      </c>
      <c r="K13" s="92" t="s">
        <v>280</v>
      </c>
      <c r="L13" s="92" t="s">
        <v>234</v>
      </c>
      <c r="M13" s="92" t="s">
        <v>281</v>
      </c>
      <c r="N13" s="92" t="s">
        <v>282</v>
      </c>
      <c r="O13" s="92" t="s">
        <v>283</v>
      </c>
      <c r="P13" s="92" t="s">
        <v>284</v>
      </c>
      <c r="Q13" s="92" t="s">
        <v>234</v>
      </c>
      <c r="R13" s="92" t="s">
        <v>285</v>
      </c>
      <c r="S13" s="72"/>
    </row>
    <row r="14" spans="2:22" s="2" customFormat="1" ht="22.5">
      <c r="C14" s="69"/>
      <c r="D14" s="74"/>
      <c r="E14" s="74" t="s">
        <v>392</v>
      </c>
      <c r="F14" s="74" t="s">
        <v>394</v>
      </c>
      <c r="G14" s="74" t="s">
        <v>396</v>
      </c>
      <c r="H14" s="74" t="s">
        <v>398</v>
      </c>
      <c r="I14" s="74" t="s">
        <v>400</v>
      </c>
      <c r="J14" s="74" t="s">
        <v>401</v>
      </c>
      <c r="K14" s="74" t="s">
        <v>403</v>
      </c>
      <c r="L14" s="74"/>
      <c r="M14" s="74" t="s">
        <v>405</v>
      </c>
      <c r="N14" s="74" t="s">
        <v>407</v>
      </c>
      <c r="O14" s="74" t="s">
        <v>409</v>
      </c>
      <c r="P14" s="74" t="s">
        <v>411</v>
      </c>
      <c r="Q14" s="74"/>
      <c r="R14" s="74" t="s">
        <v>413</v>
      </c>
      <c r="S14" s="79"/>
    </row>
    <row r="15" spans="2:22" s="56" customFormat="1" ht="26.1" customHeight="1">
      <c r="C15" s="76"/>
      <c r="D15" s="87" t="s">
        <v>341</v>
      </c>
      <c r="E15" s="87" t="s">
        <v>333</v>
      </c>
      <c r="F15" s="87" t="s">
        <v>334</v>
      </c>
      <c r="G15" s="87"/>
      <c r="H15" s="87" t="s">
        <v>335</v>
      </c>
      <c r="I15" s="87" t="s">
        <v>336</v>
      </c>
      <c r="J15" s="87" t="s">
        <v>337</v>
      </c>
      <c r="K15" s="87" t="s">
        <v>343</v>
      </c>
      <c r="L15" s="87" t="s">
        <v>338</v>
      </c>
      <c r="M15" s="87" t="s">
        <v>339</v>
      </c>
      <c r="N15" s="87" t="s">
        <v>340</v>
      </c>
      <c r="O15" s="87"/>
      <c r="P15" s="87"/>
      <c r="Q15" s="87"/>
      <c r="R15" s="87"/>
      <c r="S15" s="78"/>
    </row>
    <row r="16" spans="2:22" s="2" customFormat="1" ht="25.5">
      <c r="C16" s="69"/>
      <c r="D16" s="70" t="s">
        <v>414</v>
      </c>
      <c r="E16" s="70" t="s">
        <v>416</v>
      </c>
      <c r="F16" s="70" t="s">
        <v>418</v>
      </c>
      <c r="G16" s="70"/>
      <c r="H16" s="70" t="s">
        <v>420</v>
      </c>
      <c r="I16" s="70" t="s">
        <v>422</v>
      </c>
      <c r="J16" s="70" t="s">
        <v>241</v>
      </c>
      <c r="K16" s="70" t="s">
        <v>425</v>
      </c>
      <c r="L16" s="70" t="s">
        <v>427</v>
      </c>
      <c r="M16" s="70" t="s">
        <v>429</v>
      </c>
      <c r="N16" s="70" t="s">
        <v>431</v>
      </c>
      <c r="O16" s="70"/>
      <c r="P16" s="70"/>
      <c r="Q16" s="70"/>
      <c r="R16" s="70"/>
      <c r="S16" s="71"/>
    </row>
    <row r="17" spans="2:19" s="2" customFormat="1" ht="63.75" customHeight="1">
      <c r="B17" s="54">
        <f>B13+1</f>
        <v>4</v>
      </c>
      <c r="C17" s="69"/>
      <c r="D17" s="92" t="s">
        <v>286</v>
      </c>
      <c r="E17" s="92" t="s">
        <v>287</v>
      </c>
      <c r="F17" s="92" t="s">
        <v>288</v>
      </c>
      <c r="G17" s="92" t="s">
        <v>234</v>
      </c>
      <c r="H17" s="92" t="s">
        <v>289</v>
      </c>
      <c r="I17" s="92" t="s">
        <v>290</v>
      </c>
      <c r="J17" s="92" t="s">
        <v>291</v>
      </c>
      <c r="K17" s="92" t="s">
        <v>292</v>
      </c>
      <c r="L17" s="92" t="s">
        <v>293</v>
      </c>
      <c r="M17" s="92" t="s">
        <v>294</v>
      </c>
      <c r="N17" s="92" t="s">
        <v>295</v>
      </c>
      <c r="O17" s="92" t="s">
        <v>296</v>
      </c>
      <c r="P17" s="92"/>
      <c r="Q17" s="92"/>
      <c r="R17" s="92"/>
      <c r="S17" s="72"/>
    </row>
    <row r="18" spans="2:19" s="2" customFormat="1" ht="22.5">
      <c r="C18" s="69"/>
      <c r="D18" s="74" t="s">
        <v>415</v>
      </c>
      <c r="E18" s="74" t="s">
        <v>417</v>
      </c>
      <c r="F18" s="74" t="s">
        <v>419</v>
      </c>
      <c r="G18" s="74"/>
      <c r="H18" s="74" t="s">
        <v>421</v>
      </c>
      <c r="I18" s="74" t="s">
        <v>423</v>
      </c>
      <c r="J18" s="74" t="s">
        <v>424</v>
      </c>
      <c r="K18" s="74" t="s">
        <v>426</v>
      </c>
      <c r="L18" s="74" t="s">
        <v>428</v>
      </c>
      <c r="M18" s="74" t="s">
        <v>430</v>
      </c>
      <c r="N18" s="74" t="s">
        <v>432</v>
      </c>
      <c r="O18" s="74"/>
      <c r="P18" s="74"/>
      <c r="Q18" s="74"/>
      <c r="R18" s="74"/>
      <c r="S18" s="79"/>
    </row>
    <row r="19" spans="2:19" s="56" customFormat="1" ht="26.1" customHeight="1">
      <c r="C19" s="76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78"/>
    </row>
    <row r="20" spans="2:19" s="2" customFormat="1" ht="25.5">
      <c r="C20" s="69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2:19" s="2" customFormat="1" ht="63.75" customHeight="1">
      <c r="B21" s="54">
        <f>B17+1</f>
        <v>5</v>
      </c>
      <c r="C21" s="69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72"/>
    </row>
    <row r="22" spans="2:19" s="2" customFormat="1" ht="22.5">
      <c r="C22" s="69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24" priority="1">
      <formula>顯示注音輸入</formula>
    </cfRule>
  </conditionalFormatting>
  <conditionalFormatting sqref="D7:R7">
    <cfRule type="expression" dxfId="23" priority="11">
      <formula>顯示注音輸入</formula>
    </cfRule>
  </conditionalFormatting>
  <conditionalFormatting sqref="D11:R11">
    <cfRule type="expression" dxfId="22" priority="4">
      <formula>顯示注音輸入</formula>
    </cfRule>
  </conditionalFormatting>
  <conditionalFormatting sqref="D15:R15">
    <cfRule type="expression" dxfId="21" priority="3">
      <formula>顯示注音輸入</formula>
    </cfRule>
  </conditionalFormatting>
  <conditionalFormatting sqref="D19:R19">
    <cfRule type="expression" dxfId="20" priority="2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160</v>
      </c>
      <c r="E3" s="62" t="s">
        <v>159</v>
      </c>
      <c r="F3" s="62" t="s">
        <v>161</v>
      </c>
      <c r="G3" s="62" t="s">
        <v>162</v>
      </c>
      <c r="H3" s="62" t="s">
        <v>163</v>
      </c>
      <c r="I3" s="62" t="s">
        <v>164</v>
      </c>
      <c r="J3" s="62"/>
      <c r="K3" s="62" t="s">
        <v>165</v>
      </c>
      <c r="L3" s="62" t="s">
        <v>159</v>
      </c>
      <c r="M3" s="62" t="s">
        <v>166</v>
      </c>
      <c r="N3" s="62" t="s">
        <v>167</v>
      </c>
      <c r="O3" s="62" t="s">
        <v>168</v>
      </c>
      <c r="P3" s="62" t="s">
        <v>169</v>
      </c>
      <c r="Q3" s="62"/>
      <c r="R3" s="62" t="s">
        <v>170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MID(漢字注音!$V$3, (($B5 - 1)*15  + (COLUMN() - COLUMN($B:$B))), 1)</f>
        <v>桑</v>
      </c>
      <c r="E5" s="53" t="str" cm="1">
        <f t="array" ref="E5" xml:space="preserve"> MID(漢字注音!$V$3, (($B5 - 1)*15  + (COLUMN() - COLUMN($B:$B))), 1)</f>
        <v>子</v>
      </c>
      <c r="F5" s="53" t="str" cm="1">
        <f t="array" ref="F5" xml:space="preserve"> MID(漢字注音!$V$3, (($B5 - 1)*15  + (COLUMN() - COLUMN($B:$B))), 1)</f>
        <v xml:space="preserve">
</v>
      </c>
      <c r="G5" s="53" t="str" cm="1">
        <f t="array" ref="G5" xml:space="preserve"> MID(漢字注音!$V$3, (($B5 - 1)*15  + (COLUMN() - COLUMN($B:$B))), 1)</f>
        <v>時</v>
      </c>
      <c r="H5" s="53" t="str" cm="1">
        <f t="array" ref="H5" xml:space="preserve"> MID(漢字注音!$V$3, (($B5 - 1)*15  + (COLUMN() - COLUMN($B:$B))), 1)</f>
        <v>光</v>
      </c>
      <c r="I5" s="53" t="str" cm="1">
        <f t="array" ref="I5" xml:space="preserve"> MID(漢字注音!$V$3, (($B5 - 1)*15  + (COLUMN() - COLUMN($B:$B))), 1)</f>
        <v>只</v>
      </c>
      <c r="J5" s="53" t="str" cm="1">
        <f t="array" ref="J5" xml:space="preserve"> MID(漢字注音!$V$3, (($B5 - 1)*15  + (COLUMN() - COLUMN($B:$B))), 1)</f>
        <v>解</v>
      </c>
      <c r="K5" s="53" t="str" cm="1">
        <f t="array" ref="K5" xml:space="preserve"> MID(漢字注音!$V$3, (($B5 - 1)*15  + (COLUMN() - COLUMN($B:$B))), 1)</f>
        <v>催</v>
      </c>
      <c r="L5" s="53" t="str" cm="1">
        <f t="array" ref="L5" xml:space="preserve"> MID(漢字注音!$V$3, (($B5 - 1)*15  + (COLUMN() - COLUMN($B:$B))), 1)</f>
        <v>人</v>
      </c>
      <c r="M5" s="53" t="str" cm="1">
        <f t="array" ref="M5" xml:space="preserve"> MID(漢字注音!$V$3, (($B5 - 1)*15  + (COLUMN() - COLUMN($B:$B))), 1)</f>
        <v>老</v>
      </c>
      <c r="N5" s="53" t="str" cm="1">
        <f t="array" ref="N5" xml:space="preserve"> MID(漢字注音!$V$3, (($B5 - 1)*15  + (COLUMN() - COLUMN($B:$B))), 1)</f>
        <v>，</v>
      </c>
      <c r="O5" s="53" t="str" cm="1">
        <f t="array" ref="O5" xml:space="preserve"> MID(漢字注音!$V$3, (($B5 - 1)*15  + (COLUMN() - COLUMN($B:$B))), 1)</f>
        <v>不</v>
      </c>
      <c r="P5" s="53" t="str" cm="1">
        <f t="array" ref="P5" xml:space="preserve"> MID(漢字注音!$V$3, (($B5 - 1)*15  + (COLUMN() - COLUMN($B:$B))), 1)</f>
        <v>信</v>
      </c>
      <c r="Q5" s="53" t="str" cm="1">
        <f t="array" ref="Q5" xml:space="preserve"> MID(漢字注音!$V$3, (($B5 - 1)*15  + (COLUMN() - COLUMN($B:$B))), 1)</f>
        <v>多</v>
      </c>
      <c r="R5" s="53" t="str" cm="1">
        <f t="array" ref="R5" xml:space="preserve"> MID(漢字注音!$V$3, (($B5 - 1)*15  + (COLUMN() - COLUMN($B:$B))), 1)</f>
        <v>情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171</v>
      </c>
      <c r="E7" s="62" t="s">
        <v>172</v>
      </c>
      <c r="F7" s="62" t="s">
        <v>173</v>
      </c>
      <c r="G7" s="62"/>
      <c r="H7" s="62" t="s">
        <v>174</v>
      </c>
      <c r="I7" s="62" t="s">
        <v>161</v>
      </c>
      <c r="J7" s="62" t="s">
        <v>175</v>
      </c>
      <c r="K7" s="62" t="s">
        <v>176</v>
      </c>
      <c r="L7" s="62"/>
      <c r="M7" s="62" t="s">
        <v>177</v>
      </c>
      <c r="N7" s="62" t="s">
        <v>178</v>
      </c>
      <c r="O7" s="62" t="s">
        <v>179</v>
      </c>
      <c r="P7" s="62" t="s">
        <v>180</v>
      </c>
      <c r="Q7" s="62"/>
      <c r="R7" s="62" t="s">
        <v>181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MID(漢字注音!$V$3, (($B9 - 1)*15  + (COLUMN() - COLUMN($B:$B))), 1)</f>
        <v>，</v>
      </c>
      <c r="E9" s="53" t="str" cm="1">
        <f t="array" ref="E9" xml:space="preserve"> MID(漢字注音!$V$3, (($B9 - 1)*15  + (COLUMN() - COLUMN($B:$B))), 1)</f>
        <v>長</v>
      </c>
      <c r="F9" s="53" t="str" cm="1">
        <f t="array" ref="F9" xml:space="preserve"> MID(漢字注音!$V$3, (($B9 - 1)*15  + (COLUMN() - COLUMN($B:$B))), 1)</f>
        <v>恨</v>
      </c>
      <c r="G9" s="53" t="str" cm="1">
        <f t="array" ref="G9" xml:space="preserve"> MID(漢字注音!$V$3, (($B9 - 1)*15  + (COLUMN() - COLUMN($B:$B))), 1)</f>
        <v>離</v>
      </c>
      <c r="H9" s="53" t="str" cm="1">
        <f t="array" ref="H9" xml:space="preserve"> MID(漢字注音!$V$3, (($B9 - 1)*15  + (COLUMN() - COLUMN($B:$B))), 1)</f>
        <v>亭</v>
      </c>
      <c r="I9" s="53" t="str" cm="1">
        <f t="array" ref="I9" xml:space="preserve"> MID(漢字注音!$V$3, (($B9 - 1)*15  + (COLUMN() - COLUMN($B:$B))), 1)</f>
        <v>，</v>
      </c>
      <c r="J9" s="53" t="str" cm="1">
        <f t="array" ref="J9" xml:space="preserve"> MID(漢字注音!$V$3, (($B9 - 1)*15  + (COLUMN() - COLUMN($B:$B))), 1)</f>
        <v>淚</v>
      </c>
      <c r="K9" s="53" t="str" cm="1">
        <f t="array" ref="K9" xml:space="preserve"> MID(漢字注音!$V$3, (($B9 - 1)*15  + (COLUMN() - COLUMN($B:$B))), 1)</f>
        <v>滴</v>
      </c>
      <c r="L9" s="53" t="str" cm="1">
        <f t="array" ref="L9" xml:space="preserve"> MID(漢字注音!$V$3, (($B9 - 1)*15  + (COLUMN() - COLUMN($B:$B))), 1)</f>
        <v>春</v>
      </c>
      <c r="M9" s="53" t="str" cm="1">
        <f t="array" ref="M9" xml:space="preserve"> MID(漢字注音!$V$3, (($B9 - 1)*15  + (COLUMN() - COLUMN($B:$B))), 1)</f>
        <v>衫</v>
      </c>
      <c r="N9" s="53" t="str" cm="1">
        <f t="array" ref="N9" xml:space="preserve"> MID(漢字注音!$V$3, (($B9 - 1)*15  + (COLUMN() - COLUMN($B:$B))), 1)</f>
        <v>酒</v>
      </c>
      <c r="O9" s="53" t="str" cm="1">
        <f t="array" ref="O9" xml:space="preserve"> MID(漢字注音!$V$3, (($B9 - 1)*15  + (COLUMN() - COLUMN($B:$B))), 1)</f>
        <v>易</v>
      </c>
      <c r="P9" s="53" t="str" cm="1">
        <f t="array" ref="P9" xml:space="preserve"> MID(漢字注音!$V$3, (($B9 - 1)*15  + (COLUMN() - COLUMN($B:$B))), 1)</f>
        <v>醒</v>
      </c>
      <c r="Q9" s="53" t="str" cm="1">
        <f t="array" ref="Q9" xml:space="preserve"> MID(漢字注音!$V$3, (($B9 - 1)*15  + (COLUMN() - COLUMN($B:$B))), 1)</f>
        <v>。</v>
      </c>
      <c r="R9" s="53" t="str" cm="1">
        <f t="array" ref="R9" xml:space="preserve"> MID(漢字注音!$V$3, (($B9 - 1)*15  + (COLUMN() - COLUMN($B:$B))), 1)</f>
        <v xml:space="preserve">
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161</v>
      </c>
      <c r="E11" s="62" t="s">
        <v>182</v>
      </c>
      <c r="F11" s="62" t="s">
        <v>183</v>
      </c>
      <c r="G11" s="62"/>
      <c r="H11" s="62" t="s">
        <v>184</v>
      </c>
      <c r="I11" s="62" t="s">
        <v>159</v>
      </c>
      <c r="J11" s="62" t="s">
        <v>185</v>
      </c>
      <c r="K11" s="62" t="s">
        <v>186</v>
      </c>
      <c r="L11" s="62" t="s">
        <v>187</v>
      </c>
      <c r="M11" s="62" t="s">
        <v>188</v>
      </c>
      <c r="N11" s="62"/>
      <c r="O11" s="62" t="s">
        <v>189</v>
      </c>
      <c r="P11" s="62" t="s">
        <v>190</v>
      </c>
      <c r="Q11" s="62" t="s">
        <v>161</v>
      </c>
      <c r="R11" s="62" t="s">
        <v>191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MID(漢字注音!$V$3, (($B13 - 1)*15  + (COLUMN() - COLUMN($B:$B))), 1)</f>
        <v>梧</v>
      </c>
      <c r="E13" s="53" t="str" cm="1">
        <f t="array" ref="E13" xml:space="preserve"> MID(漢字注音!$V$3, (($B13 - 1)*15  + (COLUMN() - COLUMN($B:$B))), 1)</f>
        <v>桐</v>
      </c>
      <c r="F13" s="53" t="str" cm="1">
        <f t="array" ref="F13" xml:space="preserve"> MID(漢字注音!$V$3, (($B13 - 1)*15  + (COLUMN() - COLUMN($B:$B))), 1)</f>
        <v>昨</v>
      </c>
      <c r="G13" s="53" t="str" cm="1">
        <f t="array" ref="G13" xml:space="preserve"> MID(漢字注音!$V$3, (($B13 - 1)*15  + (COLUMN() - COLUMN($B:$B))), 1)</f>
        <v>夜</v>
      </c>
      <c r="H13" s="53" t="str" cm="1">
        <f t="array" ref="H13" xml:space="preserve"> MID(漢字注音!$V$3, (($B13 - 1)*15  + (COLUMN() - COLUMN($B:$B))), 1)</f>
        <v>西</v>
      </c>
      <c r="I13" s="53" t="str" cm="1">
        <f t="array" ref="I13" xml:space="preserve"> MID(漢字注音!$V$3, (($B13 - 1)*15  + (COLUMN() - COLUMN($B:$B))), 1)</f>
        <v>風</v>
      </c>
      <c r="J13" s="53" t="str" cm="1">
        <f t="array" ref="J13" xml:space="preserve"> MID(漢字注音!$V$3, (($B13 - 1)*15  + (COLUMN() - COLUMN($B:$B))), 1)</f>
        <v>急</v>
      </c>
      <c r="K13" s="53" t="str" cm="1">
        <f t="array" ref="K13" xml:space="preserve"> MID(漢字注音!$V$3, (($B13 - 1)*15  + (COLUMN() - COLUMN($B:$B))), 1)</f>
        <v>，</v>
      </c>
      <c r="L13" s="53" t="str" cm="1">
        <f t="array" ref="L13" xml:space="preserve"> MID(漢字注音!$V$3, (($B13 - 1)*15  + (COLUMN() - COLUMN($B:$B))), 1)</f>
        <v>淡</v>
      </c>
      <c r="M13" s="53" t="str" cm="1">
        <f t="array" ref="M13" xml:space="preserve"> MID(漢字注音!$V$3, (($B13 - 1)*15  + (COLUMN() - COLUMN($B:$B))), 1)</f>
        <v>月</v>
      </c>
      <c r="N13" s="53" t="str" cm="1">
        <f t="array" ref="N13" xml:space="preserve"> MID(漢字注音!$V$3, (($B13 - 1)*15  + (COLUMN() - COLUMN($B:$B))), 1)</f>
        <v>朧</v>
      </c>
      <c r="O13" s="53" t="str" cm="1">
        <f t="array" ref="O13" xml:space="preserve"> MID(漢字注音!$V$3, (($B13 - 1)*15  + (COLUMN() - COLUMN($B:$B))), 1)</f>
        <v>明</v>
      </c>
      <c r="P13" s="53" t="str" cm="1">
        <f t="array" ref="P13" xml:space="preserve"> MID(漢字注音!$V$3, (($B13 - 1)*15  + (COLUMN() - COLUMN($B:$B))), 1)</f>
        <v>，</v>
      </c>
      <c r="Q13" s="53" t="str" cm="1">
        <f t="array" ref="Q13" xml:space="preserve"> MID(漢字注音!$V$3, (($B13 - 1)*15  + (COLUMN() - COLUMN($B:$B))), 1)</f>
        <v>好</v>
      </c>
      <c r="R13" s="53" t="str" cm="1">
        <f t="array" ref="R13" xml:space="preserve"> MID(漢字注音!$V$3, (($B13 - 1)*15  + (COLUMN() - COLUMN($B:$B))), 1)</f>
        <v>夢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192</v>
      </c>
      <c r="E15" s="62" t="s">
        <v>193</v>
      </c>
      <c r="F15" s="62"/>
      <c r="G15" s="62" t="s">
        <v>165</v>
      </c>
      <c r="H15" s="62" t="s">
        <v>159</v>
      </c>
      <c r="I15" s="62" t="s">
        <v>194</v>
      </c>
      <c r="J15" s="62" t="s">
        <v>160</v>
      </c>
      <c r="K15" s="62" t="s">
        <v>187</v>
      </c>
      <c r="L15" s="62" t="s">
        <v>195</v>
      </c>
      <c r="M15" s="62"/>
      <c r="N15" s="62" t="s">
        <v>196</v>
      </c>
      <c r="O15" s="62" t="s">
        <v>197</v>
      </c>
      <c r="P15" s="62" t="s">
        <v>161</v>
      </c>
      <c r="Q15" s="62" t="s">
        <v>191</v>
      </c>
      <c r="R15" s="62" t="s">
        <v>192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MID(漢字注音!$V$3, (($B17 - 1)*15  + (COLUMN() - COLUMN($B:$B))), 1)</f>
        <v>頻</v>
      </c>
      <c r="E17" s="53" t="str" cm="1">
        <f t="array" ref="E17" xml:space="preserve"> MID(漢字注音!$V$3, (($B17 - 1)*15  + (COLUMN() - COLUMN($B:$B))), 1)</f>
        <v>驚</v>
      </c>
      <c r="F17" s="53" t="str" cm="1">
        <f t="array" ref="F17" xml:space="preserve"> MID(漢字注音!$V$3, (($B17 - 1)*15  + (COLUMN() - COLUMN($B:$B))), 1)</f>
        <v>，</v>
      </c>
      <c r="G17" s="53" t="str" cm="1">
        <f t="array" ref="G17" xml:space="preserve"> MID(漢字注音!$V$3, (($B17 - 1)*15  + (COLUMN() - COLUMN($B:$B))), 1)</f>
        <v>何</v>
      </c>
      <c r="H17" s="53" t="str" cm="1">
        <f t="array" ref="H17" xml:space="preserve"> MID(漢字注音!$V$3, (($B17 - 1)*15  + (COLUMN() - COLUMN($B:$B))), 1)</f>
        <v>處</v>
      </c>
      <c r="I17" s="53" t="str" cm="1">
        <f t="array" ref="I17" xml:space="preserve"> MID(漢字注音!$V$3, (($B17 - 1)*15  + (COLUMN() - COLUMN($B:$B))), 1)</f>
        <v>高</v>
      </c>
      <c r="J17" s="53" t="str" cm="1">
        <f t="array" ref="J17" xml:space="preserve"> MID(漢字注音!$V$3, (($B17 - 1)*15  + (COLUMN() - COLUMN($B:$B))), 1)</f>
        <v>樓</v>
      </c>
      <c r="K17" s="53" t="str" cm="1">
        <f t="array" ref="K17" xml:space="preserve"> MID(漢字注音!$V$3, (($B17 - 1)*15  + (COLUMN() - COLUMN($B:$B))), 1)</f>
        <v>雁</v>
      </c>
      <c r="L17" s="53" t="str" cm="1">
        <f t="array" ref="L17" xml:space="preserve"> MID(漢字注音!$V$3, (($B17 - 1)*15  + (COLUMN() - COLUMN($B:$B))), 1)</f>
        <v>一</v>
      </c>
      <c r="M17" s="53" t="str" cm="1">
        <f t="array" ref="M17" xml:space="preserve"> MID(漢字注音!$V$3, (($B17 - 1)*15  + (COLUMN() - COLUMN($B:$B))), 1)</f>
        <v>聲</v>
      </c>
      <c r="N17" s="53" t="str" cm="1">
        <f t="array" ref="N17" xml:space="preserve"> MID(漢字注音!$V$3, (($B17 - 1)*15  + (COLUMN() - COLUMN($B:$B))), 1)</f>
        <v>？</v>
      </c>
      <c r="O17" s="53" t="str" cm="1">
        <f t="array" ref="O17" xml:space="preserve"> MID(漢字注音!$V$3, (($B17 - 1)*15  + (COLUMN() - COLUMN($B:$B))), 1)</f>
        <v/>
      </c>
      <c r="P17" s="53" t="str" cm="1">
        <f t="array" ref="P17" xml:space="preserve"> MID(漢字注音!$V$3, (($B17 - 1)*15  + (COLUMN() - COLUMN($B:$B))), 1)</f>
        <v/>
      </c>
      <c r="Q17" s="53" t="str" cm="1">
        <f t="array" ref="Q17" xml:space="preserve"> MID(漢字注音!$V$3, (($B17 - 1)*15  + (COLUMN() - COLUMN($B:$B))), 1)</f>
        <v/>
      </c>
      <c r="R17" s="53" t="str" cm="1">
        <f t="array" ref="R17" xml:space="preserve"> MID(漢字注音!$V$3, (($B17 - 1)*15  + (COLUMN() - COLUMN($B:$B))), 1)</f>
        <v/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198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MID(漢字注音!$V$3, (($B21 - 1)*15  + (COLUMN() - COLUMN($B:$B))), 1)</f>
        <v/>
      </c>
      <c r="E21" s="53" t="str" cm="1">
        <f t="array" ref="E21" xml:space="preserve"> MID(漢字注音!$V$3, (($B21 - 1)*15  + (COLUMN() - COLUMN($B:$B))), 1)</f>
        <v/>
      </c>
      <c r="F21" s="53" t="str" cm="1">
        <f t="array" ref="F21" xml:space="preserve"> MID(漢字注音!$V$3, (($B21 - 1)*15  + (COLUMN() - COLUMN($B:$B))), 1)</f>
        <v/>
      </c>
      <c r="G21" s="53" t="str" cm="1">
        <f t="array" ref="G21" xml:space="preserve"> MID(漢字注音!$V$3, (($B21 - 1)*15  + (COLUMN() - COLUMN($B:$B))), 1)</f>
        <v/>
      </c>
      <c r="H21" s="53" t="str" cm="1">
        <f t="array" ref="H21" xml:space="preserve"> MID(漢字注音!$V$3, (($B21 - 1)*15  + (COLUMN() - COLUMN($B:$B))), 1)</f>
        <v/>
      </c>
      <c r="I21" s="53" t="str" cm="1">
        <f t="array" ref="I21" xml:space="preserve"> MID(漢字注音!$V$3, (($B21 - 1)*15  + (COLUMN() - COLUMN($B:$B))), 1)</f>
        <v/>
      </c>
      <c r="J21" s="53" t="str" cm="1">
        <f t="array" ref="J21" xml:space="preserve"> MID(漢字注音!$V$3, (($B21 - 1)*15  + (COLUMN() - COLUMN($B:$B))), 1)</f>
        <v/>
      </c>
      <c r="K21" s="53" t="str" cm="1">
        <f t="array" ref="K21" xml:space="preserve"> MID(漢字注音!$V$3, (($B21 - 1)*15  + (COLUMN() - COLUMN($B:$B))), 1)</f>
        <v/>
      </c>
      <c r="L21" s="53" t="str" cm="1">
        <f t="array" ref="L21" xml:space="preserve"> MID(漢字注音!$V$3, (($B21 - 1)*15  + (COLUMN() - COLUMN($B:$B))), 1)</f>
        <v/>
      </c>
      <c r="M21" s="53" t="str" cm="1">
        <f t="array" ref="M21" xml:space="preserve"> MID(漢字注音!$V$3, (($B21 - 1)*15  + (COLUMN() - COLUMN($B:$B))), 1)</f>
        <v/>
      </c>
      <c r="N21" s="53" t="str" cm="1">
        <f t="array" ref="N21" xml:space="preserve"> MID(漢字注音!$V$3, (($B21 - 1)*15  + (COLUMN() - COLUMN($B:$B))), 1)</f>
        <v/>
      </c>
      <c r="O21" s="53" t="str" cm="1">
        <f t="array" ref="O21" xml:space="preserve"> MID(漢字注音!$V$3, (($B21 - 1)*15  + (COLUMN() - COLUMN($B:$B))), 1)</f>
        <v/>
      </c>
      <c r="P21" s="53" t="str" cm="1">
        <f t="array" ref="P21" xml:space="preserve"> MID(漢字注音!$V$3, (($B21 - 1)*15  + (COLUMN() - COLUMN($B:$B))), 1)</f>
        <v/>
      </c>
      <c r="Q21" s="53" t="str" cm="1">
        <f t="array" ref="Q21" xml:space="preserve"> MID(漢字注音!$V$3, (($B21 - 1)*15  + (COLUMN() - COLUMN($B:$B))), 1)</f>
        <v/>
      </c>
      <c r="R21" s="53" t="str" cm="1">
        <f t="array" ref="R21" xml:space="preserve"> MID(漢字注音!$V$3, (($B21 - 1)*15  + (COLUMN() - COLUMN($B:$B))), 1)</f>
        <v/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19" priority="9">
      <formula>顯示注音輸入</formula>
    </cfRule>
    <cfRule type="expression" dxfId="18" priority="10">
      <formula>"'= TRUE(顯示注音輸入)"</formula>
    </cfRule>
  </conditionalFormatting>
  <conditionalFormatting sqref="D7:R7">
    <cfRule type="expression" dxfId="17" priority="7">
      <formula>顯示注音輸入</formula>
    </cfRule>
    <cfRule type="expression" dxfId="16" priority="8">
      <formula>"'= TRUE(顯示注音輸入)"</formula>
    </cfRule>
  </conditionalFormatting>
  <conditionalFormatting sqref="D11:R11">
    <cfRule type="expression" dxfId="15" priority="5">
      <formula>顯示注音輸入</formula>
    </cfRule>
    <cfRule type="expression" dxfId="14" priority="6">
      <formula>"'= TRUE(顯示注音輸入)"</formula>
    </cfRule>
  </conditionalFormatting>
  <conditionalFormatting sqref="D15:R15">
    <cfRule type="expression" dxfId="13" priority="3">
      <formula>顯示注音輸入</formula>
    </cfRule>
    <cfRule type="expression" dxfId="12" priority="4">
      <formula>"'= TRUE(顯示注音輸入)"</formula>
    </cfRule>
  </conditionalFormatting>
  <conditionalFormatting sqref="D19:R19">
    <cfRule type="expression" dxfId="11" priority="1">
      <formula>顯示注音輸入</formula>
    </cfRule>
    <cfRule type="expression" dxfId="1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116C-D335-4FD6-B624-2DBC43731259}">
  <dimension ref="B1:V23"/>
  <sheetViews>
    <sheetView showGridLines="0" zoomScale="90" zoomScaleNormal="90" workbookViewId="0">
      <selection activeCell="W11" sqref="W11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201</v>
      </c>
      <c r="E3" s="67" t="s">
        <v>202</v>
      </c>
      <c r="F3" s="67"/>
      <c r="G3" s="67" t="s">
        <v>203</v>
      </c>
      <c r="H3" s="67" t="s">
        <v>204</v>
      </c>
      <c r="I3" s="67" t="s">
        <v>205</v>
      </c>
      <c r="J3" s="67" t="s">
        <v>206</v>
      </c>
      <c r="K3" s="67"/>
      <c r="L3" s="67" t="s">
        <v>207</v>
      </c>
      <c r="M3" s="67" t="s">
        <v>208</v>
      </c>
      <c r="N3" s="67" t="s">
        <v>161</v>
      </c>
      <c r="O3" s="67" t="s">
        <v>191</v>
      </c>
      <c r="P3" s="67" t="s">
        <v>209</v>
      </c>
      <c r="Q3" s="67"/>
      <c r="R3" s="67" t="s">
        <v>210</v>
      </c>
      <c r="S3" s="68"/>
      <c r="V3" t="s">
        <v>200</v>
      </c>
    </row>
    <row r="4" spans="2:22" s="2" customFormat="1" ht="25.5">
      <c r="C4" s="69"/>
      <c r="D4" s="70" t="str">
        <f xml:space="preserve"> IFERROR( LEFT(D3,  FIND("【", D3)-1), "")</f>
        <v>〔kai³〕</v>
      </c>
      <c r="E4" s="70" t="str">
        <f t="shared" ref="E4:R4" si="0" xml:space="preserve"> IFERROR( LEFT(E3,  FIND("【", E3)-1), "")</f>
        <v>〔bun⁵〕</v>
      </c>
      <c r="F4" s="70" t="str">
        <f t="shared" si="0"/>
        <v/>
      </c>
      <c r="G4" s="70" t="str">
        <f t="shared" si="0"/>
        <v>〔jin⁵〕</v>
      </c>
      <c r="H4" s="70" t="str">
        <f t="shared" si="0"/>
        <v>〔sin¹〕</v>
      </c>
      <c r="I4" s="70" t="str">
        <f t="shared" si="0"/>
        <v>〔zai⁷〕</v>
      </c>
      <c r="J4" s="70" t="str">
        <f t="shared" si="0"/>
        <v>〔se³〕</v>
      </c>
      <c r="K4" s="70" t="str">
        <f t="shared" si="0"/>
        <v/>
      </c>
      <c r="L4" s="70" t="str">
        <f t="shared" si="0"/>
        <v>〔hu³〕</v>
      </c>
      <c r="M4" s="70" t="str">
        <f t="shared" si="0"/>
        <v>〔kui³〕</v>
      </c>
      <c r="N4" s="70" t="str">
        <f t="shared" si="0"/>
        <v>〔put⁴〕</v>
      </c>
      <c r="O4" s="70" t="str">
        <f t="shared" si="0"/>
        <v>〔lerng⁵〕</v>
      </c>
      <c r="P4" s="70" t="str">
        <f t="shared" si="0"/>
        <v>〔im⁵〕</v>
      </c>
      <c r="Q4" s="70" t="str">
        <f t="shared" si="0"/>
        <v/>
      </c>
      <c r="R4" s="70" t="str">
        <f t="shared" si="0"/>
        <v>〔pin⁵〕</v>
      </c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MID('漢字注音 (3)'!$V$3, (($B5 - 1)*15  + (COLUMN() - COLUMN($C:$C))), 1)</f>
        <v>蓋</v>
      </c>
      <c r="E5" s="4" t="str" cm="1">
        <f t="array" ref="E5" xml:space="preserve"> MID('漢字注音 (3)'!$V$3, (($B5 - 1)*15  + (COLUMN() - COLUMN($C:$C))), 1)</f>
        <v>聞</v>
      </c>
      <c r="F5" s="4" t="str" cm="1">
        <f t="array" ref="F5" xml:space="preserve"> MID('漢字注音 (3)'!$V$3, (($B5 - 1)*15  + (COLUMN() - COLUMN($C:$C))), 1)</f>
        <v>：</v>
      </c>
      <c r="G5" s="4" t="str" cm="1">
        <f t="array" ref="G5" xml:space="preserve"> MID('漢字注音 (3)'!$V$3, (($B5 - 1)*15  + (COLUMN() - COLUMN($C:$C))), 1)</f>
        <v>人</v>
      </c>
      <c r="H5" s="4" t="str" cm="1">
        <f t="array" ref="H5" xml:space="preserve"> MID('漢字注音 (3)'!$V$3, (($B5 - 1)*15  + (COLUMN() - COLUMN($C:$C))), 1)</f>
        <v>生</v>
      </c>
      <c r="I5" s="4" t="str" cm="1">
        <f t="array" ref="I5" xml:space="preserve"> MID('漢字注音 (3)'!$V$3, (($B5 - 1)*15  + (COLUMN() - COLUMN($C:$C))), 1)</f>
        <v>在</v>
      </c>
      <c r="J5" s="4" t="str" cm="1">
        <f t="array" ref="J5" xml:space="preserve"> MID('漢字注音 (3)'!$V$3, (($B5 - 1)*15  + (COLUMN() - COLUMN($C:$C))), 1)</f>
        <v>世</v>
      </c>
      <c r="K5" s="4" t="str" cm="1">
        <f t="array" ref="K5" xml:space="preserve"> MID('漢字注音 (3)'!$V$3, (($B5 - 1)*15  + (COLUMN() - COLUMN($C:$C))), 1)</f>
        <v>，</v>
      </c>
      <c r="L5" s="4" t="str" cm="1">
        <f t="array" ref="L5" xml:space="preserve"> MID('漢字注音 (3)'!$V$3, (($B5 - 1)*15  + (COLUMN() - COLUMN($C:$C))), 1)</f>
        <v>富</v>
      </c>
      <c r="M5" s="4" t="str" cm="1">
        <f t="array" ref="M5" xml:space="preserve"> MID('漢字注音 (3)'!$V$3, (($B5 - 1)*15  + (COLUMN() - COLUMN($C:$C))), 1)</f>
        <v>貴</v>
      </c>
      <c r="N5" s="4" t="str" cm="1">
        <f t="array" ref="N5" xml:space="preserve"> MID('漢字注音 (3)'!$V$3, (($B5 - 1)*15  + (COLUMN() - COLUMN($C:$C))), 1)</f>
        <v>不</v>
      </c>
      <c r="O5" s="4" t="str" cm="1">
        <f t="array" ref="O5" xml:space="preserve"> MID('漢字注音 (3)'!$V$3, (($B5 - 1)*15  + (COLUMN() - COLUMN($C:$C))), 1)</f>
        <v>能</v>
      </c>
      <c r="P5" s="4" t="str" cm="1">
        <f t="array" ref="P5" xml:space="preserve"> MID('漢字注音 (3)'!$V$3, (($B5 - 1)*15  + (COLUMN() - COLUMN($C:$C))), 1)</f>
        <v>淫</v>
      </c>
      <c r="Q5" s="4" t="str" cm="1">
        <f t="array" ref="Q5" xml:space="preserve"> MID('漢字注音 (3)'!$V$3, (($B5 - 1)*15  + (COLUMN() - COLUMN($C:$C))), 1)</f>
        <v>，</v>
      </c>
      <c r="R5" s="4" t="str" cm="1">
        <f t="array" ref="R5" xml:space="preserve"> MID('漢字注音 (3)'!$V$3, (($B5 - 1)*15  + (COLUMN() - COLUMN($C:$C))), 1)</f>
        <v>貧</v>
      </c>
      <c r="S5" s="72"/>
    </row>
    <row r="6" spans="2:22" s="57" customFormat="1" ht="22.5">
      <c r="C6" s="73"/>
      <c r="D6" s="74" t="str">
        <f xml:space="preserve"> IFERROR( RIGHT(D3,  LEN(D3) - FIND("〕", D3)), "")</f>
        <v>【ㄍㄞ³】</v>
      </c>
      <c r="E6" s="74" t="str">
        <f t="shared" ref="E6:R6" si="1" xml:space="preserve"> IFERROR( RIGHT(E3,  LEN(E3) - FIND("〕", E3)), "")</f>
        <v>【ㄨㄣ⁵】</v>
      </c>
      <c r="F6" s="74" t="str">
        <f t="shared" si="1"/>
        <v/>
      </c>
      <c r="G6" s="74" t="str">
        <f t="shared" si="1"/>
        <v>【ㄖㄧㄣ⁵】</v>
      </c>
      <c r="H6" s="74" t="str">
        <f t="shared" si="1"/>
        <v>【ㄒㄧㄣ¹】</v>
      </c>
      <c r="I6" s="74" t="str">
        <f t="shared" si="1"/>
        <v>【ㄗㄞ⁷】</v>
      </c>
      <c r="J6" s="74" t="str">
        <f t="shared" si="1"/>
        <v>【ㄙㄝ³】</v>
      </c>
      <c r="K6" s="74" t="str">
        <f t="shared" si="1"/>
        <v/>
      </c>
      <c r="L6" s="74" t="str">
        <f t="shared" si="1"/>
        <v>【ㄏㄨ³】</v>
      </c>
      <c r="M6" s="74" t="str">
        <f t="shared" si="1"/>
        <v>【ㄍㄨㄧ³】</v>
      </c>
      <c r="N6" s="74" t="str">
        <f t="shared" si="1"/>
        <v>【ㄅㄨ⁴】</v>
      </c>
      <c r="O6" s="74" t="str">
        <f t="shared" si="1"/>
        <v>【ㄌㄧㄥ⁵】</v>
      </c>
      <c r="P6" s="74" t="str">
        <f t="shared" si="1"/>
        <v>【ㄧㄇ⁵】</v>
      </c>
      <c r="Q6" s="74" t="str">
        <f t="shared" si="1"/>
        <v/>
      </c>
      <c r="R6" s="74" t="str">
        <f t="shared" si="1"/>
        <v>【ㄅㄧㄣ⁵】</v>
      </c>
      <c r="S6" s="75"/>
    </row>
    <row r="7" spans="2:22" s="56" customFormat="1" ht="26.1" customHeight="1">
      <c r="C7" s="76"/>
      <c r="D7" s="77" t="s">
        <v>211</v>
      </c>
      <c r="E7" s="77" t="s">
        <v>161</v>
      </c>
      <c r="F7" s="77" t="s">
        <v>191</v>
      </c>
      <c r="G7" s="77" t="s">
        <v>212</v>
      </c>
      <c r="H7" s="77"/>
      <c r="I7" s="77" t="s">
        <v>202</v>
      </c>
      <c r="J7" s="77" t="s">
        <v>213</v>
      </c>
      <c r="K7" s="77" t="s">
        <v>201</v>
      </c>
      <c r="L7" s="77" t="s">
        <v>206</v>
      </c>
      <c r="M7" s="77"/>
      <c r="N7" s="77" t="s">
        <v>214</v>
      </c>
      <c r="O7" s="77" t="s">
        <v>215</v>
      </c>
      <c r="P7" s="77" t="s">
        <v>216</v>
      </c>
      <c r="Q7" s="77" t="s">
        <v>212</v>
      </c>
      <c r="R7" s="77" t="s">
        <v>217</v>
      </c>
      <c r="S7" s="78"/>
    </row>
    <row r="8" spans="2:22" s="2" customFormat="1" ht="25.5">
      <c r="C8" s="69"/>
      <c r="D8" s="70" t="str">
        <f xml:space="preserve"> IFERROR( LEFT(D7,  FIND("【", D7)-1), "")</f>
        <v>〔zian⁷〕</v>
      </c>
      <c r="E8" s="70" t="str">
        <f t="shared" ref="E8:R8" si="2" xml:space="preserve"> IFERROR( LEFT(E7,  FIND("【", E7)-1), "")</f>
        <v>〔put⁴〕</v>
      </c>
      <c r="F8" s="70" t="str">
        <f t="shared" si="2"/>
        <v>〔lerng⁵〕</v>
      </c>
      <c r="G8" s="70" t="str">
        <f t="shared" si="2"/>
        <v>〔i⁵〕</v>
      </c>
      <c r="H8" s="70" t="str">
        <f t="shared" si="2"/>
        <v/>
      </c>
      <c r="I8" s="70" t="str">
        <f t="shared" si="2"/>
        <v>〔bun⁵〕</v>
      </c>
      <c r="J8" s="70" t="str">
        <f t="shared" si="2"/>
        <v>〔ziang¹〕</v>
      </c>
      <c r="K8" s="70" t="str">
        <f t="shared" si="2"/>
        <v>〔kai³〕</v>
      </c>
      <c r="L8" s="70" t="str">
        <f t="shared" si="2"/>
        <v>〔se³〕</v>
      </c>
      <c r="M8" s="70" t="str">
        <f t="shared" si="2"/>
        <v/>
      </c>
      <c r="N8" s="70" t="str">
        <f t="shared" si="2"/>
        <v>〔khong²〕</v>
      </c>
      <c r="O8" s="70" t="str">
        <f t="shared" si="2"/>
        <v>〔zu²〕</v>
      </c>
      <c r="P8" s="70" t="str">
        <f t="shared" si="2"/>
        <v>〔eh⁴〕</v>
      </c>
      <c r="Q8" s="70" t="str">
        <f t="shared" si="2"/>
        <v>〔i⁵〕</v>
      </c>
      <c r="R8" s="70" t="str">
        <f t="shared" si="2"/>
        <v>〔tan⁵〕</v>
      </c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MID('漢字注音 (3)'!$V$3, (($B9 - 1)*15  + (COLUMN() - COLUMN($C:$C))), 1)</f>
        <v>賤</v>
      </c>
      <c r="E9" s="4" t="str" cm="1">
        <f t="array" ref="E9" xml:space="preserve"> MID('漢字注音 (3)'!$V$3, (($B9 - 1)*15  + (COLUMN() - COLUMN($C:$C))), 1)</f>
        <v>不</v>
      </c>
      <c r="F9" s="4" t="str" cm="1">
        <f t="array" ref="F9" xml:space="preserve"> MID('漢字注音 (3)'!$V$3, (($B9 - 1)*15  + (COLUMN() - COLUMN($C:$C))), 1)</f>
        <v>能</v>
      </c>
      <c r="G9" s="4" t="str" cm="1">
        <f t="array" ref="G9" xml:space="preserve"> MID('漢字注音 (3)'!$V$3, (($B9 - 1)*15  + (COLUMN() - COLUMN($C:$C))), 1)</f>
        <v>移</v>
      </c>
      <c r="H9" s="4" t="str" cm="1">
        <f t="array" ref="H9" xml:space="preserve"> MID('漢字注音 (3)'!$V$3, (($B9 - 1)*15  + (COLUMN() - COLUMN($C:$C))), 1)</f>
        <v>。</v>
      </c>
      <c r="I9" s="4" t="str" cm="1">
        <f t="array" ref="I9" xml:space="preserve"> MID('漢字注音 (3)'!$V$3, (($B9 - 1)*15  + (COLUMN() - COLUMN($C:$C))), 1)</f>
        <v>文</v>
      </c>
      <c r="J9" s="4" t="str" cm="1">
        <f t="array" ref="J9" xml:space="preserve"> MID('漢字注音 (3)'!$V$3, (($B9 - 1)*15  + (COLUMN() - COLUMN($C:$C))), 1)</f>
        <v>章</v>
      </c>
      <c r="K9" s="4" t="str" cm="1">
        <f t="array" ref="K9" xml:space="preserve"> MID('漢字注音 (3)'!$V$3, (($B9 - 1)*15  + (COLUMN() - COLUMN($C:$C))), 1)</f>
        <v>蓋</v>
      </c>
      <c r="L9" s="4" t="str" cm="1">
        <f t="array" ref="L9" xml:space="preserve"> MID('漢字注音 (3)'!$V$3, (($B9 - 1)*15  + (COLUMN() - COLUMN($C:$C))), 1)</f>
        <v>世</v>
      </c>
      <c r="M9" s="4" t="str" cm="1">
        <f t="array" ref="M9" xml:space="preserve"> MID('漢字注音 (3)'!$V$3, (($B9 - 1)*15  + (COLUMN() - COLUMN($C:$C))), 1)</f>
        <v>，</v>
      </c>
      <c r="N9" s="4" t="str" cm="1">
        <f t="array" ref="N9" xml:space="preserve"> MID('漢字注音 (3)'!$V$3, (($B9 - 1)*15  + (COLUMN() - COLUMN($C:$C))), 1)</f>
        <v>孔</v>
      </c>
      <c r="O9" s="4" t="str" cm="1">
        <f t="array" ref="O9" xml:space="preserve"> MID('漢字注音 (3)'!$V$3, (($B9 - 1)*15  + (COLUMN() - COLUMN($C:$C))), 1)</f>
        <v>子</v>
      </c>
      <c r="P9" s="4" t="str" cm="1">
        <f t="array" ref="P9" xml:space="preserve"> MID('漢字注音 (3)'!$V$3, (($B9 - 1)*15  + (COLUMN() - COLUMN($C:$C))), 1)</f>
        <v>厄</v>
      </c>
      <c r="Q9" s="4" t="str" cm="1">
        <f t="array" ref="Q9" xml:space="preserve"> MID('漢字注音 (3)'!$V$3, (($B9 - 1)*15  + (COLUMN() - COLUMN($C:$C))), 1)</f>
        <v>於</v>
      </c>
      <c r="R9" s="4" t="str" cm="1">
        <f t="array" ref="R9" xml:space="preserve"> MID('漢字注音 (3)'!$V$3, (($B9 - 1)*15  + (COLUMN() - COLUMN($C:$C))), 1)</f>
        <v>陳</v>
      </c>
      <c r="S9" s="72"/>
    </row>
    <row r="10" spans="2:22" s="2" customFormat="1" ht="22.5">
      <c r="C10" s="69"/>
      <c r="D10" s="74" t="str">
        <f xml:space="preserve"> IFERROR( RIGHT(D7,  LEN(D7) - FIND("〕", D7)), "")</f>
        <v>【ㄐㄧㄢ⁷】</v>
      </c>
      <c r="E10" s="74" t="str">
        <f t="shared" ref="E10:R10" si="3" xml:space="preserve"> IFERROR( RIGHT(E7,  LEN(E7) - FIND("〕", E7)), "")</f>
        <v>【ㄅㄨ⁴】</v>
      </c>
      <c r="F10" s="74" t="str">
        <f t="shared" si="3"/>
        <v>【ㄌㄧㄥ⁵】</v>
      </c>
      <c r="G10" s="74" t="str">
        <f t="shared" si="3"/>
        <v>【ㄧ⁵】</v>
      </c>
      <c r="H10" s="74" t="str">
        <f t="shared" si="3"/>
        <v/>
      </c>
      <c r="I10" s="74" t="str">
        <f t="shared" si="3"/>
        <v>【ㄨㄣ⁵】</v>
      </c>
      <c r="J10" s="74" t="str">
        <f t="shared" si="3"/>
        <v>【ㄐㄧㄤ¹】</v>
      </c>
      <c r="K10" s="74" t="str">
        <f t="shared" si="3"/>
        <v>【ㄍㄞ³】</v>
      </c>
      <c r="L10" s="74" t="str">
        <f t="shared" si="3"/>
        <v>【ㄙㄝ³】</v>
      </c>
      <c r="M10" s="74" t="str">
        <f t="shared" si="3"/>
        <v/>
      </c>
      <c r="N10" s="74" t="str">
        <f t="shared" si="3"/>
        <v>【ㄎㄛㄥ²】</v>
      </c>
      <c r="O10" s="74" t="str">
        <f t="shared" si="3"/>
        <v>【ㄗㄨ²】</v>
      </c>
      <c r="P10" s="74" t="str">
        <f t="shared" si="3"/>
        <v>【ㄝ⁴】</v>
      </c>
      <c r="Q10" s="74" t="str">
        <f t="shared" si="3"/>
        <v>【ㄧ⁵】</v>
      </c>
      <c r="R10" s="74" t="str">
        <f t="shared" si="3"/>
        <v>【ㄉㄢ⁵】</v>
      </c>
      <c r="S10" s="79"/>
    </row>
    <row r="11" spans="2:22" s="56" customFormat="1" ht="26.1" customHeight="1">
      <c r="C11" s="76"/>
      <c r="D11" s="77" t="s">
        <v>218</v>
      </c>
      <c r="E11" s="77"/>
      <c r="F11" s="77" t="s">
        <v>219</v>
      </c>
      <c r="G11" s="77" t="s">
        <v>220</v>
      </c>
      <c r="H11" s="77" t="s">
        <v>221</v>
      </c>
      <c r="I11" s="77" t="s">
        <v>222</v>
      </c>
      <c r="J11" s="77"/>
      <c r="K11" s="77" t="s">
        <v>223</v>
      </c>
      <c r="L11" s="77" t="s">
        <v>224</v>
      </c>
      <c r="M11" s="77" t="s">
        <v>225</v>
      </c>
      <c r="N11" s="77" t="s">
        <v>212</v>
      </c>
      <c r="O11" s="77" t="s">
        <v>226</v>
      </c>
      <c r="P11" s="77" t="s">
        <v>227</v>
      </c>
      <c r="Q11" s="77"/>
      <c r="R11" s="77"/>
      <c r="S11" s="78"/>
    </row>
    <row r="12" spans="2:22" s="2" customFormat="1" ht="25.5">
      <c r="C12" s="69"/>
      <c r="D12" s="70" t="str">
        <f xml:space="preserve"> IFERROR( LEFT(D11,  FIND("【", D11)-1), "")</f>
        <v>〔pang¹〕</v>
      </c>
      <c r="E12" s="70" t="str">
        <f t="shared" ref="E12:R12" si="4" xml:space="preserve"> IFERROR( LEFT(E11,  FIND("【", E11)-1), "")</f>
        <v/>
      </c>
      <c r="F12" s="70" t="str">
        <f t="shared" si="4"/>
        <v>〔bu²〕</v>
      </c>
      <c r="G12" s="70" t="str">
        <f t="shared" si="4"/>
        <v>〔liok⁸〕</v>
      </c>
      <c r="H12" s="70" t="str">
        <f t="shared" si="4"/>
        <v>〔ciau¹〕</v>
      </c>
      <c r="I12" s="70" t="str">
        <f t="shared" si="4"/>
        <v>〔kun⁵〕</v>
      </c>
      <c r="J12" s="70" t="str">
        <f t="shared" si="4"/>
        <v/>
      </c>
      <c r="K12" s="70" t="str">
        <f t="shared" si="4"/>
        <v>〔thai³〕</v>
      </c>
      <c r="L12" s="70" t="str">
        <f t="shared" si="4"/>
        <v>〔kong¹〕</v>
      </c>
      <c r="M12" s="70" t="str">
        <f t="shared" si="4"/>
        <v>〔tiau³〕</v>
      </c>
      <c r="N12" s="70" t="str">
        <f t="shared" si="4"/>
        <v>〔i⁵〕</v>
      </c>
      <c r="O12" s="70" t="str">
        <f t="shared" si="4"/>
        <v>〔ui⁷〕</v>
      </c>
      <c r="P12" s="70" t="str">
        <f t="shared" si="4"/>
        <v>〔zui²〕</v>
      </c>
      <c r="Q12" s="70" t="str">
        <f t="shared" si="4"/>
        <v/>
      </c>
      <c r="R12" s="70" t="str">
        <f t="shared" si="4"/>
        <v/>
      </c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MID('漢字注音 (3)'!$V$3, (($B13 - 1)*15  + (COLUMN() - COLUMN($C:$C))), 1)</f>
        <v>邦</v>
      </c>
      <c r="E13" s="4" t="str" cm="1">
        <f t="array" ref="E13" xml:space="preserve"> MID('漢字注音 (3)'!$V$3, (($B13 - 1)*15  + (COLUMN() - COLUMN($C:$C))), 1)</f>
        <v>；</v>
      </c>
      <c r="F13" s="4" t="str" cm="1">
        <f t="array" ref="F13" xml:space="preserve"> MID('漢字注音 (3)'!$V$3, (($B13 - 1)*15  + (COLUMN() - COLUMN($C:$C))), 1)</f>
        <v>武</v>
      </c>
      <c r="G13" s="4" t="str" cm="1">
        <f t="array" ref="G13" xml:space="preserve"> MID('漢字注音 (3)'!$V$3, (($B13 - 1)*15  + (COLUMN() - COLUMN($C:$C))), 1)</f>
        <v>略</v>
      </c>
      <c r="H13" s="4" t="str" cm="1">
        <f t="array" ref="H13" xml:space="preserve"> MID('漢字注音 (3)'!$V$3, (($B13 - 1)*15  + (COLUMN() - COLUMN($C:$C))), 1)</f>
        <v>超</v>
      </c>
      <c r="I13" s="4" t="str" cm="1">
        <f t="array" ref="I13" xml:space="preserve"> MID('漢字注音 (3)'!$V$3, (($B13 - 1)*15  + (COLUMN() - COLUMN($C:$C))), 1)</f>
        <v>群</v>
      </c>
      <c r="J13" s="4" t="str" cm="1">
        <f t="array" ref="J13" xml:space="preserve"> MID('漢字注音 (3)'!$V$3, (($B13 - 1)*15  + (COLUMN() - COLUMN($C:$C))), 1)</f>
        <v>，</v>
      </c>
      <c r="K13" s="4" t="str" cm="1">
        <f t="array" ref="K13" xml:space="preserve"> MID('漢字注音 (3)'!$V$3, (($B13 - 1)*15  + (COLUMN() - COLUMN($C:$C))), 1)</f>
        <v>太</v>
      </c>
      <c r="L13" s="4" t="str" cm="1">
        <f t="array" ref="L13" xml:space="preserve"> MID('漢字注音 (3)'!$V$3, (($B13 - 1)*15  + (COLUMN() - COLUMN($C:$C))), 1)</f>
        <v>公</v>
      </c>
      <c r="M13" s="4" t="str" cm="1">
        <f t="array" ref="M13" xml:space="preserve"> MID('漢字注音 (3)'!$V$3, (($B13 - 1)*15  + (COLUMN() - COLUMN($C:$C))), 1)</f>
        <v>釣</v>
      </c>
      <c r="N13" s="4" t="str" cm="1">
        <f t="array" ref="N13" xml:space="preserve"> MID('漢字注音 (3)'!$V$3, (($B13 - 1)*15  + (COLUMN() - COLUMN($C:$C))), 1)</f>
        <v>於</v>
      </c>
      <c r="O13" s="4" t="str" cm="1">
        <f t="array" ref="O13" xml:space="preserve"> MID('漢字注音 (3)'!$V$3, (($B13 - 1)*15  + (COLUMN() - COLUMN($C:$C))), 1)</f>
        <v>渭</v>
      </c>
      <c r="P13" s="4" t="str" cm="1">
        <f t="array" ref="P13" xml:space="preserve"> MID('漢字注音 (3)'!$V$3, (($B13 - 1)*15  + (COLUMN() - COLUMN($C:$C))), 1)</f>
        <v>水</v>
      </c>
      <c r="Q13" s="4" t="str" cm="1">
        <f t="array" ref="Q13" xml:space="preserve"> MID('漢字注音 (3)'!$V$3, (($B13 - 1)*15  + (COLUMN() - COLUMN($C:$C))), 1)</f>
        <v>。</v>
      </c>
      <c r="R13" s="4" t="str" cm="1">
        <f t="array" ref="R13" xml:space="preserve"> MID('漢字注音 (3)'!$V$3, (($B13 - 1)*15  + (COLUMN() - COLUMN($C:$C))), 1)</f>
        <v/>
      </c>
      <c r="S13" s="72"/>
    </row>
    <row r="14" spans="2:22" s="2" customFormat="1" ht="22.5">
      <c r="C14" s="69"/>
      <c r="D14" s="74" t="str">
        <f xml:space="preserve"> IFERROR( RIGHT(D11,  LEN(D11) - FIND("〕", D11)), "")</f>
        <v>【ㄅㄤ¹】</v>
      </c>
      <c r="E14" s="74" t="str">
        <f t="shared" ref="E14:R14" si="5" xml:space="preserve"> IFERROR( RIGHT(E11,  LEN(E11) - FIND("〕", E11)), "")</f>
        <v/>
      </c>
      <c r="F14" s="74" t="str">
        <f t="shared" si="5"/>
        <v>【ㄨ²】</v>
      </c>
      <c r="G14" s="74" t="str">
        <f t="shared" si="5"/>
        <v>【ㄌㄧㄛ⁸】</v>
      </c>
      <c r="H14" s="74" t="str">
        <f t="shared" si="5"/>
        <v>【ㄑㄧㄠ¹】</v>
      </c>
      <c r="I14" s="74" t="str">
        <f t="shared" si="5"/>
        <v>【ㄍㄨㄣ⁵】</v>
      </c>
      <c r="J14" s="74" t="str">
        <f t="shared" si="5"/>
        <v/>
      </c>
      <c r="K14" s="74" t="str">
        <f t="shared" si="5"/>
        <v>【ㄊㄞ³】</v>
      </c>
      <c r="L14" s="74" t="str">
        <f t="shared" si="5"/>
        <v>【ㄍㄛㄥ¹】</v>
      </c>
      <c r="M14" s="74" t="str">
        <f t="shared" si="5"/>
        <v>【ㄉㄧㄠ³】</v>
      </c>
      <c r="N14" s="74" t="str">
        <f t="shared" si="5"/>
        <v>【ㄧ⁵】</v>
      </c>
      <c r="O14" s="74" t="str">
        <f t="shared" si="5"/>
        <v>【ㄨㄧ⁷】</v>
      </c>
      <c r="P14" s="74" t="str">
        <f t="shared" si="5"/>
        <v>【ㄗㄨㄧ²】</v>
      </c>
      <c r="Q14" s="74" t="str">
        <f t="shared" si="5"/>
        <v/>
      </c>
      <c r="R14" s="74" t="str">
        <f t="shared" si="5"/>
        <v/>
      </c>
      <c r="S14" s="79"/>
    </row>
    <row r="15" spans="2:22" s="56" customFormat="1" ht="26.1" customHeight="1"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8"/>
    </row>
    <row r="16" spans="2:22" s="2" customFormat="1" ht="25.5">
      <c r="C16" s="69"/>
      <c r="D16" s="70" t="str">
        <f xml:space="preserve"> IFERROR( LEFT(D15,  FIND("【", D15)-1), "")</f>
        <v/>
      </c>
      <c r="E16" s="70" t="str">
        <f t="shared" ref="E16:R16" si="6" xml:space="preserve"> IFERROR( LEFT(E15,  FIND("【", E15)-1), "")</f>
        <v/>
      </c>
      <c r="F16" s="70" t="str">
        <f t="shared" si="6"/>
        <v/>
      </c>
      <c r="G16" s="70" t="str">
        <f t="shared" si="6"/>
        <v/>
      </c>
      <c r="H16" s="70" t="str">
        <f t="shared" si="6"/>
        <v/>
      </c>
      <c r="I16" s="70" t="str">
        <f t="shared" si="6"/>
        <v/>
      </c>
      <c r="J16" s="70" t="str">
        <f t="shared" si="6"/>
        <v/>
      </c>
      <c r="K16" s="70" t="str">
        <f t="shared" si="6"/>
        <v/>
      </c>
      <c r="L16" s="70" t="str">
        <f t="shared" si="6"/>
        <v/>
      </c>
      <c r="M16" s="70" t="str">
        <f t="shared" si="6"/>
        <v/>
      </c>
      <c r="N16" s="70" t="str">
        <f t="shared" si="6"/>
        <v/>
      </c>
      <c r="O16" s="70" t="str">
        <f t="shared" si="6"/>
        <v/>
      </c>
      <c r="P16" s="70" t="str">
        <f t="shared" si="6"/>
        <v/>
      </c>
      <c r="Q16" s="70" t="str">
        <f t="shared" si="6"/>
        <v/>
      </c>
      <c r="R16" s="70" t="str">
        <f t="shared" si="6"/>
        <v/>
      </c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MID('漢字注音 (3)'!$V$3, (($B17 - 1)*15  + (COLUMN() - COLUMN($C:$C))), 1)</f>
        <v/>
      </c>
      <c r="E17" s="4" t="str" cm="1">
        <f t="array" ref="E17" xml:space="preserve"> MID('漢字注音 (3)'!$V$3, (($B17 - 1)*15  + (COLUMN() - COLUMN($C:$C))), 1)</f>
        <v/>
      </c>
      <c r="F17" s="4" t="str" cm="1">
        <f t="array" ref="F17" xml:space="preserve"> MID('漢字注音 (3)'!$V$3, (($B17 - 1)*15  + (COLUMN() - COLUMN($C:$C))), 1)</f>
        <v/>
      </c>
      <c r="G17" s="4" t="str" cm="1">
        <f t="array" ref="G17" xml:space="preserve"> MID('漢字注音 (3)'!$V$3, (($B17 - 1)*15  + (COLUMN() - COLUMN($C:$C))), 1)</f>
        <v/>
      </c>
      <c r="H17" s="4" t="str" cm="1">
        <f t="array" ref="H17" xml:space="preserve"> MID('漢字注音 (3)'!$V$3, (($B17 - 1)*15  + (COLUMN() - COLUMN($C:$C))), 1)</f>
        <v/>
      </c>
      <c r="I17" s="4" t="str" cm="1">
        <f t="array" ref="I17" xml:space="preserve"> MID('漢字注音 (3)'!$V$3, (($B17 - 1)*15  + (COLUMN() - COLUMN($C:$C))), 1)</f>
        <v/>
      </c>
      <c r="J17" s="4" t="str" cm="1">
        <f t="array" ref="J17" xml:space="preserve"> MID('漢字注音 (3)'!$V$3, (($B17 - 1)*15  + (COLUMN() - COLUMN($C:$C))), 1)</f>
        <v/>
      </c>
      <c r="K17" s="4" t="str" cm="1">
        <f t="array" ref="K17" xml:space="preserve"> MID('漢字注音 (3)'!$V$3, (($B17 - 1)*15  + (COLUMN() - COLUMN($C:$C))), 1)</f>
        <v/>
      </c>
      <c r="L17" s="4" t="str" cm="1">
        <f t="array" ref="L17" xml:space="preserve"> MID('漢字注音 (3)'!$V$3, (($B17 - 1)*15  + (COLUMN() - COLUMN($C:$C))), 1)</f>
        <v/>
      </c>
      <c r="M17" s="4" t="str" cm="1">
        <f t="array" ref="M17" xml:space="preserve"> MID('漢字注音 (3)'!$V$3, (($B17 - 1)*15  + (COLUMN() - COLUMN($C:$C))), 1)</f>
        <v/>
      </c>
      <c r="N17" s="4" t="str" cm="1">
        <f t="array" ref="N17" xml:space="preserve"> MID('漢字注音 (3)'!$V$3, (($B17 - 1)*15  + (COLUMN() - COLUMN($C:$C))), 1)</f>
        <v/>
      </c>
      <c r="O17" s="4" t="str" cm="1">
        <f t="array" ref="O17" xml:space="preserve"> MID('漢字注音 (3)'!$V$3, (($B17 - 1)*15  + (COLUMN() - COLUMN($C:$C))), 1)</f>
        <v/>
      </c>
      <c r="P17" s="4" t="str" cm="1">
        <f t="array" ref="P17" xml:space="preserve"> MID('漢字注音 (3)'!$V$3, (($B17 - 1)*15  + (COLUMN() - COLUMN($C:$C))), 1)</f>
        <v/>
      </c>
      <c r="Q17" s="4" t="str" cm="1">
        <f t="array" ref="Q17" xml:space="preserve"> MID('漢字注音 (3)'!$V$3, (($B17 - 1)*15  + (COLUMN() - COLUMN($C:$C))), 1)</f>
        <v/>
      </c>
      <c r="R17" s="4" t="str" cm="1">
        <f t="array" ref="R17" xml:space="preserve"> MID('漢字注音 (3)'!$V$3, (($B17 - 1)*15  + (COLUMN() - COLUMN($C:$C))), 1)</f>
        <v/>
      </c>
      <c r="S17" s="72"/>
    </row>
    <row r="18" spans="2:19" s="2" customFormat="1" ht="22.5">
      <c r="C18" s="69"/>
      <c r="D18" s="74" t="str">
        <f xml:space="preserve"> IFERROR( RIGHT(D15,  LEN(D15) - FIND("〕", D15)), "")</f>
        <v/>
      </c>
      <c r="E18" s="74" t="str">
        <f t="shared" ref="E18:R18" si="7" xml:space="preserve"> IFERROR( RIGHT(E15,  LEN(E15) - FIND("〕", E15)), "")</f>
        <v/>
      </c>
      <c r="F18" s="74" t="str">
        <f t="shared" si="7"/>
        <v/>
      </c>
      <c r="G18" s="74" t="str">
        <f t="shared" si="7"/>
        <v/>
      </c>
      <c r="H18" s="74" t="str">
        <f t="shared" si="7"/>
        <v/>
      </c>
      <c r="I18" s="74" t="str">
        <f t="shared" si="7"/>
        <v/>
      </c>
      <c r="J18" s="74" t="str">
        <f t="shared" si="7"/>
        <v/>
      </c>
      <c r="K18" s="74" t="str">
        <f t="shared" si="7"/>
        <v/>
      </c>
      <c r="L18" s="74" t="str">
        <f t="shared" si="7"/>
        <v/>
      </c>
      <c r="M18" s="74" t="str">
        <f t="shared" si="7"/>
        <v/>
      </c>
      <c r="N18" s="74" t="str">
        <f t="shared" si="7"/>
        <v/>
      </c>
      <c r="O18" s="74" t="str">
        <f t="shared" si="7"/>
        <v/>
      </c>
      <c r="P18" s="74" t="str">
        <f t="shared" si="7"/>
        <v/>
      </c>
      <c r="Q18" s="74" t="str">
        <f t="shared" si="7"/>
        <v/>
      </c>
      <c r="R18" s="74" t="str">
        <f t="shared" si="7"/>
        <v/>
      </c>
      <c r="S18" s="79"/>
    </row>
    <row r="19" spans="2:19" s="56" customFormat="1" ht="26.1" customHeight="1">
      <c r="C19" s="76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tr">
        <f xml:space="preserve"> IFERROR( LEFT(D19,  FIND("【", D19)-1), "")</f>
        <v/>
      </c>
      <c r="E20" s="70" t="str">
        <f t="shared" ref="E20:R20" si="8" xml:space="preserve"> IFERROR( LEFT(E19,  FIND("【", E19)-1), "")</f>
        <v/>
      </c>
      <c r="F20" s="70" t="str">
        <f t="shared" si="8"/>
        <v/>
      </c>
      <c r="G20" s="70" t="str">
        <f t="shared" si="8"/>
        <v/>
      </c>
      <c r="H20" s="70" t="str">
        <f t="shared" si="8"/>
        <v/>
      </c>
      <c r="I20" s="70" t="str">
        <f t="shared" si="8"/>
        <v/>
      </c>
      <c r="J20" s="70" t="str">
        <f t="shared" si="8"/>
        <v/>
      </c>
      <c r="K20" s="70" t="str">
        <f t="shared" si="8"/>
        <v/>
      </c>
      <c r="L20" s="70" t="str">
        <f t="shared" si="8"/>
        <v/>
      </c>
      <c r="M20" s="70" t="str">
        <f t="shared" si="8"/>
        <v/>
      </c>
      <c r="N20" s="70" t="str">
        <f t="shared" si="8"/>
        <v/>
      </c>
      <c r="O20" s="70" t="str">
        <f t="shared" si="8"/>
        <v/>
      </c>
      <c r="P20" s="70" t="str">
        <f t="shared" si="8"/>
        <v/>
      </c>
      <c r="Q20" s="70" t="str">
        <f t="shared" si="8"/>
        <v/>
      </c>
      <c r="R20" s="70" t="str">
        <f t="shared" si="8"/>
        <v/>
      </c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MID('漢字注音 (3)'!$V$3, (($B21 - 1)*15  + (COLUMN() - COLUMN($C:$C))), 1)</f>
        <v/>
      </c>
      <c r="E21" s="4" t="str" cm="1">
        <f t="array" ref="E21" xml:space="preserve"> MID('漢字注音 (3)'!$V$3, (($B21 - 1)*15  + (COLUMN() - COLUMN($C:$C))), 1)</f>
        <v/>
      </c>
      <c r="F21" s="4" t="str" cm="1">
        <f t="array" ref="F21" xml:space="preserve"> MID('漢字注音 (3)'!$V$3, (($B21 - 1)*15  + (COLUMN() - COLUMN($C:$C))), 1)</f>
        <v/>
      </c>
      <c r="G21" s="4" t="str" cm="1">
        <f t="array" ref="G21" xml:space="preserve"> MID('漢字注音 (3)'!$V$3, (($B21 - 1)*15  + (COLUMN() - COLUMN($C:$C))), 1)</f>
        <v/>
      </c>
      <c r="H21" s="4" t="str" cm="1">
        <f t="array" ref="H21" xml:space="preserve"> MID('漢字注音 (3)'!$V$3, (($B21 - 1)*15  + (COLUMN() - COLUMN($C:$C))), 1)</f>
        <v/>
      </c>
      <c r="I21" s="4" t="str" cm="1">
        <f t="array" ref="I21" xml:space="preserve"> MID('漢字注音 (3)'!$V$3, (($B21 - 1)*15  + (COLUMN() - COLUMN($C:$C))), 1)</f>
        <v/>
      </c>
      <c r="J21" s="4" t="str" cm="1">
        <f t="array" ref="J21" xml:space="preserve"> MID('漢字注音 (3)'!$V$3, (($B21 - 1)*15  + (COLUMN() - COLUMN($C:$C))), 1)</f>
        <v/>
      </c>
      <c r="K21" s="4" t="str" cm="1">
        <f t="array" ref="K21" xml:space="preserve"> MID('漢字注音 (3)'!$V$3, (($B21 - 1)*15  + (COLUMN() - COLUMN($C:$C))), 1)</f>
        <v/>
      </c>
      <c r="L21" s="4" t="str" cm="1">
        <f t="array" ref="L21" xml:space="preserve"> MID('漢字注音 (3)'!$V$3, (($B21 - 1)*15  + (COLUMN() - COLUMN($C:$C))), 1)</f>
        <v/>
      </c>
      <c r="M21" s="4" t="str" cm="1">
        <f t="array" ref="M21" xml:space="preserve"> MID('漢字注音 (3)'!$V$3, (($B21 - 1)*15  + (COLUMN() - COLUMN($C:$C))), 1)</f>
        <v/>
      </c>
      <c r="N21" s="4" t="str" cm="1">
        <f t="array" ref="N21" xml:space="preserve"> MID('漢字注音 (3)'!$V$3, (($B21 - 1)*15  + (COLUMN() - COLUMN($C:$C))), 1)</f>
        <v/>
      </c>
      <c r="O21" s="4" t="str" cm="1">
        <f t="array" ref="O21" xml:space="preserve"> MID('漢字注音 (3)'!$V$3, (($B21 - 1)*15  + (COLUMN() - COLUMN($C:$C))), 1)</f>
        <v/>
      </c>
      <c r="P21" s="4" t="str" cm="1">
        <f t="array" ref="P21" xml:space="preserve"> MID('漢字注音 (3)'!$V$3, (($B21 - 1)*15  + (COLUMN() - COLUMN($C:$C))), 1)</f>
        <v/>
      </c>
      <c r="Q21" s="4" t="str" cm="1">
        <f t="array" ref="Q21" xml:space="preserve"> MID('漢字注音 (3)'!$V$3, (($B21 - 1)*15  + (COLUMN() - COLUMN($C:$C))), 1)</f>
        <v/>
      </c>
      <c r="R21" s="4" t="str" cm="1">
        <f t="array" ref="R21" xml:space="preserve"> MID('漢字注音 (3)'!$V$3, (($B21 - 1)*15  + (COLUMN() - COLUMN($C:$C))), 1)</f>
        <v/>
      </c>
      <c r="S21" s="72"/>
    </row>
    <row r="22" spans="2:19" s="2" customFormat="1" ht="22.5">
      <c r="C22" s="69"/>
      <c r="D22" s="74" t="str">
        <f xml:space="preserve"> IFERROR( RIGHT(D19,  LEN(D19) - FIND("〕", D19)), "")</f>
        <v/>
      </c>
      <c r="E22" s="74" t="str">
        <f t="shared" ref="E22:R22" si="9" xml:space="preserve"> IFERROR( RIGHT(E19,  LEN(E19) - FIND("〕", E19)), "")</f>
        <v/>
      </c>
      <c r="F22" s="74" t="str">
        <f t="shared" si="9"/>
        <v/>
      </c>
      <c r="G22" s="74" t="str">
        <f t="shared" si="9"/>
        <v/>
      </c>
      <c r="H22" s="74" t="str">
        <f t="shared" si="9"/>
        <v/>
      </c>
      <c r="I22" s="74" t="str">
        <f t="shared" si="9"/>
        <v/>
      </c>
      <c r="J22" s="74" t="str">
        <f t="shared" si="9"/>
        <v/>
      </c>
      <c r="K22" s="74" t="str">
        <f t="shared" si="9"/>
        <v/>
      </c>
      <c r="L22" s="74" t="str">
        <f t="shared" si="9"/>
        <v/>
      </c>
      <c r="M22" s="74" t="str">
        <f t="shared" si="9"/>
        <v/>
      </c>
      <c r="N22" s="74" t="str">
        <f t="shared" si="9"/>
        <v/>
      </c>
      <c r="O22" s="74" t="str">
        <f t="shared" si="9"/>
        <v/>
      </c>
      <c r="P22" s="74" t="str">
        <f t="shared" si="9"/>
        <v/>
      </c>
      <c r="Q22" s="74" t="str">
        <f t="shared" si="9"/>
        <v/>
      </c>
      <c r="R22" s="74" t="str">
        <f t="shared" si="9"/>
        <v/>
      </c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A68-FC8F-42AE-93B8-D4B32D7676A9}">
  <dimension ref="A1"/>
  <sheetViews>
    <sheetView workbookViewId="0">
      <selection activeCell="B2" sqref="B2"/>
    </sheetView>
  </sheetViews>
  <sheetFormatPr defaultRowHeight="2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3</v>
      </c>
      <c r="I2" s="6" t="s">
        <v>4</v>
      </c>
    </row>
    <row r="4" spans="2:18" ht="36.75" customHeight="1">
      <c r="D4" s="9" t="s">
        <v>5</v>
      </c>
      <c r="E4" s="9" t="s">
        <v>6</v>
      </c>
      <c r="F4" s="9" t="s">
        <v>7</v>
      </c>
      <c r="G4" s="9" t="s">
        <v>8</v>
      </c>
      <c r="K4" s="9" t="s">
        <v>5</v>
      </c>
      <c r="L4" s="9" t="s">
        <v>6</v>
      </c>
      <c r="M4" s="9" t="s">
        <v>7</v>
      </c>
      <c r="N4" s="9" t="s">
        <v>8</v>
      </c>
    </row>
    <row r="5" spans="2:18" ht="36.75" customHeight="1">
      <c r="B5" s="93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I5" s="93" t="s">
        <v>9</v>
      </c>
      <c r="J5" s="10" t="s">
        <v>10</v>
      </c>
      <c r="K5" s="11" t="s">
        <v>15</v>
      </c>
      <c r="L5" s="11" t="s">
        <v>16</v>
      </c>
      <c r="M5" s="11" t="s">
        <v>17</v>
      </c>
      <c r="N5" s="11" t="s">
        <v>18</v>
      </c>
      <c r="P5" s="12">
        <v>1</v>
      </c>
      <c r="Q5" s="13"/>
      <c r="R5" s="14"/>
    </row>
    <row r="6" spans="2:18" ht="36.75" customHeight="1">
      <c r="B6" s="94"/>
      <c r="C6" s="15" t="s">
        <v>19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94"/>
      <c r="J6" s="15" t="s">
        <v>20</v>
      </c>
      <c r="K6" s="16" t="s">
        <v>21</v>
      </c>
      <c r="L6" s="16" t="s">
        <v>22</v>
      </c>
      <c r="M6" s="17" t="s">
        <v>23</v>
      </c>
      <c r="N6" s="16" t="s">
        <v>24</v>
      </c>
      <c r="P6" s="12">
        <v>2</v>
      </c>
      <c r="Q6" s="18"/>
    </row>
    <row r="7" spans="2:18" ht="36.75" customHeight="1">
      <c r="B7" s="94"/>
      <c r="C7" s="19" t="s">
        <v>25</v>
      </c>
      <c r="D7" s="20" t="s">
        <v>26</v>
      </c>
      <c r="E7" s="20">
        <v>53</v>
      </c>
      <c r="F7" s="20">
        <v>31</v>
      </c>
      <c r="G7" s="20">
        <v>30</v>
      </c>
      <c r="I7" s="94"/>
      <c r="J7" s="19" t="s">
        <v>25</v>
      </c>
      <c r="K7" s="20" t="s">
        <v>26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94"/>
      <c r="C8" s="15" t="s">
        <v>27</v>
      </c>
      <c r="D8" s="21" t="s">
        <v>28</v>
      </c>
      <c r="E8" s="21" t="s">
        <v>29</v>
      </c>
      <c r="F8" s="21" t="s">
        <v>30</v>
      </c>
      <c r="G8" s="21" t="s">
        <v>31</v>
      </c>
      <c r="I8" s="94"/>
      <c r="J8" s="22" t="s">
        <v>27</v>
      </c>
      <c r="K8" s="23" t="s">
        <v>32</v>
      </c>
      <c r="L8" s="24" t="s">
        <v>33</v>
      </c>
      <c r="M8" s="25" t="s">
        <v>34</v>
      </c>
      <c r="N8" s="26" t="s">
        <v>35</v>
      </c>
      <c r="P8" s="12">
        <v>4</v>
      </c>
      <c r="Q8" s="18"/>
    </row>
    <row r="9" spans="2:18" ht="36.75" customHeight="1">
      <c r="B9" s="94"/>
      <c r="C9" s="15" t="s">
        <v>36</v>
      </c>
      <c r="D9" s="27" t="s">
        <v>37</v>
      </c>
      <c r="E9" s="27" t="s">
        <v>38</v>
      </c>
      <c r="F9" s="28" t="s">
        <v>39</v>
      </c>
      <c r="G9" s="27" t="s">
        <v>40</v>
      </c>
      <c r="I9" s="94"/>
      <c r="J9" s="15" t="s">
        <v>36</v>
      </c>
      <c r="K9" s="27" t="s">
        <v>37</v>
      </c>
      <c r="L9" s="27" t="s">
        <v>38</v>
      </c>
      <c r="M9" s="28" t="s">
        <v>39</v>
      </c>
      <c r="N9" s="27" t="s">
        <v>40</v>
      </c>
      <c r="P9" s="12">
        <v>5</v>
      </c>
      <c r="Q9" s="18"/>
    </row>
    <row r="10" spans="2:18" ht="36.75" customHeight="1">
      <c r="B10" s="95"/>
      <c r="C10" s="15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I10" s="95"/>
      <c r="J10" s="15" t="s">
        <v>46</v>
      </c>
      <c r="K10" s="29" t="s">
        <v>47</v>
      </c>
      <c r="L10" s="30" t="s">
        <v>48</v>
      </c>
      <c r="M10" s="21" t="s">
        <v>49</v>
      </c>
      <c r="N10" s="29" t="s">
        <v>50</v>
      </c>
      <c r="P10" s="12">
        <v>6</v>
      </c>
      <c r="Q10" s="31"/>
      <c r="R10" s="32"/>
    </row>
    <row r="11" spans="2:18" ht="36.75" customHeight="1">
      <c r="B11" s="93" t="s">
        <v>1</v>
      </c>
      <c r="C11" s="10" t="s">
        <v>10</v>
      </c>
      <c r="D11" s="11" t="s">
        <v>51</v>
      </c>
      <c r="E11" s="11" t="s">
        <v>52</v>
      </c>
      <c r="F11" s="11" t="s">
        <v>53</v>
      </c>
      <c r="G11" s="11" t="s">
        <v>54</v>
      </c>
      <c r="I11" s="93" t="s">
        <v>1</v>
      </c>
      <c r="J11" s="10" t="s">
        <v>10</v>
      </c>
      <c r="K11" s="11" t="s">
        <v>55</v>
      </c>
      <c r="L11" s="33" t="s">
        <v>56</v>
      </c>
      <c r="M11" s="11" t="s">
        <v>57</v>
      </c>
      <c r="N11" s="11" t="s">
        <v>58</v>
      </c>
      <c r="P11" s="12">
        <v>7</v>
      </c>
      <c r="Q11" s="18"/>
    </row>
    <row r="12" spans="2:18" ht="36.75" customHeight="1">
      <c r="B12" s="94"/>
      <c r="C12" s="15" t="s">
        <v>19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94"/>
      <c r="J12" s="15" t="s">
        <v>20</v>
      </c>
      <c r="K12" s="17" t="s">
        <v>59</v>
      </c>
      <c r="L12" s="34"/>
      <c r="M12" s="16" t="s">
        <v>60</v>
      </c>
      <c r="N12" s="16" t="s">
        <v>61</v>
      </c>
      <c r="P12" s="12">
        <v>8</v>
      </c>
      <c r="Q12" s="18"/>
    </row>
    <row r="13" spans="2:18" ht="36.75" customHeight="1">
      <c r="B13" s="94"/>
      <c r="C13" s="19" t="s">
        <v>25</v>
      </c>
      <c r="D13" s="20">
        <v>24</v>
      </c>
      <c r="E13" s="34"/>
      <c r="F13" s="20" t="s">
        <v>62</v>
      </c>
      <c r="G13" s="20">
        <v>50</v>
      </c>
      <c r="I13" s="94"/>
      <c r="J13" s="19" t="s">
        <v>25</v>
      </c>
      <c r="K13" s="20">
        <v>24</v>
      </c>
      <c r="L13" s="34"/>
      <c r="M13" s="20" t="s">
        <v>62</v>
      </c>
      <c r="N13" s="20">
        <v>50</v>
      </c>
      <c r="P13" s="12">
        <v>9</v>
      </c>
      <c r="Q13" s="18"/>
    </row>
    <row r="14" spans="2:18" ht="36.75" customHeight="1">
      <c r="B14" s="94"/>
      <c r="C14" s="15" t="s">
        <v>27</v>
      </c>
      <c r="D14" s="21" t="s">
        <v>63</v>
      </c>
      <c r="E14" s="34"/>
      <c r="F14" s="21" t="s">
        <v>64</v>
      </c>
      <c r="G14" s="21" t="s">
        <v>65</v>
      </c>
      <c r="I14" s="94"/>
      <c r="J14" s="15" t="s">
        <v>27</v>
      </c>
      <c r="K14" s="23" t="s">
        <v>66</v>
      </c>
      <c r="L14" s="34"/>
      <c r="M14" s="25" t="s">
        <v>67</v>
      </c>
      <c r="N14" s="26" t="s">
        <v>68</v>
      </c>
      <c r="P14" s="12">
        <v>10</v>
      </c>
      <c r="Q14" s="18"/>
    </row>
    <row r="15" spans="2:18" ht="36.75" customHeight="1">
      <c r="B15" s="94"/>
      <c r="C15" s="15" t="s">
        <v>36</v>
      </c>
      <c r="D15" s="27" t="s">
        <v>69</v>
      </c>
      <c r="E15" s="34"/>
      <c r="F15" s="27" t="s">
        <v>70</v>
      </c>
      <c r="G15" s="27" t="s">
        <v>71</v>
      </c>
      <c r="I15" s="94"/>
      <c r="J15" s="15" t="s">
        <v>36</v>
      </c>
      <c r="K15" s="27" t="s">
        <v>69</v>
      </c>
      <c r="L15" s="34"/>
      <c r="M15" s="27" t="s">
        <v>70</v>
      </c>
      <c r="N15" s="27" t="s">
        <v>71</v>
      </c>
      <c r="P15" s="12">
        <v>11</v>
      </c>
      <c r="Q15" s="18"/>
    </row>
    <row r="16" spans="2:18" ht="36.75" customHeight="1">
      <c r="B16" s="95"/>
      <c r="C16" s="15" t="s">
        <v>41</v>
      </c>
      <c r="D16" s="21" t="s">
        <v>72</v>
      </c>
      <c r="E16" s="34"/>
      <c r="F16" s="21" t="s">
        <v>73</v>
      </c>
      <c r="G16" s="21" t="s">
        <v>74</v>
      </c>
      <c r="I16" s="95"/>
      <c r="J16" s="15" t="s">
        <v>46</v>
      </c>
      <c r="K16" s="29" t="s">
        <v>75</v>
      </c>
      <c r="L16" s="35"/>
      <c r="M16" s="36" t="s">
        <v>76</v>
      </c>
      <c r="N16" s="29" t="s">
        <v>77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78</v>
      </c>
      <c r="O2" s="46" t="s">
        <v>79</v>
      </c>
    </row>
    <row r="3" spans="4:16" ht="31.5" customHeight="1">
      <c r="M3" s="45" t="s">
        <v>80</v>
      </c>
      <c r="O3" s="45" t="s">
        <v>81</v>
      </c>
      <c r="P3" s="45" t="s">
        <v>82</v>
      </c>
    </row>
    <row r="4" spans="4:16" ht="31.5" customHeight="1">
      <c r="D4" s="42">
        <v>1</v>
      </c>
      <c r="E4" s="42" t="s">
        <v>83</v>
      </c>
      <c r="F4" s="48" t="s">
        <v>228</v>
      </c>
      <c r="G4" s="49" t="s">
        <v>84</v>
      </c>
      <c r="H4" s="48" t="s">
        <v>229</v>
      </c>
      <c r="J4" s="44" t="s">
        <v>85</v>
      </c>
      <c r="K4" s="44" t="s">
        <v>86</v>
      </c>
      <c r="M4" s="45" t="s">
        <v>87</v>
      </c>
      <c r="O4" s="45" t="s">
        <v>87</v>
      </c>
      <c r="P4" s="45" t="s">
        <v>88</v>
      </c>
    </row>
    <row r="5" spans="4:16" ht="31.5" customHeight="1">
      <c r="F5" s="43">
        <v>53</v>
      </c>
      <c r="H5" s="43" t="s">
        <v>26</v>
      </c>
      <c r="J5" s="50">
        <v>2</v>
      </c>
      <c r="K5" s="50">
        <v>1</v>
      </c>
      <c r="M5" s="45" t="s">
        <v>89</v>
      </c>
      <c r="O5" s="45" t="s">
        <v>90</v>
      </c>
      <c r="P5" s="45" t="s">
        <v>91</v>
      </c>
    </row>
    <row r="6" spans="4:16" ht="31.5" customHeight="1">
      <c r="J6" s="50"/>
      <c r="K6" s="50"/>
    </row>
    <row r="7" spans="4:16" ht="31.5" customHeight="1">
      <c r="M7" s="45" t="s">
        <v>92</v>
      </c>
      <c r="O7" s="45" t="s">
        <v>93</v>
      </c>
      <c r="P7" s="45" t="s">
        <v>94</v>
      </c>
    </row>
    <row r="8" spans="4:16" ht="31.5" customHeight="1">
      <c r="D8" s="42">
        <v>2</v>
      </c>
      <c r="E8" s="42" t="s">
        <v>95</v>
      </c>
      <c r="F8" s="48" t="s">
        <v>230</v>
      </c>
      <c r="G8" s="49" t="s">
        <v>84</v>
      </c>
      <c r="H8" s="48" t="s">
        <v>231</v>
      </c>
      <c r="J8" s="44" t="s">
        <v>96</v>
      </c>
      <c r="K8" s="44" t="s">
        <v>97</v>
      </c>
      <c r="M8" s="45" t="s">
        <v>98</v>
      </c>
      <c r="O8" s="45" t="s">
        <v>98</v>
      </c>
      <c r="P8" s="45" t="s">
        <v>99</v>
      </c>
    </row>
    <row r="9" spans="4:16" ht="31.5" customHeight="1">
      <c r="F9" s="43">
        <v>13</v>
      </c>
      <c r="H9" s="43" t="s">
        <v>62</v>
      </c>
      <c r="J9" s="50">
        <v>5</v>
      </c>
      <c r="K9" s="50">
        <v>7</v>
      </c>
      <c r="M9" s="45" t="s">
        <v>100</v>
      </c>
      <c r="O9" s="45" t="s">
        <v>101</v>
      </c>
      <c r="P9" s="45" t="s">
        <v>102</v>
      </c>
    </row>
    <row r="10" spans="4:16" ht="31.5" customHeight="1"/>
    <row r="11" spans="4:16" ht="31.5" customHeight="1">
      <c r="M11" s="45" t="s">
        <v>103</v>
      </c>
      <c r="O11" s="45" t="s">
        <v>104</v>
      </c>
      <c r="P11" s="45" t="s">
        <v>105</v>
      </c>
    </row>
    <row r="12" spans="4:16" ht="31.5" customHeight="1">
      <c r="D12" s="42">
        <v>3</v>
      </c>
      <c r="E12" s="42" t="s">
        <v>106</v>
      </c>
      <c r="F12" s="48" t="s">
        <v>229</v>
      </c>
      <c r="G12" s="49" t="s">
        <v>84</v>
      </c>
      <c r="H12" s="48" t="s">
        <v>231</v>
      </c>
      <c r="J12" s="44" t="s">
        <v>107</v>
      </c>
      <c r="K12" s="44" t="s">
        <v>108</v>
      </c>
      <c r="M12" s="45" t="s">
        <v>109</v>
      </c>
      <c r="O12" s="45" t="s">
        <v>109</v>
      </c>
      <c r="P12" s="45" t="s">
        <v>110</v>
      </c>
    </row>
    <row r="13" spans="4:16" ht="31.5" customHeight="1">
      <c r="F13" s="43" t="s">
        <v>26</v>
      </c>
      <c r="H13" s="43" t="s">
        <v>62</v>
      </c>
      <c r="J13" s="50">
        <v>1</v>
      </c>
      <c r="K13" s="50">
        <v>7</v>
      </c>
      <c r="M13" s="45" t="s">
        <v>111</v>
      </c>
      <c r="O13" s="45" t="s">
        <v>112</v>
      </c>
      <c r="P13" s="45" t="s">
        <v>113</v>
      </c>
    </row>
    <row r="14" spans="4:16" ht="31.5" customHeight="1"/>
    <row r="15" spans="4:16" ht="31.5" customHeight="1">
      <c r="M15" s="45" t="s">
        <v>114</v>
      </c>
      <c r="O15" s="45" t="s">
        <v>115</v>
      </c>
      <c r="P15" s="45" t="s">
        <v>116</v>
      </c>
    </row>
    <row r="16" spans="4:16" ht="31.5" customHeight="1">
      <c r="D16" s="42">
        <v>4</v>
      </c>
      <c r="E16" s="42" t="s">
        <v>117</v>
      </c>
      <c r="F16" s="48" t="s">
        <v>231</v>
      </c>
      <c r="G16" s="49" t="s">
        <v>84</v>
      </c>
      <c r="H16" s="48" t="s">
        <v>232</v>
      </c>
      <c r="J16" s="44" t="s">
        <v>118</v>
      </c>
      <c r="K16" s="44" t="s">
        <v>119</v>
      </c>
      <c r="M16" s="45" t="s">
        <v>120</v>
      </c>
      <c r="O16" s="45" t="s">
        <v>120</v>
      </c>
      <c r="P16" s="45" t="s">
        <v>121</v>
      </c>
    </row>
    <row r="17" spans="4:16" ht="31.5" customHeight="1">
      <c r="F17" s="43" t="s">
        <v>62</v>
      </c>
      <c r="H17" s="43" t="s">
        <v>122</v>
      </c>
      <c r="J17" s="50">
        <v>7</v>
      </c>
      <c r="K17" s="50">
        <v>3</v>
      </c>
      <c r="M17" s="45" t="s">
        <v>123</v>
      </c>
      <c r="O17" s="45" t="s">
        <v>124</v>
      </c>
      <c r="P17" s="45" t="s">
        <v>125</v>
      </c>
    </row>
    <row r="18" spans="4:16" ht="31.5" customHeight="1"/>
    <row r="19" spans="4:16" ht="31.5" customHeight="1">
      <c r="M19" s="45" t="s">
        <v>126</v>
      </c>
      <c r="O19" s="45" t="s">
        <v>127</v>
      </c>
      <c r="P19" s="45" t="s">
        <v>128</v>
      </c>
    </row>
    <row r="20" spans="4:16" ht="31.5" customHeight="1">
      <c r="D20" s="42">
        <v>5</v>
      </c>
      <c r="E20" s="42" t="s">
        <v>129</v>
      </c>
      <c r="F20" s="48" t="s">
        <v>232</v>
      </c>
      <c r="G20" s="49" t="s">
        <v>84</v>
      </c>
      <c r="H20" s="48" t="s">
        <v>228</v>
      </c>
      <c r="J20" s="44" t="s">
        <v>130</v>
      </c>
      <c r="K20" s="44" t="s">
        <v>131</v>
      </c>
      <c r="M20" s="45" t="s">
        <v>132</v>
      </c>
      <c r="O20" s="45" t="s">
        <v>132</v>
      </c>
      <c r="P20" s="45" t="s">
        <v>133</v>
      </c>
    </row>
    <row r="21" spans="4:16" ht="31.5" customHeight="1">
      <c r="F21" s="43" t="s">
        <v>122</v>
      </c>
      <c r="H21" s="43">
        <v>53</v>
      </c>
      <c r="J21" s="50">
        <v>3</v>
      </c>
      <c r="K21" s="50">
        <v>2</v>
      </c>
      <c r="M21" s="45" t="s">
        <v>134</v>
      </c>
      <c r="O21" s="45" t="s">
        <v>135</v>
      </c>
      <c r="P21" s="51" t="s">
        <v>136</v>
      </c>
    </row>
    <row r="22" spans="4:16">
      <c r="P22" s="42"/>
    </row>
    <row r="23" spans="4:16">
      <c r="M23" s="45" t="s">
        <v>137</v>
      </c>
      <c r="O23" s="45" t="s">
        <v>138</v>
      </c>
      <c r="P23" s="45" t="s">
        <v>139</v>
      </c>
    </row>
    <row r="24" spans="4:16" ht="30">
      <c r="D24" s="42">
        <v>6</v>
      </c>
      <c r="E24" s="42" t="s">
        <v>140</v>
      </c>
      <c r="F24" s="52" t="s">
        <v>141</v>
      </c>
      <c r="G24" s="49" t="s">
        <v>84</v>
      </c>
      <c r="H24" s="52" t="s">
        <v>142</v>
      </c>
      <c r="J24" s="45" t="s">
        <v>143</v>
      </c>
      <c r="K24" s="45" t="s">
        <v>144</v>
      </c>
      <c r="M24" s="45" t="s">
        <v>2</v>
      </c>
      <c r="O24" s="45" t="s">
        <v>2</v>
      </c>
      <c r="P24" s="45" t="s">
        <v>145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146</v>
      </c>
      <c r="O25" s="45" t="s">
        <v>147</v>
      </c>
      <c r="P25" s="45" t="s">
        <v>148</v>
      </c>
    </row>
    <row r="28" spans="4:16">
      <c r="M28" s="45" t="s">
        <v>149</v>
      </c>
      <c r="O28" s="45" t="s">
        <v>150</v>
      </c>
      <c r="P28" s="45" t="s">
        <v>151</v>
      </c>
    </row>
    <row r="29" spans="4:16" ht="30">
      <c r="D29" s="42">
        <v>7</v>
      </c>
      <c r="E29" s="42" t="s">
        <v>152</v>
      </c>
      <c r="F29" s="52" t="s">
        <v>142</v>
      </c>
      <c r="G29" s="49" t="s">
        <v>84</v>
      </c>
      <c r="H29" s="52" t="s">
        <v>141</v>
      </c>
      <c r="J29" s="45" t="s">
        <v>153</v>
      </c>
      <c r="K29" s="45" t="s">
        <v>154</v>
      </c>
      <c r="M29" s="45" t="s">
        <v>0</v>
      </c>
      <c r="O29" s="45" t="s">
        <v>0</v>
      </c>
      <c r="P29" s="45" t="s">
        <v>155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156</v>
      </c>
      <c r="O30" s="45" t="s">
        <v>157</v>
      </c>
      <c r="P30" s="4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199</v>
      </c>
      <c r="C2" t="b">
        <v>0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889-29A9-4CBC-8803-98F4B3C67876}">
  <dimension ref="B1:C5"/>
  <sheetViews>
    <sheetView topLeftCell="C1" workbookViewId="0">
      <selection activeCell="C5" sqref="C5"/>
    </sheetView>
  </sheetViews>
  <sheetFormatPr defaultColWidth="12" defaultRowHeight="25.5"/>
  <cols>
    <col min="1" max="1" width="3.69921875" style="89" customWidth="1"/>
    <col min="2" max="2" width="21.19921875" style="89" customWidth="1"/>
    <col min="3" max="3" width="93.796875" style="89" customWidth="1"/>
    <col min="4" max="16384" width="12" style="89"/>
  </cols>
  <sheetData>
    <row r="1" spans="2:3">
      <c r="B1" s="88" t="s">
        <v>243</v>
      </c>
      <c r="C1" s="88" t="s">
        <v>244</v>
      </c>
    </row>
    <row r="2" spans="2:3">
      <c r="B2" s="89" t="s">
        <v>245</v>
      </c>
      <c r="C2" s="89" t="s">
        <v>250</v>
      </c>
    </row>
    <row r="3" spans="2:3">
      <c r="B3" s="89" t="s">
        <v>246</v>
      </c>
      <c r="C3" s="89" t="s">
        <v>249</v>
      </c>
    </row>
    <row r="4" spans="2:3">
      <c r="B4" s="89" t="s">
        <v>247</v>
      </c>
      <c r="C4" s="91" t="s">
        <v>433</v>
      </c>
    </row>
    <row r="5" spans="2:3">
      <c r="B5" s="89" t="s">
        <v>248</v>
      </c>
      <c r="C5" s="90" t="s">
        <v>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漢字注音</vt:lpstr>
      <vt:lpstr>漢字注音 (2)</vt:lpstr>
      <vt:lpstr>漢字注音 (3)</vt:lpstr>
      <vt:lpstr>原文</vt:lpstr>
      <vt:lpstr>135拼音-聲調符號</vt:lpstr>
      <vt:lpstr>135拼音-聲調轉換</vt:lpstr>
      <vt:lpstr>轉調助記圖</vt:lpstr>
      <vt:lpstr>設定</vt:lpstr>
      <vt:lpstr>env</vt:lpstr>
      <vt:lpstr>FILE_NAME</vt:lpstr>
      <vt:lpstr>IMAGE_URL</vt:lpstr>
      <vt:lpstr>INPUT_FILE_PATH</vt:lpstr>
      <vt:lpstr>TITLE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2024-08-25T02:48:27Z</dcterms:created>
  <dcterms:modified xsi:type="dcterms:W3CDTF">2024-09-03T02:38:07Z</dcterms:modified>
</cp:coreProperties>
</file>