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iau-Im\"/>
    </mc:Choice>
  </mc:AlternateContent>
  <xr:revisionPtr revIDLastSave="0" documentId="13_ncr:1_{84433103-D1B9-44BA-A2FF-B123A9AEAF8D}" xr6:coauthVersionLast="47" xr6:coauthVersionMax="47" xr10:uidLastSave="{00000000-0000-0000-0000-000000000000}"/>
  <bookViews>
    <workbookView xWindow="1560" yWindow="1560" windowWidth="16020" windowHeight="12540" firstSheet="5" activeTab="8" xr2:uid="{33AB2257-ECDF-4521-8F0E-4FD5B627422C}"/>
  </bookViews>
  <sheets>
    <sheet name="漢字注音" sheetId="1" r:id="rId1"/>
    <sheet name="漢字注音 (2)" sheetId="8" state="hidden" r:id="rId2"/>
    <sheet name="漢字注音 (3)" sheetId="9" r:id="rId3"/>
    <sheet name="原文" sheetId="6" r:id="rId4"/>
    <sheet name="135拼音-聲調符號" sheetId="3" r:id="rId5"/>
    <sheet name="135拼音-聲調轉換" sheetId="4" r:id="rId6"/>
    <sheet name="轉調助記圖" sheetId="5" r:id="rId7"/>
    <sheet name="設定" sheetId="2" r:id="rId8"/>
    <sheet name="env" sheetId="10" r:id="rId9"/>
  </sheets>
  <externalReferences>
    <externalReference r:id="rId10"/>
  </externalReferences>
  <definedNames>
    <definedName name="FILE_NAME">env!$C$3</definedName>
    <definedName name="IMAGE_URL">env!$C$5</definedName>
    <definedName name="INPUT_FILE_PATH">env!$C$2</definedName>
    <definedName name="TITLE">env!$C$4</definedName>
    <definedName name="顯示注音輸入" localSheetId="8">[1]設定!$C$2</definedName>
    <definedName name="顯示注音輸入">設定!$C$2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1" l="1"/>
  <c r="R22" i="9"/>
  <c r="Q22" i="9"/>
  <c r="P22" i="9"/>
  <c r="O22" i="9"/>
  <c r="N22" i="9"/>
  <c r="M22" i="9"/>
  <c r="L22" i="9"/>
  <c r="K22" i="9"/>
  <c r="J22" i="9"/>
  <c r="I22" i="9"/>
  <c r="H22" i="9"/>
  <c r="G22" i="9"/>
  <c r="F22" i="9"/>
  <c r="E22" i="9"/>
  <c r="D22" i="9"/>
  <c r="R20" i="9"/>
  <c r="Q20" i="9"/>
  <c r="P20" i="9"/>
  <c r="O20" i="9"/>
  <c r="N20" i="9"/>
  <c r="M20" i="9"/>
  <c r="L20" i="9"/>
  <c r="K20" i="9"/>
  <c r="J20" i="9"/>
  <c r="I20" i="9"/>
  <c r="H20" i="9"/>
  <c r="G20" i="9"/>
  <c r="F20" i="9"/>
  <c r="E20" i="9"/>
  <c r="D20" i="9"/>
  <c r="R18" i="9"/>
  <c r="Q18" i="9"/>
  <c r="P18" i="9"/>
  <c r="O18" i="9"/>
  <c r="N18" i="9"/>
  <c r="M18" i="9"/>
  <c r="L18" i="9"/>
  <c r="K18" i="9"/>
  <c r="J18" i="9"/>
  <c r="I18" i="9"/>
  <c r="H18" i="9"/>
  <c r="G18" i="9"/>
  <c r="F18" i="9"/>
  <c r="E18" i="9"/>
  <c r="D18" i="9"/>
  <c r="R16" i="9"/>
  <c r="Q16" i="9"/>
  <c r="P16" i="9"/>
  <c r="O16" i="9"/>
  <c r="N16" i="9"/>
  <c r="M16" i="9"/>
  <c r="L16" i="9"/>
  <c r="K16" i="9"/>
  <c r="J16" i="9"/>
  <c r="I16" i="9"/>
  <c r="H16" i="9"/>
  <c r="G16" i="9"/>
  <c r="F16" i="9"/>
  <c r="E16" i="9"/>
  <c r="D16" i="9"/>
  <c r="R14" i="9"/>
  <c r="Q14" i="9"/>
  <c r="P14" i="9"/>
  <c r="O14" i="9"/>
  <c r="N14" i="9"/>
  <c r="M14" i="9"/>
  <c r="L14" i="9"/>
  <c r="K14" i="9"/>
  <c r="J14" i="9"/>
  <c r="I14" i="9"/>
  <c r="H14" i="9"/>
  <c r="G14" i="9"/>
  <c r="F14" i="9"/>
  <c r="E14" i="9"/>
  <c r="D14" i="9"/>
  <c r="R12" i="9"/>
  <c r="Q12" i="9"/>
  <c r="P12" i="9"/>
  <c r="O12" i="9"/>
  <c r="N12" i="9"/>
  <c r="M12" i="9"/>
  <c r="L12" i="9"/>
  <c r="K12" i="9"/>
  <c r="J12" i="9"/>
  <c r="I12" i="9"/>
  <c r="H12" i="9"/>
  <c r="G12" i="9"/>
  <c r="F12" i="9"/>
  <c r="E12" i="9"/>
  <c r="D12" i="9"/>
  <c r="R10" i="9"/>
  <c r="Q10" i="9"/>
  <c r="P10" i="9"/>
  <c r="O10" i="9"/>
  <c r="N10" i="9"/>
  <c r="M10" i="9"/>
  <c r="L10" i="9"/>
  <c r="K10" i="9"/>
  <c r="J10" i="9"/>
  <c r="I10" i="9"/>
  <c r="H10" i="9"/>
  <c r="G10" i="9"/>
  <c r="F10" i="9"/>
  <c r="E10" i="9"/>
  <c r="D10" i="9"/>
  <c r="Q9" i="9" a="1"/>
  <c r="Q9" i="9" s="1"/>
  <c r="O9" i="9" a="1"/>
  <c r="O9" i="9" s="1"/>
  <c r="M9" i="9" a="1"/>
  <c r="M9" i="9" s="1"/>
  <c r="K9" i="9" a="1"/>
  <c r="K9" i="9" s="1"/>
  <c r="I9" i="9" a="1"/>
  <c r="I9" i="9" s="1"/>
  <c r="G9" i="9" a="1"/>
  <c r="G9" i="9" s="1"/>
  <c r="E9" i="9" a="1"/>
  <c r="E9" i="9" s="1"/>
  <c r="B9" i="9"/>
  <c r="B13" i="9" s="1"/>
  <c r="R8" i="9"/>
  <c r="Q8" i="9"/>
  <c r="P8" i="9"/>
  <c r="O8" i="9"/>
  <c r="N8" i="9"/>
  <c r="M8" i="9"/>
  <c r="L8" i="9"/>
  <c r="K8" i="9"/>
  <c r="J8" i="9"/>
  <c r="I8" i="9"/>
  <c r="H8" i="9"/>
  <c r="G8" i="9"/>
  <c r="F8" i="9"/>
  <c r="E8" i="9"/>
  <c r="D8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R5" i="9" a="1"/>
  <c r="R5" i="9" s="1"/>
  <c r="Q5" i="9" a="1"/>
  <c r="Q5" i="9" s="1"/>
  <c r="P5" i="9" a="1"/>
  <c r="P5" i="9" s="1"/>
  <c r="O5" i="9" a="1"/>
  <c r="O5" i="9" s="1"/>
  <c r="N5" i="9" a="1"/>
  <c r="N5" i="9" s="1"/>
  <c r="M5" i="9" a="1"/>
  <c r="M5" i="9" s="1"/>
  <c r="L5" i="9" a="1"/>
  <c r="L5" i="9" s="1"/>
  <c r="K5" i="9" a="1"/>
  <c r="K5" i="9" s="1"/>
  <c r="J5" i="9" a="1"/>
  <c r="J5" i="9" s="1"/>
  <c r="I5" i="9" a="1"/>
  <c r="I5" i="9" s="1"/>
  <c r="H5" i="9" a="1"/>
  <c r="H5" i="9" s="1"/>
  <c r="G5" i="9" a="1"/>
  <c r="G5" i="9" s="1"/>
  <c r="F5" i="9" a="1"/>
  <c r="F5" i="9" s="1"/>
  <c r="E5" i="9" a="1"/>
  <c r="E5" i="9" s="1"/>
  <c r="D5" i="9" a="1"/>
  <c r="D5" i="9" s="1"/>
  <c r="R4" i="9"/>
  <c r="Q4" i="9"/>
  <c r="P4" i="9"/>
  <c r="O4" i="9"/>
  <c r="N4" i="9"/>
  <c r="M4" i="9"/>
  <c r="L4" i="9"/>
  <c r="K4" i="9"/>
  <c r="J4" i="9"/>
  <c r="I4" i="9"/>
  <c r="H4" i="9"/>
  <c r="G4" i="9"/>
  <c r="F4" i="9"/>
  <c r="E4" i="9"/>
  <c r="D4" i="9"/>
  <c r="R2" i="9" a="1"/>
  <c r="R2" i="9" s="1"/>
  <c r="Q2" i="9" a="1"/>
  <c r="Q2" i="9" s="1"/>
  <c r="P2" i="9" a="1"/>
  <c r="P2" i="9" s="1"/>
  <c r="O2" i="9" a="1"/>
  <c r="O2" i="9" s="1"/>
  <c r="N2" i="9" a="1"/>
  <c r="N2" i="9" s="1"/>
  <c r="M2" i="9" a="1"/>
  <c r="M2" i="9" s="1"/>
  <c r="L2" i="9" a="1"/>
  <c r="L2" i="9" s="1"/>
  <c r="K2" i="9" a="1"/>
  <c r="K2" i="9" s="1"/>
  <c r="J2" i="9" a="1"/>
  <c r="J2" i="9" s="1"/>
  <c r="I2" i="9"/>
  <c r="I2" i="9" a="1"/>
  <c r="H2" i="9" a="1"/>
  <c r="H2" i="9" s="1"/>
  <c r="G2" i="9" a="1"/>
  <c r="G2" i="9" s="1"/>
  <c r="F2" i="9" a="1"/>
  <c r="F2" i="9" s="1"/>
  <c r="E2" i="9" a="1"/>
  <c r="E2" i="9" s="1"/>
  <c r="D2" i="9" a="1"/>
  <c r="D2" i="9" s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R5" i="8" a="1"/>
  <c r="R5" i="8" s="1"/>
  <c r="Q5" i="8" a="1"/>
  <c r="Q5" i="8" s="1"/>
  <c r="P5" i="8" a="1"/>
  <c r="P5" i="8" s="1"/>
  <c r="O5" i="8" a="1"/>
  <c r="O5" i="8" s="1"/>
  <c r="N5" i="8" a="1"/>
  <c r="N5" i="8"/>
  <c r="M5" i="8" a="1"/>
  <c r="M5" i="8" s="1"/>
  <c r="L5" i="8" a="1"/>
  <c r="L5" i="8"/>
  <c r="K5" i="8" a="1"/>
  <c r="K5" i="8" s="1"/>
  <c r="J5" i="8" a="1"/>
  <c r="J5" i="8" s="1"/>
  <c r="I5" i="8" a="1"/>
  <c r="I5" i="8" s="1"/>
  <c r="H5" i="8" a="1"/>
  <c r="H5" i="8" s="1"/>
  <c r="G5" i="8" a="1"/>
  <c r="G5" i="8" s="1"/>
  <c r="F5" i="8" a="1"/>
  <c r="F5" i="8"/>
  <c r="E5" i="8" a="1"/>
  <c r="E5" i="8" s="1"/>
  <c r="D5" i="8" a="1"/>
  <c r="D5" i="8" s="1"/>
  <c r="D2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D4" i="8"/>
  <c r="E4" i="8"/>
  <c r="F4" i="8"/>
  <c r="G4" i="8"/>
  <c r="H4" i="8"/>
  <c r="I4" i="8"/>
  <c r="J4" i="8"/>
  <c r="K4" i="8"/>
  <c r="L4" i="8"/>
  <c r="M4" i="8"/>
  <c r="N4" i="8"/>
  <c r="O4" i="8"/>
  <c r="P4" i="8"/>
  <c r="Q4" i="8"/>
  <c r="R4" i="8"/>
  <c r="D6" i="8"/>
  <c r="E6" i="8"/>
  <c r="F6" i="8"/>
  <c r="G6" i="8"/>
  <c r="H6" i="8"/>
  <c r="I6" i="8"/>
  <c r="J6" i="8"/>
  <c r="K6" i="8"/>
  <c r="L6" i="8"/>
  <c r="M6" i="8"/>
  <c r="N6" i="8"/>
  <c r="O6" i="8"/>
  <c r="P6" i="8"/>
  <c r="Q6" i="8"/>
  <c r="R6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B9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B9" i="1"/>
  <c r="G12" i="3"/>
  <c r="F12" i="3"/>
  <c r="E12" i="3"/>
  <c r="D12" i="3"/>
  <c r="G6" i="3"/>
  <c r="F6" i="3"/>
  <c r="E6" i="3"/>
  <c r="D6" i="3"/>
  <c r="B17" i="9" l="1"/>
  <c r="R13" i="9" a="1"/>
  <c r="R13" i="9" s="1"/>
  <c r="P13" i="9" a="1"/>
  <c r="P13" i="9" s="1"/>
  <c r="N13" i="9" a="1"/>
  <c r="N13" i="9" s="1"/>
  <c r="L13" i="9" a="1"/>
  <c r="L13" i="9" s="1"/>
  <c r="J13" i="9" a="1"/>
  <c r="J13" i="9" s="1"/>
  <c r="H13" i="9" a="1"/>
  <c r="H13" i="9" s="1"/>
  <c r="F13" i="9" a="1"/>
  <c r="F13" i="9" s="1"/>
  <c r="D13" i="9" a="1"/>
  <c r="D13" i="9" s="1"/>
  <c r="Q13" i="9" a="1"/>
  <c r="Q13" i="9" s="1"/>
  <c r="O13" i="9" a="1"/>
  <c r="O13" i="9" s="1"/>
  <c r="M13" i="9" a="1"/>
  <c r="M13" i="9" s="1"/>
  <c r="I13" i="9" a="1"/>
  <c r="I13" i="9" s="1"/>
  <c r="K13" i="9" a="1"/>
  <c r="K13" i="9" s="1"/>
  <c r="G13" i="9" a="1"/>
  <c r="G13" i="9" s="1"/>
  <c r="E13" i="9" a="1"/>
  <c r="E13" i="9" s="1"/>
  <c r="D9" i="9" a="1"/>
  <c r="D9" i="9" s="1"/>
  <c r="F9" i="9" a="1"/>
  <c r="F9" i="9" s="1"/>
  <c r="H9" i="9" a="1"/>
  <c r="H9" i="9" s="1"/>
  <c r="J9" i="9" a="1"/>
  <c r="J9" i="9" s="1"/>
  <c r="L9" i="9" a="1"/>
  <c r="L9" i="9" s="1"/>
  <c r="N9" i="9" a="1"/>
  <c r="N9" i="9" s="1"/>
  <c r="P9" i="9" a="1"/>
  <c r="P9" i="9" s="1"/>
  <c r="R9" i="9" a="1"/>
  <c r="R9" i="9" s="1"/>
  <c r="Q9" i="8" a="1"/>
  <c r="Q9" i="8" s="1"/>
  <c r="O9" i="8" a="1"/>
  <c r="O9" i="8" s="1"/>
  <c r="M9" i="8" a="1"/>
  <c r="M9" i="8" s="1"/>
  <c r="K9" i="8" a="1"/>
  <c r="K9" i="8" s="1"/>
  <c r="I9" i="8" a="1"/>
  <c r="I9" i="8" s="1"/>
  <c r="G9" i="8" a="1"/>
  <c r="G9" i="8" s="1"/>
  <c r="E9" i="8" a="1"/>
  <c r="E9" i="8" s="1"/>
  <c r="B13" i="8"/>
  <c r="R9" i="8" a="1"/>
  <c r="R9" i="8" s="1"/>
  <c r="D9" i="8" a="1"/>
  <c r="D9" i="8" s="1"/>
  <c r="H9" i="8" a="1"/>
  <c r="H9" i="8" s="1"/>
  <c r="L9" i="8" a="1"/>
  <c r="L9" i="8" s="1"/>
  <c r="P9" i="8" a="1"/>
  <c r="P9" i="8" s="1"/>
  <c r="F9" i="8" a="1"/>
  <c r="F9" i="8" s="1"/>
  <c r="J9" i="8" a="1"/>
  <c r="J9" i="8" s="1"/>
  <c r="N9" i="8" a="1"/>
  <c r="N9" i="8" s="1"/>
  <c r="B13" i="1"/>
  <c r="B21" i="9" l="1"/>
  <c r="R17" i="9" a="1"/>
  <c r="R17" i="9" s="1"/>
  <c r="P17" i="9" a="1"/>
  <c r="P17" i="9" s="1"/>
  <c r="L17" i="9" a="1"/>
  <c r="L17" i="9" s="1"/>
  <c r="H17" i="9" a="1"/>
  <c r="H17" i="9" s="1"/>
  <c r="D17" i="9" a="1"/>
  <c r="D17" i="9" s="1"/>
  <c r="Q17" i="9" a="1"/>
  <c r="Q17" i="9" s="1"/>
  <c r="O17" i="9" a="1"/>
  <c r="O17" i="9" s="1"/>
  <c r="M17" i="9" a="1"/>
  <c r="M17" i="9" s="1"/>
  <c r="K17" i="9" a="1"/>
  <c r="K17" i="9" s="1"/>
  <c r="I17" i="9" a="1"/>
  <c r="I17" i="9" s="1"/>
  <c r="G17" i="9" a="1"/>
  <c r="G17" i="9" s="1"/>
  <c r="E17" i="9" a="1"/>
  <c r="E17" i="9" s="1"/>
  <c r="N17" i="9" a="1"/>
  <c r="N17" i="9" s="1"/>
  <c r="J17" i="9" a="1"/>
  <c r="J17" i="9" s="1"/>
  <c r="F17" i="9" a="1"/>
  <c r="F17" i="9" s="1"/>
  <c r="R13" i="8" a="1"/>
  <c r="R13" i="8" s="1"/>
  <c r="P13" i="8" a="1"/>
  <c r="P13" i="8" s="1"/>
  <c r="N13" i="8" a="1"/>
  <c r="N13" i="8" s="1"/>
  <c r="L13" i="8" a="1"/>
  <c r="L13" i="8" s="1"/>
  <c r="J13" i="8" a="1"/>
  <c r="J13" i="8" s="1"/>
  <c r="H13" i="8" a="1"/>
  <c r="H13" i="8" s="1"/>
  <c r="F13" i="8" a="1"/>
  <c r="F13" i="8" s="1"/>
  <c r="D13" i="8" a="1"/>
  <c r="D13" i="8" s="1"/>
  <c r="B17" i="8"/>
  <c r="Q13" i="8" a="1"/>
  <c r="Q13" i="8" s="1"/>
  <c r="O13" i="8" a="1"/>
  <c r="O13" i="8" s="1"/>
  <c r="M13" i="8" a="1"/>
  <c r="M13" i="8" s="1"/>
  <c r="K13" i="8" a="1"/>
  <c r="K13" i="8" s="1"/>
  <c r="I13" i="8" a="1"/>
  <c r="I13" i="8" s="1"/>
  <c r="G13" i="8" a="1"/>
  <c r="G13" i="8" s="1"/>
  <c r="E13" i="8" a="1"/>
  <c r="E13" i="8" s="1"/>
  <c r="B17" i="1"/>
  <c r="Q21" i="9" l="1" a="1"/>
  <c r="Q21" i="9" s="1"/>
  <c r="O21" i="9" a="1"/>
  <c r="O21" i="9" s="1"/>
  <c r="M21" i="9" a="1"/>
  <c r="M21" i="9" s="1"/>
  <c r="K21" i="9" a="1"/>
  <c r="K21" i="9" s="1"/>
  <c r="I21" i="9" a="1"/>
  <c r="I21" i="9" s="1"/>
  <c r="G21" i="9" a="1"/>
  <c r="G21" i="9" s="1"/>
  <c r="E21" i="9" a="1"/>
  <c r="E21" i="9" s="1"/>
  <c r="R21" i="9" a="1"/>
  <c r="R21" i="9" s="1"/>
  <c r="P21" i="9" a="1"/>
  <c r="P21" i="9" s="1"/>
  <c r="N21" i="9" a="1"/>
  <c r="N21" i="9" s="1"/>
  <c r="L21" i="9" a="1"/>
  <c r="L21" i="9" s="1"/>
  <c r="J21" i="9" a="1"/>
  <c r="J21" i="9" s="1"/>
  <c r="H21" i="9" a="1"/>
  <c r="H21" i="9" s="1"/>
  <c r="F21" i="9" a="1"/>
  <c r="F21" i="9" s="1"/>
  <c r="D21" i="9" a="1"/>
  <c r="D21" i="9" s="1"/>
  <c r="Q17" i="8" a="1"/>
  <c r="Q17" i="8" s="1"/>
  <c r="O17" i="8" a="1"/>
  <c r="O17" i="8" s="1"/>
  <c r="M17" i="8" a="1"/>
  <c r="M17" i="8" s="1"/>
  <c r="K17" i="8" a="1"/>
  <c r="K17" i="8" s="1"/>
  <c r="I17" i="8" a="1"/>
  <c r="I17" i="8" s="1"/>
  <c r="G17" i="8" a="1"/>
  <c r="G17" i="8" s="1"/>
  <c r="E17" i="8" a="1"/>
  <c r="E17" i="8" s="1"/>
  <c r="R17" i="8" a="1"/>
  <c r="R17" i="8" s="1"/>
  <c r="P17" i="8" a="1"/>
  <c r="P17" i="8" s="1"/>
  <c r="N17" i="8" a="1"/>
  <c r="N17" i="8" s="1"/>
  <c r="L17" i="8" a="1"/>
  <c r="L17" i="8" s="1"/>
  <c r="J17" i="8" a="1"/>
  <c r="J17" i="8" s="1"/>
  <c r="H17" i="8" a="1"/>
  <c r="H17" i="8" s="1"/>
  <c r="F17" i="8" a="1"/>
  <c r="F17" i="8" s="1"/>
  <c r="D17" i="8" a="1"/>
  <c r="D17" i="8" s="1"/>
  <c r="B21" i="8"/>
  <c r="B21" i="1"/>
  <c r="R21" i="8" l="1" a="1"/>
  <c r="R21" i="8" s="1"/>
  <c r="P21" i="8" a="1"/>
  <c r="P21" i="8" s="1"/>
  <c r="N21" i="8" a="1"/>
  <c r="N21" i="8" s="1"/>
  <c r="L21" i="8" a="1"/>
  <c r="L21" i="8" s="1"/>
  <c r="J21" i="8" a="1"/>
  <c r="J21" i="8" s="1"/>
  <c r="H21" i="8" a="1"/>
  <c r="H21" i="8" s="1"/>
  <c r="F21" i="8" a="1"/>
  <c r="F21" i="8" s="1"/>
  <c r="D21" i="8" a="1"/>
  <c r="D21" i="8" s="1"/>
  <c r="Q21" i="8" a="1"/>
  <c r="Q21" i="8" s="1"/>
  <c r="O21" i="8" a="1"/>
  <c r="O21" i="8" s="1"/>
  <c r="M21" i="8" a="1"/>
  <c r="M21" i="8" s="1"/>
  <c r="K21" i="8" a="1"/>
  <c r="K21" i="8" s="1"/>
  <c r="I21" i="8" a="1"/>
  <c r="I21" i="8" s="1"/>
  <c r="G21" i="8" a="1"/>
  <c r="G21" i="8" s="1"/>
  <c r="E21" i="8" a="1"/>
  <c r="E21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<sst xmlns="http://schemas.openxmlformats.org/spreadsheetml/2006/main" count="540" uniqueCount="369">
  <si>
    <t>合</t>
    <phoneticPr fontId="1" type="noConversion"/>
  </si>
  <si>
    <t>陽</t>
    <phoneticPr fontId="1" type="noConversion"/>
  </si>
  <si>
    <t>足</t>
    <phoneticPr fontId="1" type="noConversion"/>
  </si>
  <si>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</si>
  <si>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</si>
  <si>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</si>
  <si>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</si>
  <si>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</si>
  <si>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</si>
  <si>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</si>
  <si>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</si>
  <si>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</si>
  <si>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</si>
  <si>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</si>
  <si>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</si>
  <si>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</si>
  <si>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</si>
  <si>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</si>
  <si>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</si>
  <si>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</si>
  <si>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</si>
  <si>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</si>
  <si>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</si>
  <si>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</si>
  <si>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</si>
  <si>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</si>
  <si>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</si>
  <si>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</si>
  <si>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</si>
  <si>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</si>
  <si>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</si>
  <si>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</si>
  <si>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</si>
  <si>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</si>
  <si>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</si>
  <si>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</si>
  <si>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</si>
  <si>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</si>
  <si>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</si>
  <si>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</si>
  <si>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</si>
  <si>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</si>
  <si>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</si>
  <si>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</si>
  <si>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</si>
  <si>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</si>
  <si>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</si>
  <si>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</si>
  <si>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</si>
  <si>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</si>
  <si>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</si>
  <si>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</si>
  <si>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</si>
  <si>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</si>
  <si>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</si>
  <si>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</si>
  <si>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</si>
  <si>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</si>
  <si>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</si>
  <si>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</si>
  <si>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</si>
  <si>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</si>
  <si>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</si>
  <si>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</si>
  <si>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</si>
  <si>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</si>
  <si>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</si>
  <si>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</si>
  <si>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</si>
  <si>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</si>
  <si>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</si>
  <si>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</si>
  <si>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</si>
  <si>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</si>
  <si>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</si>
  <si>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</si>
  <si>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</si>
  <si>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</si>
  <si>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</si>
  <si>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</si>
  <si>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</si>
  <si>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</si>
  <si>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</si>
  <si>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</si>
  <si>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</si>
  <si>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</si>
  <si>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</si>
  <si>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</si>
  <si>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</si>
  <si>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</si>
  <si>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</si>
  <si>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</si>
  <si>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</si>
  <si>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</si>
  <si>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</si>
  <si>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</si>
  <si>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</si>
  <si>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</si>
  <si>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</si>
  <si>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</si>
  <si>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</si>
  <si>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</si>
  <si>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</si>
  <si>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</si>
  <si>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</si>
  <si>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</si>
  <si>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</si>
  <si>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</si>
  <si>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</si>
  <si>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</si>
  <si>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</si>
  <si>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</si>
  <si>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</si>
  <si>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</si>
  <si>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</si>
  <si>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</si>
  <si>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</si>
  <si>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</si>
  <si>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</si>
  <si>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</si>
  <si>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</si>
  <si>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</si>
  <si>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</si>
  <si>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</si>
  <si>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</si>
  <si>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</si>
  <si>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</si>
  <si>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</si>
  <si>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</si>
  <si>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</si>
  <si>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</si>
  <si>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</si>
  <si>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</si>
  <si>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</si>
  <si>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</si>
  <si>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</si>
  <si>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</si>
  <si>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</si>
  <si>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</si>
  <si>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</si>
  <si>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</si>
  <si>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</si>
  <si>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</si>
  <si>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</si>
  <si>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</si>
  <si>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</si>
  <si>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</si>
  <si>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</si>
  <si>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</si>
  <si>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</si>
  <si>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</si>
  <si>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</si>
  <si>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</si>
  <si>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</si>
  <si>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</si>
  <si>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</si>
  <si>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</si>
  <si>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</si>
  <si>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</si>
  <si>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〔u⁷〕【ㄨ⁷】</t>
    <phoneticPr fontId="1" type="noConversion"/>
  </si>
  <si>
    <t>〔thⁿi¹〕【ㄊㄧ¹】</t>
    <phoneticPr fontId="1" type="noConversion"/>
  </si>
  <si>
    <t>〔put⁴〕【ㄅㄨ⁴】</t>
    <phoneticPr fontId="1" type="noConversion"/>
  </si>
  <si>
    <t>〔cik⁴〕【ㄑㄧ⁴】</t>
    <phoneticPr fontId="1" type="noConversion"/>
  </si>
  <si>
    <t>〔hong¹〕【ㄏㄛㄥ¹】</t>
    <phoneticPr fontId="1" type="noConversion"/>
  </si>
  <si>
    <t>〔hun⁵〕【ㄏㄨㄣ⁵】</t>
    <phoneticPr fontId="1" type="noConversion"/>
  </si>
  <si>
    <t>〔lang⁵〕【ㄌㄤ⁵】</t>
    <phoneticPr fontId="1" type="noConversion"/>
  </si>
  <si>
    <t>〔tan³〕【ㄉㄢ³】</t>
    <phoneticPr fontId="1" type="noConversion"/>
  </si>
  <si>
    <t>〔sik⁸〕【ㄒㄧ⁸】</t>
    <phoneticPr fontId="1" type="noConversion"/>
  </si>
  <si>
    <t>〔ho⁷〕【ㄏㄜ⁷】</t>
    <phoneticPr fontId="1" type="noConversion"/>
  </si>
  <si>
    <t>〔hok⁴〕【ㄏㄛ⁴】</t>
    <phoneticPr fontId="1" type="noConversion"/>
  </si>
  <si>
    <t>〔ngoo⁵〕【ㄥㄛ⁵】</t>
    <phoneticPr fontId="1" type="noConversion"/>
  </si>
  <si>
    <t>〔kang¹〕【ㄍㄤ¹】</t>
    <phoneticPr fontId="1" type="noConversion"/>
  </si>
  <si>
    <t>〔pah⁴〕【ㄅㄚ⁴】</t>
    <phoneticPr fontId="1" type="noConversion"/>
  </si>
  <si>
    <t>〔ziok⁴〕【ㄐㄧㄛ⁴】</t>
    <phoneticPr fontId="1" type="noConversion"/>
  </si>
  <si>
    <t>〔kⁿia⁵〕【ㄍㄧㄚ⁵】</t>
    <phoneticPr fontId="1" type="noConversion"/>
  </si>
  <si>
    <t>〔kip⁸〕【ㄍㄧ⁸】</t>
    <phoneticPr fontId="1" type="noConversion"/>
  </si>
  <si>
    <t>〔zua⁵〕【ㄗㄨㄚ⁵】</t>
    <phoneticPr fontId="1" type="noConversion"/>
  </si>
  <si>
    <t>〔hiong⁵〕【ㄏㄧㄛㄥ⁵】</t>
    <phoneticPr fontId="1" type="noConversion"/>
  </si>
  <si>
    <t>〔ke¹〕【ㄍㄝ¹】</t>
    <phoneticPr fontId="1" type="noConversion"/>
  </si>
  <si>
    <t>〔nng⁷〕【ㄋㄥ⁷】</t>
    <phoneticPr fontId="1" type="noConversion"/>
  </si>
  <si>
    <t>〔sit⁸〕【ㄒㄧ⁸】</t>
    <phoneticPr fontId="1" type="noConversion"/>
  </si>
  <si>
    <t>〔pue¹〕【ㄅㄨㄝ¹】</t>
    <phoneticPr fontId="1" type="noConversion"/>
  </si>
  <si>
    <t>〔ko¹〕【ㄍㄜ¹】</t>
    <phoneticPr fontId="1" type="noConversion"/>
  </si>
  <si>
    <t>〔a¹〕【ㄚ¹】</t>
    <phoneticPr fontId="1" type="noConversion"/>
  </si>
  <si>
    <t>〔ma¹〕【ㄇㄚ¹】</t>
    <phoneticPr fontId="1" type="noConversion"/>
  </si>
  <si>
    <t>〔cian¹〕【ㄑㄧㄢ¹】</t>
    <phoneticPr fontId="1" type="noConversion"/>
  </si>
  <si>
    <t>〔li²〕【ㄌㄧ²】</t>
    <phoneticPr fontId="1" type="noConversion"/>
  </si>
  <si>
    <t>〔zi¹〕【ㄐㄧ¹】</t>
    <phoneticPr fontId="1" type="noConversion"/>
  </si>
  <si>
    <t>〔ting⁵〕【ㄉㄧㄥ⁵】</t>
    <phoneticPr fontId="1" type="noConversion"/>
  </si>
  <si>
    <t>〔bo⁵〕【ㄜ⁵】</t>
    <phoneticPr fontId="1" type="noConversion"/>
  </si>
  <si>
    <t>〔khia⁵〕【ㄎㄧㄚ⁵】</t>
    <phoneticPr fontId="1" type="noConversion"/>
  </si>
  <si>
    <t>〔lerng⁵〕【ㄌㄧㄥ⁵】</t>
    <phoneticPr fontId="1" type="noConversion"/>
  </si>
  <si>
    <t>〔zu⁷〕【ㄗㄨ⁷】</t>
    <phoneticPr fontId="1" type="noConversion"/>
  </si>
  <si>
    <t>〔ong²〕【ㄛㄥ²】</t>
    <phoneticPr fontId="1" type="noConversion"/>
  </si>
  <si>
    <t>天有不測風雲，人有旦夕禍福。蜈蚣百足，行不及蛇；雄雞兩翼，飛不過鴉。馬有千里之程，無騎不能自往；人有沖天之志，非運不能自通。</t>
    <phoneticPr fontId="1" type="noConversion"/>
  </si>
  <si>
    <t>〔cong²〕【ㄘㄛㄥ²】</t>
    <phoneticPr fontId="1" type="noConversion"/>
  </si>
  <si>
    <t>〔zi³〕【ㄐㄧ³】</t>
    <phoneticPr fontId="1" type="noConversion"/>
  </si>
  <si>
    <t>〔hui¹〕【ㄏㄨㄧ¹】</t>
    <phoneticPr fontId="1" type="noConversion"/>
  </si>
  <si>
    <t>〔un⁷〕【ㄨㄣ⁷】</t>
    <phoneticPr fontId="1" type="noConversion"/>
  </si>
  <si>
    <t>〔thong¹〕【ㄊㄛㄥ¹】</t>
    <phoneticPr fontId="1" type="noConversion"/>
  </si>
  <si>
    <t>顯示注音輸入</t>
    <phoneticPr fontId="1" type="noConversion"/>
  </si>
  <si>
    <t>蓋聞：人生在世，富貴不能淫，貧賤不能移。文章蓋世，孔子厄於陳邦；武略超群，太公釣於渭水。</t>
    <phoneticPr fontId="1" type="noConversion"/>
  </si>
  <si>
    <t>〔kai³〕【ㄍㄞ³】</t>
    <phoneticPr fontId="1" type="noConversion"/>
  </si>
  <si>
    <t>〔bun⁵〕【ㄨㄣ⁵】</t>
    <phoneticPr fontId="1" type="noConversion"/>
  </si>
  <si>
    <t>〔jin⁵〕【ㄖㄧㄣ⁵】</t>
    <phoneticPr fontId="1" type="noConversion"/>
  </si>
  <si>
    <t>〔sin¹〕【ㄒㄧㄣ¹】</t>
    <phoneticPr fontId="1" type="noConversion"/>
  </si>
  <si>
    <t>〔zai⁷〕【ㄗㄞ⁷】</t>
    <phoneticPr fontId="1" type="noConversion"/>
  </si>
  <si>
    <t>〔se³〕【ㄙㄝ³】</t>
    <phoneticPr fontId="1" type="noConversion"/>
  </si>
  <si>
    <t>〔hu³〕【ㄏㄨ³】</t>
    <phoneticPr fontId="1" type="noConversion"/>
  </si>
  <si>
    <t>〔kui³〕【ㄍㄨㄧ³】</t>
    <phoneticPr fontId="1" type="noConversion"/>
  </si>
  <si>
    <t>〔im⁵〕【ㄧㄇ⁵】</t>
    <phoneticPr fontId="1" type="noConversion"/>
  </si>
  <si>
    <t>〔pin⁵〕【ㄅㄧㄣ⁵】</t>
    <phoneticPr fontId="1" type="noConversion"/>
  </si>
  <si>
    <t>〔zian⁷〕【ㄐㄧㄢ⁷】</t>
    <phoneticPr fontId="1" type="noConversion"/>
  </si>
  <si>
    <t>〔i⁵〕【ㄧ⁵】</t>
    <phoneticPr fontId="1" type="noConversion"/>
  </si>
  <si>
    <t>〔ziang¹〕【ㄐㄧㄤ¹】</t>
    <phoneticPr fontId="1" type="noConversion"/>
  </si>
  <si>
    <t>〔khong²〕【ㄎㄛㄥ²】</t>
    <phoneticPr fontId="1" type="noConversion"/>
  </si>
  <si>
    <t>〔zu²〕【ㄗㄨ²】</t>
    <phoneticPr fontId="1" type="noConversion"/>
  </si>
  <si>
    <t>〔eh⁴〕【ㄝ⁴】</t>
    <phoneticPr fontId="1" type="noConversion"/>
  </si>
  <si>
    <t>〔tan⁵〕【ㄉㄢ⁵】</t>
    <phoneticPr fontId="1" type="noConversion"/>
  </si>
  <si>
    <t>〔pang¹〕【ㄅㄤ¹】</t>
    <phoneticPr fontId="1" type="noConversion"/>
  </si>
  <si>
    <t>〔bu²〕【ㄨ²】</t>
    <phoneticPr fontId="1" type="noConversion"/>
  </si>
  <si>
    <t>〔liok⁸〕【ㄌㄧㄛ⁸】</t>
    <phoneticPr fontId="1" type="noConversion"/>
  </si>
  <si>
    <t>〔ciau¹〕【ㄑㄧㄠ¹】</t>
    <phoneticPr fontId="1" type="noConversion"/>
  </si>
  <si>
    <t>〔kun⁵〕【ㄍㄨㄣ⁵】</t>
    <phoneticPr fontId="1" type="noConversion"/>
  </si>
  <si>
    <t>〔thai³〕【ㄊㄞ³】</t>
    <phoneticPr fontId="1" type="noConversion"/>
  </si>
  <si>
    <t>〔kong¹〕【ㄍㄛㄥ¹】</t>
    <phoneticPr fontId="1" type="noConversion"/>
  </si>
  <si>
    <t>〔tiau³〕【ㄉㄧㄠ³】</t>
    <phoneticPr fontId="1" type="noConversion"/>
  </si>
  <si>
    <t>〔ui⁷〕【ㄨㄧ⁷】</t>
    <phoneticPr fontId="1" type="noConversion"/>
  </si>
  <si>
    <t>〔zui²〕【ㄗㄨㄧ²】</t>
    <phoneticPr fontId="1" type="noConversion"/>
  </si>
  <si>
    <t>ㄚˋ</t>
  </si>
  <si>
    <t>ㄚ</t>
  </si>
  <si>
    <t>ㄚˇ</t>
  </si>
  <si>
    <t>ㄚ+</t>
  </si>
  <si>
    <t>ㄚ_</t>
  </si>
  <si>
    <t>天</t>
  </si>
  <si>
    <t>有</t>
  </si>
  <si>
    <t>不</t>
  </si>
  <si>
    <t>，</t>
  </si>
  <si>
    <t>人</t>
  </si>
  <si>
    <t>。</t>
  </si>
  <si>
    <t>；</t>
  </si>
  <si>
    <t>飛</t>
  </si>
  <si>
    <t>過</t>
  </si>
  <si>
    <t>鴉</t>
  </si>
  <si>
    <t>馬</t>
  </si>
  <si>
    <t>千</t>
  </si>
  <si>
    <t>里</t>
  </si>
  <si>
    <t>之</t>
  </si>
  <si>
    <t>程</t>
  </si>
  <si>
    <t>無</t>
  </si>
  <si>
    <t>騎</t>
  </si>
  <si>
    <t>能</t>
  </si>
  <si>
    <t>自</t>
  </si>
  <si>
    <t>往</t>
  </si>
  <si>
    <t>沖</t>
  </si>
  <si>
    <t>志</t>
  </si>
  <si>
    <t>非</t>
  </si>
  <si>
    <t>運</t>
  </si>
  <si>
    <t>通</t>
  </si>
  <si>
    <t>測</t>
  </si>
  <si>
    <t>風</t>
  </si>
  <si>
    <t>雲</t>
  </si>
  <si>
    <t>旦</t>
  </si>
  <si>
    <t>夕</t>
  </si>
  <si>
    <t>禍</t>
  </si>
  <si>
    <t>福</t>
  </si>
  <si>
    <t>蜈</t>
  </si>
  <si>
    <t>蚣</t>
  </si>
  <si>
    <t>百</t>
  </si>
  <si>
    <t>足</t>
  </si>
  <si>
    <t>行</t>
  </si>
  <si>
    <t>及</t>
  </si>
  <si>
    <t>蛇</t>
  </si>
  <si>
    <t>雄</t>
  </si>
  <si>
    <t>雞</t>
  </si>
  <si>
    <t>兩</t>
  </si>
  <si>
    <t>翼</t>
  </si>
  <si>
    <t>thⁿi¹</t>
  </si>
  <si>
    <t>ㄊㄧ¹</t>
  </si>
  <si>
    <t>u⁷</t>
  </si>
  <si>
    <t>ㄨ⁷</t>
  </si>
  <si>
    <t>put⁴</t>
  </si>
  <si>
    <t>ㄅㄨ⁴</t>
  </si>
  <si>
    <t>cik⁴</t>
  </si>
  <si>
    <t>ㄑㄧ⁴</t>
  </si>
  <si>
    <t>hong¹</t>
  </si>
  <si>
    <t>ㄏㄛㄥ¹</t>
  </si>
  <si>
    <t>hun⁵</t>
  </si>
  <si>
    <t>ㄏㄨㄣ⁵</t>
  </si>
  <si>
    <t>lang⁵</t>
  </si>
  <si>
    <t>ㄌㄤ⁵</t>
  </si>
  <si>
    <t>tan³</t>
  </si>
  <si>
    <t>ㄉㄢ³</t>
  </si>
  <si>
    <t>sik⁸</t>
  </si>
  <si>
    <t>ㄒㄧ⁸</t>
  </si>
  <si>
    <t>ho⁷</t>
  </si>
  <si>
    <t>ㄏㄜ⁷</t>
  </si>
  <si>
    <t>hok⁴</t>
  </si>
  <si>
    <t>ㄏㄛ⁴</t>
  </si>
  <si>
    <t>ngoo⁵</t>
  </si>
  <si>
    <t>ㄥㄛ⁵</t>
  </si>
  <si>
    <t>kang¹</t>
  </si>
  <si>
    <t>ㄍㄤ¹</t>
  </si>
  <si>
    <t>pah⁴</t>
  </si>
  <si>
    <t>ㄅㄚ⁴</t>
  </si>
  <si>
    <t>ziok⁴</t>
  </si>
  <si>
    <t>ㄐㄧㄛ⁴</t>
  </si>
  <si>
    <t>kⁿia⁵</t>
  </si>
  <si>
    <t>ㄍㄧㄚ⁵</t>
  </si>
  <si>
    <t>kip⁸</t>
  </si>
  <si>
    <t>ㄍㄧ⁸</t>
  </si>
  <si>
    <t>zua⁵</t>
  </si>
  <si>
    <t>ㄗㄨㄚ⁵</t>
  </si>
  <si>
    <t>hiong⁵</t>
  </si>
  <si>
    <t>ㄏㄧㄛㄥ⁵</t>
  </si>
  <si>
    <t>ke¹</t>
  </si>
  <si>
    <t>ㄍㄝ¹</t>
  </si>
  <si>
    <t>nng⁷</t>
  </si>
  <si>
    <t>ㄋㄥ⁷</t>
  </si>
  <si>
    <t>sit⁸</t>
  </si>
  <si>
    <t>ㄒㄧ⁸</t>
  </si>
  <si>
    <t>pue¹</t>
  </si>
  <si>
    <t>ㄅㄨㄝ¹</t>
  </si>
  <si>
    <t>ko¹</t>
  </si>
  <si>
    <t>ㄍㄜ¹</t>
  </si>
  <si>
    <t>a¹</t>
  </si>
  <si>
    <t>ㄚ¹</t>
  </si>
  <si>
    <t>ma¹</t>
  </si>
  <si>
    <t>ㄇㄚ¹</t>
  </si>
  <si>
    <t>cian¹</t>
  </si>
  <si>
    <t>ㄑㄧㄢ¹</t>
  </si>
  <si>
    <t>li²</t>
  </si>
  <si>
    <t>ㄌㄧ²</t>
  </si>
  <si>
    <t>zi¹</t>
  </si>
  <si>
    <t>ㄐㄧ¹</t>
  </si>
  <si>
    <t>ting⁵</t>
  </si>
  <si>
    <t>ㄉㄧㄥ⁵</t>
  </si>
  <si>
    <t>bo⁵</t>
  </si>
  <si>
    <t>ㄜ⁵</t>
  </si>
  <si>
    <t>khia⁵</t>
  </si>
  <si>
    <t>ㄎㄧㄚ⁵</t>
  </si>
  <si>
    <t>lerng⁵</t>
  </si>
  <si>
    <t>ㄌㄧㄥ⁵</t>
  </si>
  <si>
    <t>zu⁷</t>
  </si>
  <si>
    <t>ㄗㄨ⁷</t>
  </si>
  <si>
    <t>ong²</t>
  </si>
  <si>
    <t>ㄛㄥ²</t>
  </si>
  <si>
    <t>cong²</t>
  </si>
  <si>
    <t>ㄘㄛㄥ²</t>
  </si>
  <si>
    <t>zi³</t>
  </si>
  <si>
    <t>ㄐㄧ³</t>
  </si>
  <si>
    <t>hui¹</t>
  </si>
  <si>
    <t>ㄏㄨㄧ¹</t>
  </si>
  <si>
    <t>un⁷</t>
  </si>
  <si>
    <t>ㄨㄣ⁷</t>
  </si>
  <si>
    <t>thong¹</t>
  </si>
  <si>
    <t>ㄊㄛㄥ¹</t>
  </si>
  <si>
    <r>
      <t>〔thi</t>
    </r>
    <r>
      <rPr>
        <sz val="16"/>
        <color theme="0"/>
        <rFont val="Cambria Math"/>
        <family val="3"/>
        <charset val="1"/>
      </rPr>
      <t>ⁿ</t>
    </r>
    <r>
      <rPr>
        <sz val="16"/>
        <color theme="0"/>
        <rFont val="Iansui 094"/>
        <family val="3"/>
        <charset val="136"/>
      </rPr>
      <t>¹〕【ㄊㆪˉ】</t>
    </r>
    <phoneticPr fontId="1" type="noConversion"/>
  </si>
  <si>
    <r>
      <t>〔put</t>
    </r>
    <r>
      <rPr>
        <sz val="16"/>
        <color theme="0"/>
        <rFont val="Cambria Math"/>
        <family val="3"/>
        <charset val="1"/>
      </rPr>
      <t>⁴</t>
    </r>
    <r>
      <rPr>
        <sz val="16"/>
        <color theme="0"/>
        <rFont val="Cambria Math"/>
        <family val="3"/>
        <charset val="136"/>
      </rPr>
      <t>〕【</t>
    </r>
    <r>
      <rPr>
        <sz val="16"/>
        <color theme="0"/>
        <rFont val="Iansui 094"/>
        <family val="3"/>
        <charset val="136"/>
      </rPr>
      <t xml:space="preserve">ㄅㄨ】 </t>
    </r>
    <phoneticPr fontId="1" type="noConversion"/>
  </si>
  <si>
    <t>Key</t>
    <phoneticPr fontId="63" type="noConversion"/>
  </si>
  <si>
    <t>Value</t>
    <phoneticPr fontId="63" type="noConversion"/>
  </si>
  <si>
    <t>INPUT_FILE_PATH</t>
  </si>
  <si>
    <r>
      <t>C: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\work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\Piau-Im</t>
    </r>
    <phoneticPr fontId="1" type="noConversion"/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</si>
  <si>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</si>
  <si>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</si>
  <si>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</si>
  <si>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寒窯賦</t>
    <phoneticPr fontId="63" type="noConversion"/>
  </si>
  <si>
    <t>IMAGE_URL</t>
  </si>
  <si>
    <t>https://learnsmart.edu.hk/wp-content/uploads/elementor/thumbs/-q3e1ahonwlevxwmjx5oqk2jlokxnu3fugk0sf8i6gi.jpg</t>
    <phoneticPr fontId="6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</si>
</sst>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8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8" tint="-0.249977111117893"/>
      <name val="Sitka Text Semibold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6"/>
      <color theme="9" tint="-0.249977111117893"/>
      <name val="Iansui 094"/>
      <family val="3"/>
    </font>
    <font>
      <sz val="16"/>
      <color rgb="FFFF0000"/>
      <name val="Iansui 094"/>
      <family val="3"/>
      <charset val="136"/>
    </font>
    <font>
      <sz val="16"/>
      <color theme="0"/>
      <name val="Cambria Math"/>
      <family val="3"/>
      <charset val="1"/>
    </font>
    <font>
      <sz val="16"/>
      <color theme="0"/>
      <name val="Cambria Math"/>
      <family val="3"/>
      <charset val="136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新細明體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2" fillId="0" borderId="0">
      <alignment vertical="center"/>
    </xf>
    <xf numFmtId="0" fontId="67" fillId="0" borderId="0" applyNumberFormat="0" applyFill="0" applyBorder="0" applyAlignment="0" applyProtection="0">
      <alignment vertical="center"/>
    </xf>
  </cellStyleXfs>
  <cellXfs count="9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51" fillId="0" borderId="0" xfId="0" applyFont="1" applyAlignment="1">
      <alignment horizontal="center" vertical="center"/>
    </xf>
    <xf numFmtId="0" fontId="53" fillId="6" borderId="0" xfId="0" applyFont="1" applyFill="1" applyAlignment="1">
      <alignment horizontal="center" vertic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5" fillId="0" borderId="0" xfId="0" applyFont="1" applyAlignment="1">
      <alignment shrinkToFit="1" readingOrder="1"/>
    </xf>
    <xf numFmtId="0" fontId="56" fillId="0" borderId="0" xfId="0" applyFont="1" applyAlignment="1">
      <alignment shrinkToFit="1" readingOrder="1"/>
    </xf>
    <xf numFmtId="0" fontId="57" fillId="0" borderId="0" xfId="0" applyFont="1" applyAlignment="1">
      <alignment horizontal="center" vertical="center"/>
    </xf>
    <xf numFmtId="0" fontId="57" fillId="0" borderId="0" xfId="0" applyFont="1" applyAlignment="1">
      <alignment shrinkToFit="1" readingOrder="1"/>
    </xf>
    <xf numFmtId="0" fontId="56" fillId="0" borderId="0" xfId="0" applyFont="1" applyAlignment="1">
      <alignment horizontal="center" shrinkToFit="1" readingOrder="1"/>
    </xf>
    <xf numFmtId="0" fontId="58" fillId="6" borderId="0" xfId="0" applyFont="1" applyFill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7" fillId="0" borderId="0" xfId="0" applyFont="1" applyAlignment="1">
      <alignment horizontal="center" shrinkToFit="1" readingOrder="1"/>
    </xf>
    <xf numFmtId="0" fontId="56" fillId="0" borderId="5" xfId="0" applyFont="1" applyBorder="1" applyAlignment="1">
      <alignment shrinkToFit="1" readingOrder="1"/>
    </xf>
    <xf numFmtId="0" fontId="55" fillId="0" borderId="6" xfId="0" applyFont="1" applyBorder="1" applyAlignment="1">
      <alignment horizontal="center" shrinkToFit="1" readingOrder="1"/>
    </xf>
    <xf numFmtId="0" fontId="55" fillId="0" borderId="7" xfId="0" applyFont="1" applyBorder="1" applyAlignment="1">
      <alignment horizontal="center" shrinkToFit="1" readingOrder="1"/>
    </xf>
    <xf numFmtId="0" fontId="0" fillId="0" borderId="8" xfId="0" applyBorder="1" applyAlignment="1">
      <alignment horizontal="center"/>
    </xf>
    <xf numFmtId="0" fontId="53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57" fillId="0" borderId="8" xfId="0" applyFont="1" applyBorder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4" fillId="0" borderId="9" xfId="0" applyFont="1" applyBorder="1" applyAlignment="1">
      <alignment horizontal="center" vertical="center"/>
    </xf>
    <xf numFmtId="0" fontId="57" fillId="0" borderId="8" xfId="0" applyFont="1" applyBorder="1" applyAlignment="1">
      <alignment shrinkToFit="1" readingOrder="1"/>
    </xf>
    <xf numFmtId="0" fontId="55" fillId="0" borderId="0" xfId="0" applyFont="1" applyAlignment="1">
      <alignment horizontal="center" shrinkToFit="1" readingOrder="1"/>
    </xf>
    <xf numFmtId="0" fontId="52" fillId="0" borderId="9" xfId="0" applyFont="1" applyBorder="1" applyAlignment="1">
      <alignment horizontal="center" shrinkToFit="1" readingOrder="1"/>
    </xf>
    <xf numFmtId="0" fontId="4" fillId="0" borderId="9" xfId="0" applyFont="1" applyBorder="1" applyAlignment="1">
      <alignment horizontal="center"/>
    </xf>
    <xf numFmtId="0" fontId="57" fillId="0" borderId="10" xfId="0" applyFont="1" applyBorder="1" applyAlignment="1">
      <alignment shrinkToFit="1" readingOrder="1"/>
    </xf>
    <xf numFmtId="0" fontId="52" fillId="0" borderId="11" xfId="0" applyFont="1" applyBorder="1" applyAlignment="1">
      <alignment horizontal="center" shrinkToFit="1" readingOrder="1"/>
    </xf>
    <xf numFmtId="0" fontId="52" fillId="0" borderId="12" xfId="0" applyFont="1" applyBorder="1" applyAlignment="1">
      <alignment horizontal="center" shrinkToFit="1" readingOrder="1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9" fillId="0" borderId="0" xfId="0" applyFont="1" applyAlignment="1">
      <alignment horizontal="center" vertical="center" shrinkToFit="1" readingOrder="1"/>
    </xf>
    <xf numFmtId="0" fontId="55" fillId="0" borderId="6" xfId="0" applyFont="1" applyBorder="1" applyAlignment="1">
      <alignment horizontal="center" vertical="center" shrinkToFit="1" readingOrder="1"/>
    </xf>
    <xf numFmtId="0" fontId="55" fillId="0" borderId="0" xfId="0" applyFont="1" applyAlignment="1">
      <alignment horizontal="center" vertical="center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62" fillId="7" borderId="0" xfId="1" applyFill="1">
      <alignment vertical="center"/>
    </xf>
    <xf numFmtId="0" fontId="62" fillId="0" borderId="0" xfId="1">
      <alignment vertical="center"/>
    </xf>
    <xf numFmtId="0" fontId="66" fillId="0" borderId="0" xfId="1" applyFont="1">
      <alignment vertical="center"/>
    </xf>
    <xf numFmtId="0" fontId="67" fillId="0" borderId="0" xfId="2">
      <alignment vertical="center"/>
    </xf>
  </cellXfs>
  <cellStyles count="3">
    <cellStyle name="一般" xfId="0" builtinId="0"/>
    <cellStyle name="一般 2" xfId="1" xr:uid="{B6D2C666-A2C8-4A7A-B9F2-077CC6E18448}"/>
    <cellStyle name="超連結 2" xfId="2" xr:uid="{2C475C91-09A0-4196-8371-6BE024E9877D}"/>
  </cellStyles>
  <dxfs count="25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Piau-Im\Tai_Gi_Zu_Im_Bun.xlsx" TargetMode="External"/><Relationship Id="rId1" Type="http://schemas.openxmlformats.org/officeDocument/2006/relationships/externalLinkPath" Target="Tai_Gi_Zu_Im_Bu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漢字注音"/>
      <sheetName val="漢字注音 (2)"/>
      <sheetName val="漢字注音 (3)"/>
      <sheetName val="原文"/>
      <sheetName val="135拼音-聲調符號"/>
      <sheetName val="135拼音-聲調轉換"/>
      <sheetName val="轉調助記圖"/>
      <sheetName val="設定"/>
      <sheetName val="en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C2" t="b">
            <v>0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learnsmart.edu.hk/wp-content/uploads/elementor/thumbs/-q3e1ahonwlevxwmjx5oqk2jlokxnu3fugk0sf8i6gi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B1:V23"/>
  <sheetViews>
    <sheetView showGridLines="0" topLeftCell="C1" zoomScale="120" zoomScaleNormal="120" workbookViewId="0">
      <selection activeCell="F4" sqref="F4"/>
    </sheetView>
  </sheetViews>
  <sheetFormatPr defaultRowHeight="21"/>
  <cols>
    <col min="1" max="1" width="0.69921875" customWidth="1"/>
    <col min="2" max="2" width="4.5" customWidth="1"/>
    <col min="3" max="3" width="3.69921875" customWidth="1"/>
    <col min="4" max="18" width="11.5" style="2" customWidth="1"/>
    <col min="19" max="19" width="3.69921875" style="2" customWidth="1"/>
  </cols>
  <sheetData>
    <row r="1" spans="2:22" ht="6.75" customHeight="1"/>
    <row r="2" spans="2:22" s="83" customFormat="1" ht="28.5" customHeight="1">
      <c r="D2" s="84" cm="1">
        <f t="array" ref="D2">COLUMN() - COLUMN($C:$C)</f>
        <v>1</v>
      </c>
      <c r="E2" s="84" cm="1">
        <f t="array" ref="E2">COLUMN() - COLUMN($C:$C)</f>
        <v>2</v>
      </c>
      <c r="F2" s="84" cm="1">
        <f t="array" ref="F2">COLUMN() - COLUMN($C:$C)</f>
        <v>3</v>
      </c>
      <c r="G2" s="84" cm="1">
        <f t="array" ref="G2">COLUMN() - COLUMN($C:$C)</f>
        <v>4</v>
      </c>
      <c r="H2" s="84" cm="1">
        <f t="array" ref="H2">COLUMN() - COLUMN($C:$C)</f>
        <v>5</v>
      </c>
      <c r="I2" s="84" cm="1">
        <f t="array" ref="I2">COLUMN() - COLUMN($C:$C)</f>
        <v>6</v>
      </c>
      <c r="J2" s="84" cm="1">
        <f t="array" ref="J2">COLUMN() - COLUMN($C:$C)</f>
        <v>7</v>
      </c>
      <c r="K2" s="84" cm="1">
        <f t="array" ref="K2">COLUMN() - COLUMN($C:$C)</f>
        <v>8</v>
      </c>
      <c r="L2" s="84" cm="1">
        <f t="array" ref="L2">COLUMN() - COLUMN($C:$C)</f>
        <v>9</v>
      </c>
      <c r="M2" s="84" cm="1">
        <f t="array" ref="M2">COLUMN() - COLUMN($C:$C)</f>
        <v>10</v>
      </c>
      <c r="N2" s="84" cm="1">
        <f t="array" ref="N2">COLUMN() - COLUMN($C:$C)</f>
        <v>11</v>
      </c>
      <c r="O2" s="84" cm="1">
        <f t="array" ref="O2">COLUMN() - COLUMN($C:$C)</f>
        <v>12</v>
      </c>
      <c r="P2" s="84" cm="1">
        <f t="array" ref="P2">COLUMN() - COLUMN($C:$C)</f>
        <v>13</v>
      </c>
      <c r="Q2" s="84" cm="1">
        <f t="array" ref="Q2">COLUMN() - COLUMN($C:$C)</f>
        <v>14</v>
      </c>
      <c r="R2" s="84" cm="1">
        <f t="array" ref="R2">COLUMN() - COLUMN($C:$C)</f>
        <v>15</v>
      </c>
      <c r="S2" s="84"/>
    </row>
    <row r="3" spans="2:22" s="58" customFormat="1" ht="26.1" customHeight="1">
      <c r="C3" s="66"/>
      <c r="D3" s="86" t="s">
        <v>357</v>
      </c>
      <c r="E3" s="86" t="s">
        <v>159</v>
      </c>
      <c r="F3" s="86" t="s">
        <v>358</v>
      </c>
      <c r="G3" s="86" t="s">
        <v>162</v>
      </c>
      <c r="H3" s="86" t="s">
        <v>163</v>
      </c>
      <c r="I3" s="86" t="s">
        <v>164</v>
      </c>
      <c r="J3" s="86"/>
      <c r="K3" s="86" t="s">
        <v>165</v>
      </c>
      <c r="L3" s="86" t="s">
        <v>159</v>
      </c>
      <c r="M3" s="86" t="s">
        <v>166</v>
      </c>
      <c r="N3" s="86" t="s">
        <v>167</v>
      </c>
      <c r="O3" s="86" t="s">
        <v>168</v>
      </c>
      <c r="P3" s="86" t="s">
        <v>169</v>
      </c>
      <c r="Q3" s="86"/>
      <c r="R3" s="86" t="s">
        <v>170</v>
      </c>
      <c r="S3" s="68"/>
      <c r="U3" s="85">
        <f xml:space="preserve"> LEN(V3)</f>
        <v>62</v>
      </c>
      <c r="V3" t="s">
        <v>194</v>
      </c>
    </row>
    <row r="4" spans="2:22" s="2" customFormat="1" ht="25.5">
      <c r="C4" s="69"/>
      <c r="D4" s="70" t="s">
        <v>277</v>
      </c>
      <c r="E4" s="70" t="s">
        <v>279</v>
      </c>
      <c r="F4" s="70" t="s">
        <v>281</v>
      </c>
      <c r="G4" s="70" t="s">
        <v>283</v>
      </c>
      <c r="H4" s="70" t="s">
        <v>285</v>
      </c>
      <c r="I4" s="70" t="s">
        <v>287</v>
      </c>
      <c r="J4" s="70"/>
      <c r="K4" s="70" t="s">
        <v>289</v>
      </c>
      <c r="L4" s="70" t="s">
        <v>279</v>
      </c>
      <c r="M4" s="70" t="s">
        <v>291</v>
      </c>
      <c r="N4" s="70" t="s">
        <v>293</v>
      </c>
      <c r="O4" s="70" t="s">
        <v>295</v>
      </c>
      <c r="P4" s="70" t="s">
        <v>297</v>
      </c>
      <c r="Q4" s="70"/>
      <c r="R4" s="70" t="s">
        <v>299</v>
      </c>
      <c r="S4" s="71"/>
    </row>
    <row r="5" spans="2:22" s="2" customFormat="1" ht="63.75" customHeight="1">
      <c r="B5" s="54">
        <v>1</v>
      </c>
      <c r="C5" s="69"/>
      <c r="D5" s="4" t="s">
        <v>234</v>
      </c>
      <c r="E5" s="4" t="s">
        <v>235</v>
      </c>
      <c r="F5" s="4" t="s">
        <v>236</v>
      </c>
      <c r="G5" s="4" t="s">
        <v>259</v>
      </c>
      <c r="H5" s="4" t="s">
        <v>260</v>
      </c>
      <c r="I5" s="4" t="s">
        <v>261</v>
      </c>
      <c r="J5" s="4" t="s">
        <v>237</v>
      </c>
      <c r="K5" s="4" t="s">
        <v>238</v>
      </c>
      <c r="L5" s="4" t="s">
        <v>235</v>
      </c>
      <c r="M5" s="4" t="s">
        <v>262</v>
      </c>
      <c r="N5" s="4" t="s">
        <v>263</v>
      </c>
      <c r="O5" s="4" t="s">
        <v>264</v>
      </c>
      <c r="P5" s="4" t="s">
        <v>265</v>
      </c>
      <c r="Q5" s="4" t="s">
        <v>239</v>
      </c>
      <c r="R5" s="4" t="s">
        <v>266</v>
      </c>
      <c r="S5" s="72"/>
    </row>
    <row r="6" spans="2:22" s="57" customFormat="1" ht="22.5">
      <c r="C6" s="73"/>
      <c r="D6" s="74" t="s">
        <v>278</v>
      </c>
      <c r="E6" s="74" t="s">
        <v>280</v>
      </c>
      <c r="F6" s="74" t="s">
        <v>282</v>
      </c>
      <c r="G6" s="74" t="s">
        <v>284</v>
      </c>
      <c r="H6" s="74" t="s">
        <v>286</v>
      </c>
      <c r="I6" s="74" t="s">
        <v>288</v>
      </c>
      <c r="J6" s="74"/>
      <c r="K6" s="74" t="s">
        <v>290</v>
      </c>
      <c r="L6" s="74" t="s">
        <v>280</v>
      </c>
      <c r="M6" s="74" t="s">
        <v>292</v>
      </c>
      <c r="N6" s="74" t="s">
        <v>294</v>
      </c>
      <c r="O6" s="74" t="s">
        <v>296</v>
      </c>
      <c r="P6" s="74" t="s">
        <v>298</v>
      </c>
      <c r="Q6" s="74"/>
      <c r="R6" s="74" t="s">
        <v>300</v>
      </c>
      <c r="S6" s="75"/>
    </row>
    <row r="7" spans="2:22" s="56" customFormat="1" ht="26.1" customHeight="1">
      <c r="C7" s="76"/>
      <c r="D7" s="87" t="s">
        <v>171</v>
      </c>
      <c r="E7" s="87" t="s">
        <v>172</v>
      </c>
      <c r="F7" s="87" t="s">
        <v>173</v>
      </c>
      <c r="G7" s="87"/>
      <c r="H7" s="87" t="s">
        <v>174</v>
      </c>
      <c r="I7" s="87" t="s">
        <v>161</v>
      </c>
      <c r="J7" s="87" t="s">
        <v>175</v>
      </c>
      <c r="K7" s="87" t="s">
        <v>176</v>
      </c>
      <c r="L7" s="87"/>
      <c r="M7" s="87" t="s">
        <v>177</v>
      </c>
      <c r="N7" s="87" t="s">
        <v>178</v>
      </c>
      <c r="O7" s="87" t="s">
        <v>179</v>
      </c>
      <c r="P7" s="87" t="s">
        <v>180</v>
      </c>
      <c r="Q7" s="87"/>
      <c r="R7" s="87" t="s">
        <v>181</v>
      </c>
      <c r="S7" s="78"/>
    </row>
    <row r="8" spans="2:22" s="2" customFormat="1" ht="25.5">
      <c r="C8" s="69"/>
      <c r="D8" s="70" t="s">
        <v>301</v>
      </c>
      <c r="E8" s="70" t="s">
        <v>303</v>
      </c>
      <c r="F8" s="70" t="s">
        <v>305</v>
      </c>
      <c r="G8" s="70"/>
      <c r="H8" s="70" t="s">
        <v>307</v>
      </c>
      <c r="I8" s="70" t="s">
        <v>281</v>
      </c>
      <c r="J8" s="70" t="s">
        <v>309</v>
      </c>
      <c r="K8" s="70" t="s">
        <v>311</v>
      </c>
      <c r="L8" s="70"/>
      <c r="M8" s="70" t="s">
        <v>313</v>
      </c>
      <c r="N8" s="70" t="s">
        <v>315</v>
      </c>
      <c r="O8" s="70" t="s">
        <v>317</v>
      </c>
      <c r="P8" s="70" t="s">
        <v>319</v>
      </c>
      <c r="Q8" s="70"/>
      <c r="R8" s="70" t="s">
        <v>321</v>
      </c>
      <c r="S8" s="71"/>
    </row>
    <row r="9" spans="2:22" s="2" customFormat="1" ht="63.75" customHeight="1">
      <c r="B9" s="54">
        <f>B5+1</f>
        <v>2</v>
      </c>
      <c r="C9" s="69"/>
      <c r="D9" s="4" t="s">
        <v>267</v>
      </c>
      <c r="E9" s="4" t="s">
        <v>268</v>
      </c>
      <c r="F9" s="4" t="s">
        <v>269</v>
      </c>
      <c r="G9" s="4" t="s">
        <v>237</v>
      </c>
      <c r="H9" s="4" t="s">
        <v>270</v>
      </c>
      <c r="I9" s="4" t="s">
        <v>236</v>
      </c>
      <c r="J9" s="4" t="s">
        <v>271</v>
      </c>
      <c r="K9" s="4" t="s">
        <v>272</v>
      </c>
      <c r="L9" s="4" t="s">
        <v>240</v>
      </c>
      <c r="M9" s="4" t="s">
        <v>273</v>
      </c>
      <c r="N9" s="4" t="s">
        <v>274</v>
      </c>
      <c r="O9" s="4" t="s">
        <v>275</v>
      </c>
      <c r="P9" s="4" t="s">
        <v>276</v>
      </c>
      <c r="Q9" s="4" t="s">
        <v>237</v>
      </c>
      <c r="R9" s="4" t="s">
        <v>241</v>
      </c>
      <c r="S9" s="72"/>
    </row>
    <row r="10" spans="2:22" s="2" customFormat="1" ht="22.5">
      <c r="C10" s="69"/>
      <c r="D10" s="74" t="s">
        <v>302</v>
      </c>
      <c r="E10" s="74" t="s">
        <v>304</v>
      </c>
      <c r="F10" s="74" t="s">
        <v>306</v>
      </c>
      <c r="G10" s="74"/>
      <c r="H10" s="74" t="s">
        <v>308</v>
      </c>
      <c r="I10" s="74" t="s">
        <v>282</v>
      </c>
      <c r="J10" s="74" t="s">
        <v>310</v>
      </c>
      <c r="K10" s="74" t="s">
        <v>312</v>
      </c>
      <c r="L10" s="74"/>
      <c r="M10" s="74" t="s">
        <v>314</v>
      </c>
      <c r="N10" s="74" t="s">
        <v>316</v>
      </c>
      <c r="O10" s="74" t="s">
        <v>318</v>
      </c>
      <c r="P10" s="74" t="s">
        <v>320</v>
      </c>
      <c r="Q10" s="74"/>
      <c r="R10" s="74" t="s">
        <v>322</v>
      </c>
      <c r="S10" s="79"/>
    </row>
    <row r="11" spans="2:22" s="56" customFormat="1" ht="26.1" customHeight="1">
      <c r="C11" s="76"/>
      <c r="D11" s="87" t="s">
        <v>161</v>
      </c>
      <c r="E11" s="87" t="s">
        <v>182</v>
      </c>
      <c r="F11" s="87" t="s">
        <v>183</v>
      </c>
      <c r="G11" s="87"/>
      <c r="H11" s="87" t="s">
        <v>184</v>
      </c>
      <c r="I11" s="87" t="s">
        <v>159</v>
      </c>
      <c r="J11" s="87" t="s">
        <v>185</v>
      </c>
      <c r="K11" s="87" t="s">
        <v>186</v>
      </c>
      <c r="L11" s="87" t="s">
        <v>187</v>
      </c>
      <c r="M11" s="87" t="s">
        <v>188</v>
      </c>
      <c r="N11" s="87"/>
      <c r="O11" s="87" t="s">
        <v>189</v>
      </c>
      <c r="P11" s="87" t="s">
        <v>190</v>
      </c>
      <c r="Q11" s="87" t="s">
        <v>161</v>
      </c>
      <c r="R11" s="87" t="s">
        <v>191</v>
      </c>
      <c r="S11" s="78"/>
    </row>
    <row r="12" spans="2:22" s="2" customFormat="1" ht="25.5">
      <c r="C12" s="69"/>
      <c r="D12" s="70" t="s">
        <v>281</v>
      </c>
      <c r="E12" s="70" t="s">
        <v>323</v>
      </c>
      <c r="F12" s="70" t="s">
        <v>325</v>
      </c>
      <c r="G12" s="70"/>
      <c r="H12" s="70" t="s">
        <v>327</v>
      </c>
      <c r="I12" s="70" t="s">
        <v>279</v>
      </c>
      <c r="J12" s="70" t="s">
        <v>329</v>
      </c>
      <c r="K12" s="70" t="s">
        <v>331</v>
      </c>
      <c r="L12" s="70" t="s">
        <v>333</v>
      </c>
      <c r="M12" s="70" t="s">
        <v>335</v>
      </c>
      <c r="N12" s="70"/>
      <c r="O12" s="70" t="s">
        <v>337</v>
      </c>
      <c r="P12" s="70" t="s">
        <v>339</v>
      </c>
      <c r="Q12" s="70" t="s">
        <v>281</v>
      </c>
      <c r="R12" s="70" t="s">
        <v>341</v>
      </c>
      <c r="S12" s="71"/>
    </row>
    <row r="13" spans="2:22" s="2" customFormat="1" ht="63.75" customHeight="1">
      <c r="B13" s="54">
        <f>B9+1</f>
        <v>3</v>
      </c>
      <c r="C13" s="69"/>
      <c r="D13" s="4" t="s">
        <v>236</v>
      </c>
      <c r="E13" s="4" t="s">
        <v>242</v>
      </c>
      <c r="F13" s="4" t="s">
        <v>243</v>
      </c>
      <c r="G13" s="4" t="s">
        <v>239</v>
      </c>
      <c r="H13" s="4" t="s">
        <v>244</v>
      </c>
      <c r="I13" s="4" t="s">
        <v>235</v>
      </c>
      <c r="J13" s="4" t="s">
        <v>245</v>
      </c>
      <c r="K13" s="4" t="s">
        <v>246</v>
      </c>
      <c r="L13" s="4" t="s">
        <v>247</v>
      </c>
      <c r="M13" s="4" t="s">
        <v>248</v>
      </c>
      <c r="N13" s="4" t="s">
        <v>237</v>
      </c>
      <c r="O13" s="4" t="s">
        <v>249</v>
      </c>
      <c r="P13" s="4" t="s">
        <v>250</v>
      </c>
      <c r="Q13" s="4" t="s">
        <v>236</v>
      </c>
      <c r="R13" s="4" t="s">
        <v>251</v>
      </c>
      <c r="S13" s="72"/>
    </row>
    <row r="14" spans="2:22" s="2" customFormat="1" ht="22.5">
      <c r="C14" s="69"/>
      <c r="D14" s="74" t="s">
        <v>282</v>
      </c>
      <c r="E14" s="74" t="s">
        <v>324</v>
      </c>
      <c r="F14" s="74" t="s">
        <v>326</v>
      </c>
      <c r="G14" s="74"/>
      <c r="H14" s="74" t="s">
        <v>328</v>
      </c>
      <c r="I14" s="74" t="s">
        <v>280</v>
      </c>
      <c r="J14" s="74" t="s">
        <v>330</v>
      </c>
      <c r="K14" s="74" t="s">
        <v>332</v>
      </c>
      <c r="L14" s="74" t="s">
        <v>334</v>
      </c>
      <c r="M14" s="74" t="s">
        <v>336</v>
      </c>
      <c r="N14" s="74"/>
      <c r="O14" s="74" t="s">
        <v>338</v>
      </c>
      <c r="P14" s="74" t="s">
        <v>340</v>
      </c>
      <c r="Q14" s="74" t="s">
        <v>282</v>
      </c>
      <c r="R14" s="74" t="s">
        <v>342</v>
      </c>
      <c r="S14" s="79"/>
    </row>
    <row r="15" spans="2:22" s="56" customFormat="1" ht="26.1" customHeight="1">
      <c r="C15" s="76"/>
      <c r="D15" s="87" t="s">
        <v>192</v>
      </c>
      <c r="E15" s="87" t="s">
        <v>193</v>
      </c>
      <c r="F15" s="87"/>
      <c r="G15" s="87" t="s">
        <v>165</v>
      </c>
      <c r="H15" s="87" t="s">
        <v>159</v>
      </c>
      <c r="I15" s="87" t="s">
        <v>195</v>
      </c>
      <c r="J15" s="87" t="s">
        <v>160</v>
      </c>
      <c r="K15" s="87" t="s">
        <v>187</v>
      </c>
      <c r="L15" s="87" t="s">
        <v>196</v>
      </c>
      <c r="M15" s="87"/>
      <c r="N15" s="87" t="s">
        <v>197</v>
      </c>
      <c r="O15" s="87" t="s">
        <v>198</v>
      </c>
      <c r="P15" s="87" t="s">
        <v>161</v>
      </c>
      <c r="Q15" s="87" t="s">
        <v>191</v>
      </c>
      <c r="R15" s="87" t="s">
        <v>192</v>
      </c>
      <c r="S15" s="78"/>
    </row>
    <row r="16" spans="2:22" s="2" customFormat="1" ht="25.5">
      <c r="C16" s="69"/>
      <c r="D16" s="70" t="s">
        <v>343</v>
      </c>
      <c r="E16" s="70" t="s">
        <v>345</v>
      </c>
      <c r="F16" s="70"/>
      <c r="G16" s="70" t="s">
        <v>289</v>
      </c>
      <c r="H16" s="70" t="s">
        <v>279</v>
      </c>
      <c r="I16" s="70" t="s">
        <v>347</v>
      </c>
      <c r="J16" s="70" t="s">
        <v>277</v>
      </c>
      <c r="K16" s="70" t="s">
        <v>333</v>
      </c>
      <c r="L16" s="70" t="s">
        <v>349</v>
      </c>
      <c r="M16" s="70"/>
      <c r="N16" s="70" t="s">
        <v>351</v>
      </c>
      <c r="O16" s="70" t="s">
        <v>353</v>
      </c>
      <c r="P16" s="70" t="s">
        <v>281</v>
      </c>
      <c r="Q16" s="70" t="s">
        <v>341</v>
      </c>
      <c r="R16" s="70" t="s">
        <v>343</v>
      </c>
      <c r="S16" s="71"/>
    </row>
    <row r="17" spans="2:19" s="2" customFormat="1" ht="63.75" customHeight="1">
      <c r="B17" s="54">
        <f>B13+1</f>
        <v>4</v>
      </c>
      <c r="C17" s="69"/>
      <c r="D17" s="4" t="s">
        <v>252</v>
      </c>
      <c r="E17" s="4" t="s">
        <v>253</v>
      </c>
      <c r="F17" s="4" t="s">
        <v>240</v>
      </c>
      <c r="G17" s="4" t="s">
        <v>238</v>
      </c>
      <c r="H17" s="4" t="s">
        <v>235</v>
      </c>
      <c r="I17" s="4" t="s">
        <v>254</v>
      </c>
      <c r="J17" s="4" t="s">
        <v>234</v>
      </c>
      <c r="K17" s="4" t="s">
        <v>247</v>
      </c>
      <c r="L17" s="4" t="s">
        <v>255</v>
      </c>
      <c r="M17" s="4" t="s">
        <v>237</v>
      </c>
      <c r="N17" s="4" t="s">
        <v>256</v>
      </c>
      <c r="O17" s="4" t="s">
        <v>257</v>
      </c>
      <c r="P17" s="4" t="s">
        <v>236</v>
      </c>
      <c r="Q17" s="4" t="s">
        <v>251</v>
      </c>
      <c r="R17" s="4" t="s">
        <v>252</v>
      </c>
      <c r="S17" s="72"/>
    </row>
    <row r="18" spans="2:19" s="2" customFormat="1" ht="22.5">
      <c r="C18" s="69"/>
      <c r="D18" s="74" t="s">
        <v>344</v>
      </c>
      <c r="E18" s="74" t="s">
        <v>346</v>
      </c>
      <c r="F18" s="74"/>
      <c r="G18" s="74" t="s">
        <v>290</v>
      </c>
      <c r="H18" s="74" t="s">
        <v>280</v>
      </c>
      <c r="I18" s="74" t="s">
        <v>348</v>
      </c>
      <c r="J18" s="74" t="s">
        <v>278</v>
      </c>
      <c r="K18" s="74" t="s">
        <v>334</v>
      </c>
      <c r="L18" s="74" t="s">
        <v>350</v>
      </c>
      <c r="M18" s="74"/>
      <c r="N18" s="74" t="s">
        <v>352</v>
      </c>
      <c r="O18" s="74" t="s">
        <v>354</v>
      </c>
      <c r="P18" s="74" t="s">
        <v>282</v>
      </c>
      <c r="Q18" s="74" t="s">
        <v>342</v>
      </c>
      <c r="R18" s="74" t="s">
        <v>344</v>
      </c>
      <c r="S18" s="79"/>
    </row>
    <row r="19" spans="2:19" s="56" customFormat="1" ht="26.1" customHeight="1">
      <c r="C19" s="76"/>
      <c r="D19" s="87" t="s">
        <v>199</v>
      </c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78"/>
    </row>
    <row r="20" spans="2:19" s="2" customFormat="1" ht="25.5">
      <c r="C20" s="69"/>
      <c r="D20" s="70" t="s">
        <v>355</v>
      </c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1"/>
    </row>
    <row r="21" spans="2:19" s="2" customFormat="1" ht="63.75" customHeight="1">
      <c r="B21" s="54">
        <f>B17+1</f>
        <v>5</v>
      </c>
      <c r="C21" s="69"/>
      <c r="D21" s="4" t="s">
        <v>258</v>
      </c>
      <c r="E21" s="4" t="s">
        <v>239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72"/>
    </row>
    <row r="22" spans="2:19" s="2" customFormat="1" ht="22.5">
      <c r="C22" s="69"/>
      <c r="D22" s="74" t="s">
        <v>356</v>
      </c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9"/>
    </row>
    <row r="23" spans="2:19" s="56" customFormat="1" ht="26.1" customHeight="1">
      <c r="C23" s="80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2"/>
    </row>
  </sheetData>
  <phoneticPr fontId="1" type="noConversion"/>
  <conditionalFormatting sqref="D3:R3">
    <cfRule type="expression" dxfId="24" priority="1">
      <formula>顯示注音輸入</formula>
    </cfRule>
  </conditionalFormatting>
  <conditionalFormatting sqref="D7:R7">
    <cfRule type="expression" dxfId="23" priority="11">
      <formula>顯示注音輸入</formula>
    </cfRule>
  </conditionalFormatting>
  <conditionalFormatting sqref="D11:R11">
    <cfRule type="expression" dxfId="22" priority="4">
      <formula>顯示注音輸入</formula>
    </cfRule>
  </conditionalFormatting>
  <conditionalFormatting sqref="D15:R15">
    <cfRule type="expression" dxfId="21" priority="3">
      <formula>顯示注音輸入</formula>
    </cfRule>
  </conditionalFormatting>
  <conditionalFormatting sqref="D19:R19">
    <cfRule type="expression" dxfId="20" priority="2">
      <formula>顯示注音輸入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DDFCA-E867-4C22-9E84-9772F7351F14}">
  <dimension ref="B2:S23"/>
  <sheetViews>
    <sheetView showGridLines="0" workbookViewId="0">
      <selection activeCell="S17" sqref="S17"/>
    </sheetView>
  </sheetViews>
  <sheetFormatPr defaultRowHeight="21"/>
  <cols>
    <col min="1" max="1" width="2.69921875" customWidth="1"/>
    <col min="2" max="2" width="3.5" customWidth="1"/>
    <col min="3" max="3" width="2.69921875" customWidth="1"/>
    <col min="4" max="19" width="11.5" style="2" customWidth="1"/>
  </cols>
  <sheetData>
    <row r="2" spans="2:19">
      <c r="D2" s="5">
        <f t="shared" ref="D2:R2" si="0">COLUMN() - 2</f>
        <v>2</v>
      </c>
      <c r="E2" s="5">
        <f t="shared" si="0"/>
        <v>3</v>
      </c>
      <c r="F2" s="5">
        <f t="shared" si="0"/>
        <v>4</v>
      </c>
      <c r="G2" s="5">
        <f t="shared" si="0"/>
        <v>5</v>
      </c>
      <c r="H2" s="5">
        <f t="shared" si="0"/>
        <v>6</v>
      </c>
      <c r="I2" s="5">
        <f t="shared" si="0"/>
        <v>7</v>
      </c>
      <c r="J2" s="5">
        <f t="shared" si="0"/>
        <v>8</v>
      </c>
      <c r="K2" s="5">
        <f t="shared" si="0"/>
        <v>9</v>
      </c>
      <c r="L2" s="5">
        <f t="shared" si="0"/>
        <v>10</v>
      </c>
      <c r="M2" s="5">
        <f t="shared" si="0"/>
        <v>11</v>
      </c>
      <c r="N2" s="5">
        <f t="shared" si="0"/>
        <v>12</v>
      </c>
      <c r="O2" s="5">
        <f t="shared" si="0"/>
        <v>13</v>
      </c>
      <c r="P2" s="5">
        <f t="shared" si="0"/>
        <v>14</v>
      </c>
      <c r="Q2" s="5">
        <f t="shared" si="0"/>
        <v>15</v>
      </c>
      <c r="R2" s="5">
        <f t="shared" si="0"/>
        <v>16</v>
      </c>
      <c r="S2" s="5"/>
    </row>
    <row r="3" spans="2:19" s="59" customFormat="1" ht="26.1" customHeight="1">
      <c r="D3" s="62" t="s">
        <v>160</v>
      </c>
      <c r="E3" s="62" t="s">
        <v>159</v>
      </c>
      <c r="F3" s="62" t="s">
        <v>161</v>
      </c>
      <c r="G3" s="62" t="s">
        <v>162</v>
      </c>
      <c r="H3" s="62" t="s">
        <v>163</v>
      </c>
      <c r="I3" s="62" t="s">
        <v>164</v>
      </c>
      <c r="J3" s="62"/>
      <c r="K3" s="62" t="s">
        <v>165</v>
      </c>
      <c r="L3" s="62" t="s">
        <v>159</v>
      </c>
      <c r="M3" s="62" t="s">
        <v>166</v>
      </c>
      <c r="N3" s="62" t="s">
        <v>167</v>
      </c>
      <c r="O3" s="62" t="s">
        <v>168</v>
      </c>
      <c r="P3" s="62" t="s">
        <v>169</v>
      </c>
      <c r="Q3" s="62"/>
      <c r="R3" s="62" t="s">
        <v>170</v>
      </c>
      <c r="S3" s="62"/>
    </row>
    <row r="4" spans="2:19" s="2" customFormat="1" ht="25.5">
      <c r="D4" s="55" t="str">
        <f t="shared" ref="D4:R4" si="1" xml:space="preserve"> IFERROR( LEFT(D3,  FIND("【", D3)-1), "")</f>
        <v>〔thⁿi¹〕</v>
      </c>
      <c r="E4" s="55" t="str">
        <f t="shared" si="1"/>
        <v>〔u⁷〕</v>
      </c>
      <c r="F4" s="55" t="str">
        <f t="shared" si="1"/>
        <v>〔put⁴〕</v>
      </c>
      <c r="G4" s="55" t="str">
        <f t="shared" si="1"/>
        <v>〔cik⁴〕</v>
      </c>
      <c r="H4" s="55" t="str">
        <f t="shared" si="1"/>
        <v>〔hong¹〕</v>
      </c>
      <c r="I4" s="55" t="str">
        <f t="shared" si="1"/>
        <v>〔hun⁵〕</v>
      </c>
      <c r="J4" s="55" t="str">
        <f t="shared" si="1"/>
        <v/>
      </c>
      <c r="K4" s="55" t="str">
        <f t="shared" si="1"/>
        <v>〔lang⁵〕</v>
      </c>
      <c r="L4" s="55" t="str">
        <f t="shared" si="1"/>
        <v>〔u⁷〕</v>
      </c>
      <c r="M4" s="55" t="str">
        <f t="shared" si="1"/>
        <v>〔tan³〕</v>
      </c>
      <c r="N4" s="55" t="str">
        <f t="shared" si="1"/>
        <v>〔sik⁸〕</v>
      </c>
      <c r="O4" s="55" t="str">
        <f t="shared" si="1"/>
        <v>〔ho⁷〕</v>
      </c>
      <c r="P4" s="55" t="str">
        <f t="shared" si="1"/>
        <v>〔hok⁴〕</v>
      </c>
      <c r="Q4" s="55" t="str">
        <f t="shared" si="1"/>
        <v/>
      </c>
      <c r="R4" s="55" t="str">
        <f t="shared" si="1"/>
        <v>〔ngoo⁵〕</v>
      </c>
      <c r="S4" s="1"/>
    </row>
    <row r="5" spans="2:19" s="2" customFormat="1" ht="63.75" customHeight="1">
      <c r="B5" s="54">
        <v>1</v>
      </c>
      <c r="D5" s="53" t="str" cm="1">
        <f t="array" ref="D5" xml:space="preserve"> MID(漢字注音!$V$3, (($B5 - 1)*15  + (COLUMN() - COLUMN($B:$B))), 1)</f>
        <v>有</v>
      </c>
      <c r="E5" s="53" t="str" cm="1">
        <f t="array" ref="E5" xml:space="preserve"> MID(漢字注音!$V$3, (($B5 - 1)*15  + (COLUMN() - COLUMN($B:$B))), 1)</f>
        <v>不</v>
      </c>
      <c r="F5" s="53" t="str" cm="1">
        <f t="array" ref="F5" xml:space="preserve"> MID(漢字注音!$V$3, (($B5 - 1)*15  + (COLUMN() - COLUMN($B:$B))), 1)</f>
        <v>測</v>
      </c>
      <c r="G5" s="53" t="str" cm="1">
        <f t="array" ref="G5" xml:space="preserve"> MID(漢字注音!$V$3, (($B5 - 1)*15  + (COLUMN() - COLUMN($B:$B))), 1)</f>
        <v>風</v>
      </c>
      <c r="H5" s="53" t="str" cm="1">
        <f t="array" ref="H5" xml:space="preserve"> MID(漢字注音!$V$3, (($B5 - 1)*15  + (COLUMN() - COLUMN($B:$B))), 1)</f>
        <v>雲</v>
      </c>
      <c r="I5" s="53" t="str" cm="1">
        <f t="array" ref="I5" xml:space="preserve"> MID(漢字注音!$V$3, (($B5 - 1)*15  + (COLUMN() - COLUMN($B:$B))), 1)</f>
        <v>，</v>
      </c>
      <c r="J5" s="53" t="str" cm="1">
        <f t="array" ref="J5" xml:space="preserve"> MID(漢字注音!$V$3, (($B5 - 1)*15  + (COLUMN() - COLUMN($B:$B))), 1)</f>
        <v>人</v>
      </c>
      <c r="K5" s="53" t="str" cm="1">
        <f t="array" ref="K5" xml:space="preserve"> MID(漢字注音!$V$3, (($B5 - 1)*15  + (COLUMN() - COLUMN($B:$B))), 1)</f>
        <v>有</v>
      </c>
      <c r="L5" s="53" t="str" cm="1">
        <f t="array" ref="L5" xml:space="preserve"> MID(漢字注音!$V$3, (($B5 - 1)*15  + (COLUMN() - COLUMN($B:$B))), 1)</f>
        <v>旦</v>
      </c>
      <c r="M5" s="53" t="str" cm="1">
        <f t="array" ref="M5" xml:space="preserve"> MID(漢字注音!$V$3, (($B5 - 1)*15  + (COLUMN() - COLUMN($B:$B))), 1)</f>
        <v>夕</v>
      </c>
      <c r="N5" s="53" t="str" cm="1">
        <f t="array" ref="N5" xml:space="preserve"> MID(漢字注音!$V$3, (($B5 - 1)*15  + (COLUMN() - COLUMN($B:$B))), 1)</f>
        <v>禍</v>
      </c>
      <c r="O5" s="53" t="str" cm="1">
        <f t="array" ref="O5" xml:space="preserve"> MID(漢字注音!$V$3, (($B5 - 1)*15  + (COLUMN() - COLUMN($B:$B))), 1)</f>
        <v>福</v>
      </c>
      <c r="P5" s="53" t="str" cm="1">
        <f t="array" ref="P5" xml:space="preserve"> MID(漢字注音!$V$3, (($B5 - 1)*15  + (COLUMN() - COLUMN($B:$B))), 1)</f>
        <v>。</v>
      </c>
      <c r="Q5" s="53" t="str" cm="1">
        <f t="array" ref="Q5" xml:space="preserve"> MID(漢字注音!$V$3, (($B5 - 1)*15  + (COLUMN() - COLUMN($B:$B))), 1)</f>
        <v>蜈</v>
      </c>
      <c r="R5" s="53" t="str" cm="1">
        <f t="array" ref="R5" xml:space="preserve"> MID(漢字注音!$V$3, (($B5 - 1)*15  + (COLUMN() - COLUMN($B:$B))), 1)</f>
        <v>蚣</v>
      </c>
      <c r="S5" s="4"/>
    </row>
    <row r="6" spans="2:19" s="60" customFormat="1" ht="22.5">
      <c r="D6" s="63" t="str">
        <f t="shared" ref="D6:R6" si="2" xml:space="preserve"> IFERROR( RIGHT(D3,  LEN(D3) - FIND("〕", D3)), "")</f>
        <v>【ㄊㄧ¹】</v>
      </c>
      <c r="E6" s="63" t="str">
        <f t="shared" si="2"/>
        <v>【ㄨ⁷】</v>
      </c>
      <c r="F6" s="63" t="str">
        <f t="shared" si="2"/>
        <v>【ㄅㄨ⁴】</v>
      </c>
      <c r="G6" s="63" t="str">
        <f t="shared" si="2"/>
        <v>【ㄑㄧ⁴】</v>
      </c>
      <c r="H6" s="63" t="str">
        <f t="shared" si="2"/>
        <v>【ㄏㄛㄥ¹】</v>
      </c>
      <c r="I6" s="63" t="str">
        <f t="shared" si="2"/>
        <v>【ㄏㄨㄣ⁵】</v>
      </c>
      <c r="J6" s="63" t="str">
        <f t="shared" si="2"/>
        <v/>
      </c>
      <c r="K6" s="63" t="str">
        <f t="shared" si="2"/>
        <v>【ㄌㄤ⁵】</v>
      </c>
      <c r="L6" s="63" t="str">
        <f t="shared" si="2"/>
        <v>【ㄨ⁷】</v>
      </c>
      <c r="M6" s="63" t="str">
        <f t="shared" si="2"/>
        <v>【ㄉㄢ³】</v>
      </c>
      <c r="N6" s="63" t="str">
        <f t="shared" si="2"/>
        <v>【ㄒㄧ⁸】</v>
      </c>
      <c r="O6" s="63" t="str">
        <f t="shared" si="2"/>
        <v>【ㄏㄜ⁷】</v>
      </c>
      <c r="P6" s="63" t="str">
        <f t="shared" si="2"/>
        <v>【ㄏㄛ⁴】</v>
      </c>
      <c r="Q6" s="63" t="str">
        <f t="shared" si="2"/>
        <v/>
      </c>
      <c r="R6" s="63" t="str">
        <f t="shared" si="2"/>
        <v>【ㄥㄛ⁵】</v>
      </c>
      <c r="S6" s="64"/>
    </row>
    <row r="7" spans="2:19" s="61" customFormat="1" ht="26.1" customHeight="1">
      <c r="D7" s="62" t="s">
        <v>171</v>
      </c>
      <c r="E7" s="62" t="s">
        <v>172</v>
      </c>
      <c r="F7" s="62" t="s">
        <v>173</v>
      </c>
      <c r="G7" s="62"/>
      <c r="H7" s="62" t="s">
        <v>174</v>
      </c>
      <c r="I7" s="62" t="s">
        <v>161</v>
      </c>
      <c r="J7" s="62" t="s">
        <v>175</v>
      </c>
      <c r="K7" s="62" t="s">
        <v>176</v>
      </c>
      <c r="L7" s="62"/>
      <c r="M7" s="62" t="s">
        <v>177</v>
      </c>
      <c r="N7" s="62" t="s">
        <v>178</v>
      </c>
      <c r="O7" s="62" t="s">
        <v>179</v>
      </c>
      <c r="P7" s="62" t="s">
        <v>180</v>
      </c>
      <c r="Q7" s="62"/>
      <c r="R7" s="62" t="s">
        <v>181</v>
      </c>
      <c r="S7" s="65"/>
    </row>
    <row r="8" spans="2:19" s="2" customFormat="1" ht="25.5">
      <c r="D8" s="55" t="str">
        <f t="shared" ref="D8:R8" si="3" xml:space="preserve"> IFERROR( LEFT(D7,  FIND("【", D7)-1), "")</f>
        <v>〔kang¹〕</v>
      </c>
      <c r="E8" s="55" t="str">
        <f t="shared" si="3"/>
        <v>〔pah⁴〕</v>
      </c>
      <c r="F8" s="55" t="str">
        <f t="shared" si="3"/>
        <v>〔ziok⁴〕</v>
      </c>
      <c r="G8" s="55" t="str">
        <f t="shared" si="3"/>
        <v/>
      </c>
      <c r="H8" s="55" t="str">
        <f t="shared" si="3"/>
        <v>〔kⁿia⁵〕</v>
      </c>
      <c r="I8" s="55" t="str">
        <f t="shared" si="3"/>
        <v>〔put⁴〕</v>
      </c>
      <c r="J8" s="55" t="str">
        <f t="shared" si="3"/>
        <v>〔kip⁸〕</v>
      </c>
      <c r="K8" s="55" t="str">
        <f t="shared" si="3"/>
        <v>〔zua⁵〕</v>
      </c>
      <c r="L8" s="55" t="str">
        <f t="shared" si="3"/>
        <v/>
      </c>
      <c r="M8" s="55" t="str">
        <f t="shared" si="3"/>
        <v>〔hiong⁵〕</v>
      </c>
      <c r="N8" s="55" t="str">
        <f t="shared" si="3"/>
        <v>〔ke¹〕</v>
      </c>
      <c r="O8" s="55" t="str">
        <f t="shared" si="3"/>
        <v>〔nng⁷〕</v>
      </c>
      <c r="P8" s="55" t="str">
        <f t="shared" si="3"/>
        <v>〔sit⁸〕</v>
      </c>
      <c r="Q8" s="55" t="str">
        <f t="shared" si="3"/>
        <v/>
      </c>
      <c r="R8" s="55" t="str">
        <f t="shared" si="3"/>
        <v>〔pue¹〕</v>
      </c>
      <c r="S8" s="1"/>
    </row>
    <row r="9" spans="2:19" s="2" customFormat="1" ht="63.75" customHeight="1">
      <c r="B9" s="54">
        <f>B5+1</f>
        <v>2</v>
      </c>
      <c r="D9" s="53" t="str" cm="1">
        <f t="array" ref="D9" xml:space="preserve"> MID(漢字注音!$V$3, (($B9 - 1)*15  + (COLUMN() - COLUMN($B:$B))), 1)</f>
        <v>百</v>
      </c>
      <c r="E9" s="53" t="str" cm="1">
        <f t="array" ref="E9" xml:space="preserve"> MID(漢字注音!$V$3, (($B9 - 1)*15  + (COLUMN() - COLUMN($B:$B))), 1)</f>
        <v>足</v>
      </c>
      <c r="F9" s="53" t="str" cm="1">
        <f t="array" ref="F9" xml:space="preserve"> MID(漢字注音!$V$3, (($B9 - 1)*15  + (COLUMN() - COLUMN($B:$B))), 1)</f>
        <v>，</v>
      </c>
      <c r="G9" s="53" t="str" cm="1">
        <f t="array" ref="G9" xml:space="preserve"> MID(漢字注音!$V$3, (($B9 - 1)*15  + (COLUMN() - COLUMN($B:$B))), 1)</f>
        <v>行</v>
      </c>
      <c r="H9" s="53" t="str" cm="1">
        <f t="array" ref="H9" xml:space="preserve"> MID(漢字注音!$V$3, (($B9 - 1)*15  + (COLUMN() - COLUMN($B:$B))), 1)</f>
        <v>不</v>
      </c>
      <c r="I9" s="53" t="str" cm="1">
        <f t="array" ref="I9" xml:space="preserve"> MID(漢字注音!$V$3, (($B9 - 1)*15  + (COLUMN() - COLUMN($B:$B))), 1)</f>
        <v>及</v>
      </c>
      <c r="J9" s="53" t="str" cm="1">
        <f t="array" ref="J9" xml:space="preserve"> MID(漢字注音!$V$3, (($B9 - 1)*15  + (COLUMN() - COLUMN($B:$B))), 1)</f>
        <v>蛇</v>
      </c>
      <c r="K9" s="53" t="str" cm="1">
        <f t="array" ref="K9" xml:space="preserve"> MID(漢字注音!$V$3, (($B9 - 1)*15  + (COLUMN() - COLUMN($B:$B))), 1)</f>
        <v>；</v>
      </c>
      <c r="L9" s="53" t="str" cm="1">
        <f t="array" ref="L9" xml:space="preserve"> MID(漢字注音!$V$3, (($B9 - 1)*15  + (COLUMN() - COLUMN($B:$B))), 1)</f>
        <v>雄</v>
      </c>
      <c r="M9" s="53" t="str" cm="1">
        <f t="array" ref="M9" xml:space="preserve"> MID(漢字注音!$V$3, (($B9 - 1)*15  + (COLUMN() - COLUMN($B:$B))), 1)</f>
        <v>雞</v>
      </c>
      <c r="N9" s="53" t="str" cm="1">
        <f t="array" ref="N9" xml:space="preserve"> MID(漢字注音!$V$3, (($B9 - 1)*15  + (COLUMN() - COLUMN($B:$B))), 1)</f>
        <v>兩</v>
      </c>
      <c r="O9" s="53" t="str" cm="1">
        <f t="array" ref="O9" xml:space="preserve"> MID(漢字注音!$V$3, (($B9 - 1)*15  + (COLUMN() - COLUMN($B:$B))), 1)</f>
        <v>翼</v>
      </c>
      <c r="P9" s="53" t="str" cm="1">
        <f t="array" ref="P9" xml:space="preserve"> MID(漢字注音!$V$3, (($B9 - 1)*15  + (COLUMN() - COLUMN($B:$B))), 1)</f>
        <v>，</v>
      </c>
      <c r="Q9" s="53" t="str" cm="1">
        <f t="array" ref="Q9" xml:space="preserve"> MID(漢字注音!$V$3, (($B9 - 1)*15  + (COLUMN() - COLUMN($B:$B))), 1)</f>
        <v>飛</v>
      </c>
      <c r="R9" s="53" t="str" cm="1">
        <f t="array" ref="R9" xml:space="preserve"> MID(漢字注音!$V$3, (($B9 - 1)*15  + (COLUMN() - COLUMN($B:$B))), 1)</f>
        <v>不</v>
      </c>
      <c r="S9" s="4"/>
    </row>
    <row r="10" spans="2:19" s="2" customFormat="1" ht="22.5">
      <c r="D10" s="63" t="str">
        <f t="shared" ref="D10:R10" si="4" xml:space="preserve"> IFERROR( RIGHT(D7,  LEN(D7) - FIND("〕", D7)), "")</f>
        <v>【ㄍㄤ¹】</v>
      </c>
      <c r="E10" s="63" t="str">
        <f t="shared" si="4"/>
        <v>【ㄅㄚ⁴】</v>
      </c>
      <c r="F10" s="63" t="str">
        <f t="shared" si="4"/>
        <v>【ㄐㄧㄛ⁴】</v>
      </c>
      <c r="G10" s="63" t="str">
        <f t="shared" si="4"/>
        <v/>
      </c>
      <c r="H10" s="63" t="str">
        <f t="shared" si="4"/>
        <v>【ㄍㄧㄚ⁵】</v>
      </c>
      <c r="I10" s="63" t="str">
        <f t="shared" si="4"/>
        <v>【ㄅㄨ⁴】</v>
      </c>
      <c r="J10" s="63" t="str">
        <f t="shared" si="4"/>
        <v>【ㄍㄧ⁸】</v>
      </c>
      <c r="K10" s="63" t="str">
        <f t="shared" si="4"/>
        <v>【ㄗㄨㄚ⁵】</v>
      </c>
      <c r="L10" s="63" t="str">
        <f t="shared" si="4"/>
        <v/>
      </c>
      <c r="M10" s="63" t="str">
        <f t="shared" si="4"/>
        <v>【ㄏㄧㄛㄥ⁵】</v>
      </c>
      <c r="N10" s="63" t="str">
        <f t="shared" si="4"/>
        <v>【ㄍㄝ¹】</v>
      </c>
      <c r="O10" s="63" t="str">
        <f t="shared" si="4"/>
        <v>【ㄋㄥ⁷】</v>
      </c>
      <c r="P10" s="63" t="str">
        <f t="shared" si="4"/>
        <v>【ㄒㄧ⁸】</v>
      </c>
      <c r="Q10" s="63" t="str">
        <f t="shared" si="4"/>
        <v/>
      </c>
      <c r="R10" s="63" t="str">
        <f t="shared" si="4"/>
        <v>【ㄅㄨㄝ¹】</v>
      </c>
      <c r="S10" s="3"/>
    </row>
    <row r="11" spans="2:19" s="61" customFormat="1" ht="26.1" customHeight="1">
      <c r="D11" s="62" t="s">
        <v>161</v>
      </c>
      <c r="E11" s="62" t="s">
        <v>182</v>
      </c>
      <c r="F11" s="62" t="s">
        <v>183</v>
      </c>
      <c r="G11" s="62"/>
      <c r="H11" s="62" t="s">
        <v>184</v>
      </c>
      <c r="I11" s="62" t="s">
        <v>159</v>
      </c>
      <c r="J11" s="62" t="s">
        <v>185</v>
      </c>
      <c r="K11" s="62" t="s">
        <v>186</v>
      </c>
      <c r="L11" s="62" t="s">
        <v>187</v>
      </c>
      <c r="M11" s="62" t="s">
        <v>188</v>
      </c>
      <c r="N11" s="62"/>
      <c r="O11" s="62" t="s">
        <v>189</v>
      </c>
      <c r="P11" s="62" t="s">
        <v>190</v>
      </c>
      <c r="Q11" s="62" t="s">
        <v>161</v>
      </c>
      <c r="R11" s="62" t="s">
        <v>191</v>
      </c>
      <c r="S11" s="65"/>
    </row>
    <row r="12" spans="2:19" s="2" customFormat="1" ht="25.5">
      <c r="D12" s="55" t="str">
        <f t="shared" ref="D12:R12" si="5" xml:space="preserve"> IFERROR( LEFT(D11,  FIND("【", D11)-1), "")</f>
        <v>〔put⁴〕</v>
      </c>
      <c r="E12" s="55" t="str">
        <f t="shared" si="5"/>
        <v>〔ko¹〕</v>
      </c>
      <c r="F12" s="55" t="str">
        <f t="shared" si="5"/>
        <v>〔a¹〕</v>
      </c>
      <c r="G12" s="55" t="str">
        <f t="shared" si="5"/>
        <v/>
      </c>
      <c r="H12" s="55" t="str">
        <f t="shared" si="5"/>
        <v>〔ma¹〕</v>
      </c>
      <c r="I12" s="55" t="str">
        <f t="shared" si="5"/>
        <v>〔u⁷〕</v>
      </c>
      <c r="J12" s="55" t="str">
        <f t="shared" si="5"/>
        <v>〔cian¹〕</v>
      </c>
      <c r="K12" s="55" t="str">
        <f t="shared" si="5"/>
        <v>〔li²〕</v>
      </c>
      <c r="L12" s="55" t="str">
        <f t="shared" si="5"/>
        <v>〔zi¹〕</v>
      </c>
      <c r="M12" s="55" t="str">
        <f t="shared" si="5"/>
        <v>〔ting⁵〕</v>
      </c>
      <c r="N12" s="55" t="str">
        <f t="shared" si="5"/>
        <v/>
      </c>
      <c r="O12" s="55" t="str">
        <f t="shared" si="5"/>
        <v>〔bo⁵〕</v>
      </c>
      <c r="P12" s="55" t="str">
        <f t="shared" si="5"/>
        <v>〔khia⁵〕</v>
      </c>
      <c r="Q12" s="55" t="str">
        <f t="shared" si="5"/>
        <v>〔put⁴〕</v>
      </c>
      <c r="R12" s="55" t="str">
        <f t="shared" si="5"/>
        <v>〔lerng⁵〕</v>
      </c>
      <c r="S12" s="1"/>
    </row>
    <row r="13" spans="2:19" s="2" customFormat="1" ht="63.75" customHeight="1">
      <c r="B13" s="54">
        <f>B9+1</f>
        <v>3</v>
      </c>
      <c r="D13" s="53" t="str" cm="1">
        <f t="array" ref="D13" xml:space="preserve"> MID(漢字注音!$V$3, (($B13 - 1)*15  + (COLUMN() - COLUMN($B:$B))), 1)</f>
        <v>過</v>
      </c>
      <c r="E13" s="53" t="str" cm="1">
        <f t="array" ref="E13" xml:space="preserve"> MID(漢字注音!$V$3, (($B13 - 1)*15  + (COLUMN() - COLUMN($B:$B))), 1)</f>
        <v>鴉</v>
      </c>
      <c r="F13" s="53" t="str" cm="1">
        <f t="array" ref="F13" xml:space="preserve"> MID(漢字注音!$V$3, (($B13 - 1)*15  + (COLUMN() - COLUMN($B:$B))), 1)</f>
        <v>。</v>
      </c>
      <c r="G13" s="53" t="str" cm="1">
        <f t="array" ref="G13" xml:space="preserve"> MID(漢字注音!$V$3, (($B13 - 1)*15  + (COLUMN() - COLUMN($B:$B))), 1)</f>
        <v>馬</v>
      </c>
      <c r="H13" s="53" t="str" cm="1">
        <f t="array" ref="H13" xml:space="preserve"> MID(漢字注音!$V$3, (($B13 - 1)*15  + (COLUMN() - COLUMN($B:$B))), 1)</f>
        <v>有</v>
      </c>
      <c r="I13" s="53" t="str" cm="1">
        <f t="array" ref="I13" xml:space="preserve"> MID(漢字注音!$V$3, (($B13 - 1)*15  + (COLUMN() - COLUMN($B:$B))), 1)</f>
        <v>千</v>
      </c>
      <c r="J13" s="53" t="str" cm="1">
        <f t="array" ref="J13" xml:space="preserve"> MID(漢字注音!$V$3, (($B13 - 1)*15  + (COLUMN() - COLUMN($B:$B))), 1)</f>
        <v>里</v>
      </c>
      <c r="K13" s="53" t="str" cm="1">
        <f t="array" ref="K13" xml:space="preserve"> MID(漢字注音!$V$3, (($B13 - 1)*15  + (COLUMN() - COLUMN($B:$B))), 1)</f>
        <v>之</v>
      </c>
      <c r="L13" s="53" t="str" cm="1">
        <f t="array" ref="L13" xml:space="preserve"> MID(漢字注音!$V$3, (($B13 - 1)*15  + (COLUMN() - COLUMN($B:$B))), 1)</f>
        <v>程</v>
      </c>
      <c r="M13" s="53" t="str" cm="1">
        <f t="array" ref="M13" xml:space="preserve"> MID(漢字注音!$V$3, (($B13 - 1)*15  + (COLUMN() - COLUMN($B:$B))), 1)</f>
        <v>，</v>
      </c>
      <c r="N13" s="53" t="str" cm="1">
        <f t="array" ref="N13" xml:space="preserve"> MID(漢字注音!$V$3, (($B13 - 1)*15  + (COLUMN() - COLUMN($B:$B))), 1)</f>
        <v>無</v>
      </c>
      <c r="O13" s="53" t="str" cm="1">
        <f t="array" ref="O13" xml:space="preserve"> MID(漢字注音!$V$3, (($B13 - 1)*15  + (COLUMN() - COLUMN($B:$B))), 1)</f>
        <v>騎</v>
      </c>
      <c r="P13" s="53" t="str" cm="1">
        <f t="array" ref="P13" xml:space="preserve"> MID(漢字注音!$V$3, (($B13 - 1)*15  + (COLUMN() - COLUMN($B:$B))), 1)</f>
        <v>不</v>
      </c>
      <c r="Q13" s="53" t="str" cm="1">
        <f t="array" ref="Q13" xml:space="preserve"> MID(漢字注音!$V$3, (($B13 - 1)*15  + (COLUMN() - COLUMN($B:$B))), 1)</f>
        <v>能</v>
      </c>
      <c r="R13" s="53" t="str" cm="1">
        <f t="array" ref="R13" xml:space="preserve"> MID(漢字注音!$V$3, (($B13 - 1)*15  + (COLUMN() - COLUMN($B:$B))), 1)</f>
        <v>自</v>
      </c>
      <c r="S13" s="4"/>
    </row>
    <row r="14" spans="2:19" s="2" customFormat="1" ht="22.5">
      <c r="D14" s="63" t="str">
        <f t="shared" ref="D14:R14" si="6" xml:space="preserve"> IFERROR( RIGHT(D11,  LEN(D11) - FIND("〕", D11)), "")</f>
        <v>【ㄅㄨ⁴】</v>
      </c>
      <c r="E14" s="63" t="str">
        <f t="shared" si="6"/>
        <v>【ㄍㄜ¹】</v>
      </c>
      <c r="F14" s="63" t="str">
        <f t="shared" si="6"/>
        <v>【ㄚ¹】</v>
      </c>
      <c r="G14" s="63" t="str">
        <f t="shared" si="6"/>
        <v/>
      </c>
      <c r="H14" s="63" t="str">
        <f t="shared" si="6"/>
        <v>【ㄇㄚ¹】</v>
      </c>
      <c r="I14" s="63" t="str">
        <f t="shared" si="6"/>
        <v>【ㄨ⁷】</v>
      </c>
      <c r="J14" s="63" t="str">
        <f t="shared" si="6"/>
        <v>【ㄑㄧㄢ¹】</v>
      </c>
      <c r="K14" s="63" t="str">
        <f t="shared" si="6"/>
        <v>【ㄌㄧ²】</v>
      </c>
      <c r="L14" s="63" t="str">
        <f t="shared" si="6"/>
        <v>【ㄐㄧ¹】</v>
      </c>
      <c r="M14" s="63" t="str">
        <f t="shared" si="6"/>
        <v>【ㄉㄧㄥ⁵】</v>
      </c>
      <c r="N14" s="63" t="str">
        <f t="shared" si="6"/>
        <v/>
      </c>
      <c r="O14" s="63" t="str">
        <f t="shared" si="6"/>
        <v>【ㄜ⁵】</v>
      </c>
      <c r="P14" s="63" t="str">
        <f t="shared" si="6"/>
        <v>【ㄎㄧㄚ⁵】</v>
      </c>
      <c r="Q14" s="63" t="str">
        <f t="shared" si="6"/>
        <v>【ㄅㄨ⁴】</v>
      </c>
      <c r="R14" s="63" t="str">
        <f t="shared" si="6"/>
        <v>【ㄌㄧㄥ⁵】</v>
      </c>
      <c r="S14" s="3"/>
    </row>
    <row r="15" spans="2:19" s="61" customFormat="1" ht="26.1" customHeight="1">
      <c r="D15" s="62" t="s">
        <v>192</v>
      </c>
      <c r="E15" s="62" t="s">
        <v>193</v>
      </c>
      <c r="F15" s="62"/>
      <c r="G15" s="62" t="s">
        <v>165</v>
      </c>
      <c r="H15" s="62" t="s">
        <v>159</v>
      </c>
      <c r="I15" s="62" t="s">
        <v>195</v>
      </c>
      <c r="J15" s="62" t="s">
        <v>160</v>
      </c>
      <c r="K15" s="62" t="s">
        <v>187</v>
      </c>
      <c r="L15" s="62" t="s">
        <v>196</v>
      </c>
      <c r="M15" s="62"/>
      <c r="N15" s="62" t="s">
        <v>197</v>
      </c>
      <c r="O15" s="62" t="s">
        <v>198</v>
      </c>
      <c r="P15" s="62" t="s">
        <v>161</v>
      </c>
      <c r="Q15" s="62" t="s">
        <v>191</v>
      </c>
      <c r="R15" s="62" t="s">
        <v>192</v>
      </c>
      <c r="S15" s="65"/>
    </row>
    <row r="16" spans="2:19" s="2" customFormat="1" ht="25.5">
      <c r="D16" s="55" t="str">
        <f t="shared" ref="D16:R16" si="7" xml:space="preserve"> IFERROR( LEFT(D15,  FIND("【", D15)-1), "")</f>
        <v>〔zu⁷〕</v>
      </c>
      <c r="E16" s="55" t="str">
        <f t="shared" si="7"/>
        <v>〔ong²〕</v>
      </c>
      <c r="F16" s="55" t="str">
        <f t="shared" si="7"/>
        <v/>
      </c>
      <c r="G16" s="55" t="str">
        <f t="shared" si="7"/>
        <v>〔lang⁵〕</v>
      </c>
      <c r="H16" s="55" t="str">
        <f t="shared" si="7"/>
        <v>〔u⁷〕</v>
      </c>
      <c r="I16" s="55" t="str">
        <f t="shared" si="7"/>
        <v>〔cong²〕</v>
      </c>
      <c r="J16" s="55" t="str">
        <f t="shared" si="7"/>
        <v>〔thⁿi¹〕</v>
      </c>
      <c r="K16" s="55" t="str">
        <f t="shared" si="7"/>
        <v>〔zi¹〕</v>
      </c>
      <c r="L16" s="55" t="str">
        <f t="shared" si="7"/>
        <v>〔zi³〕</v>
      </c>
      <c r="M16" s="55" t="str">
        <f t="shared" si="7"/>
        <v/>
      </c>
      <c r="N16" s="55" t="str">
        <f t="shared" si="7"/>
        <v>〔hui¹〕</v>
      </c>
      <c r="O16" s="55" t="str">
        <f t="shared" si="7"/>
        <v>〔un⁷〕</v>
      </c>
      <c r="P16" s="55" t="str">
        <f t="shared" si="7"/>
        <v>〔put⁴〕</v>
      </c>
      <c r="Q16" s="55" t="str">
        <f t="shared" si="7"/>
        <v>〔lerng⁵〕</v>
      </c>
      <c r="R16" s="55" t="str">
        <f t="shared" si="7"/>
        <v>〔zu⁷〕</v>
      </c>
      <c r="S16" s="1"/>
    </row>
    <row r="17" spans="2:19" s="2" customFormat="1" ht="63.75" customHeight="1">
      <c r="B17" s="54">
        <f>B13+1</f>
        <v>4</v>
      </c>
      <c r="D17" s="53" t="str" cm="1">
        <f t="array" ref="D17" xml:space="preserve"> MID(漢字注音!$V$3, (($B17 - 1)*15  + (COLUMN() - COLUMN($B:$B))), 1)</f>
        <v>往</v>
      </c>
      <c r="E17" s="53" t="str" cm="1">
        <f t="array" ref="E17" xml:space="preserve"> MID(漢字注音!$V$3, (($B17 - 1)*15  + (COLUMN() - COLUMN($B:$B))), 1)</f>
        <v>；</v>
      </c>
      <c r="F17" s="53" t="str" cm="1">
        <f t="array" ref="F17" xml:space="preserve"> MID(漢字注音!$V$3, (($B17 - 1)*15  + (COLUMN() - COLUMN($B:$B))), 1)</f>
        <v>人</v>
      </c>
      <c r="G17" s="53" t="str" cm="1">
        <f t="array" ref="G17" xml:space="preserve"> MID(漢字注音!$V$3, (($B17 - 1)*15  + (COLUMN() - COLUMN($B:$B))), 1)</f>
        <v>有</v>
      </c>
      <c r="H17" s="53" t="str" cm="1">
        <f t="array" ref="H17" xml:space="preserve"> MID(漢字注音!$V$3, (($B17 - 1)*15  + (COLUMN() - COLUMN($B:$B))), 1)</f>
        <v>沖</v>
      </c>
      <c r="I17" s="53" t="str" cm="1">
        <f t="array" ref="I17" xml:space="preserve"> MID(漢字注音!$V$3, (($B17 - 1)*15  + (COLUMN() - COLUMN($B:$B))), 1)</f>
        <v>天</v>
      </c>
      <c r="J17" s="53" t="str" cm="1">
        <f t="array" ref="J17" xml:space="preserve"> MID(漢字注音!$V$3, (($B17 - 1)*15  + (COLUMN() - COLUMN($B:$B))), 1)</f>
        <v>之</v>
      </c>
      <c r="K17" s="53" t="str" cm="1">
        <f t="array" ref="K17" xml:space="preserve"> MID(漢字注音!$V$3, (($B17 - 1)*15  + (COLUMN() - COLUMN($B:$B))), 1)</f>
        <v>志</v>
      </c>
      <c r="L17" s="53" t="str" cm="1">
        <f t="array" ref="L17" xml:space="preserve"> MID(漢字注音!$V$3, (($B17 - 1)*15  + (COLUMN() - COLUMN($B:$B))), 1)</f>
        <v>，</v>
      </c>
      <c r="M17" s="53" t="str" cm="1">
        <f t="array" ref="M17" xml:space="preserve"> MID(漢字注音!$V$3, (($B17 - 1)*15  + (COLUMN() - COLUMN($B:$B))), 1)</f>
        <v>非</v>
      </c>
      <c r="N17" s="53" t="str" cm="1">
        <f t="array" ref="N17" xml:space="preserve"> MID(漢字注音!$V$3, (($B17 - 1)*15  + (COLUMN() - COLUMN($B:$B))), 1)</f>
        <v>運</v>
      </c>
      <c r="O17" s="53" t="str" cm="1">
        <f t="array" ref="O17" xml:space="preserve"> MID(漢字注音!$V$3, (($B17 - 1)*15  + (COLUMN() - COLUMN($B:$B))), 1)</f>
        <v>不</v>
      </c>
      <c r="P17" s="53" t="str" cm="1">
        <f t="array" ref="P17" xml:space="preserve"> MID(漢字注音!$V$3, (($B17 - 1)*15  + (COLUMN() - COLUMN($B:$B))), 1)</f>
        <v>能</v>
      </c>
      <c r="Q17" s="53" t="str" cm="1">
        <f t="array" ref="Q17" xml:space="preserve"> MID(漢字注音!$V$3, (($B17 - 1)*15  + (COLUMN() - COLUMN($B:$B))), 1)</f>
        <v>自</v>
      </c>
      <c r="R17" s="53" t="str" cm="1">
        <f t="array" ref="R17" xml:space="preserve"> MID(漢字注音!$V$3, (($B17 - 1)*15  + (COLUMN() - COLUMN($B:$B))), 1)</f>
        <v>通</v>
      </c>
      <c r="S17" s="4"/>
    </row>
    <row r="18" spans="2:19" s="2" customFormat="1" ht="22.5">
      <c r="D18" s="63" t="str">
        <f t="shared" ref="D18:R18" si="8" xml:space="preserve"> IFERROR( RIGHT(D15,  LEN(D15) - FIND("〕", D15)), "")</f>
        <v>【ㄗㄨ⁷】</v>
      </c>
      <c r="E18" s="63" t="str">
        <f t="shared" si="8"/>
        <v>【ㄛㄥ²】</v>
      </c>
      <c r="F18" s="63" t="str">
        <f t="shared" si="8"/>
        <v/>
      </c>
      <c r="G18" s="63" t="str">
        <f t="shared" si="8"/>
        <v>【ㄌㄤ⁵】</v>
      </c>
      <c r="H18" s="63" t="str">
        <f t="shared" si="8"/>
        <v>【ㄨ⁷】</v>
      </c>
      <c r="I18" s="63" t="str">
        <f t="shared" si="8"/>
        <v>【ㄘㄛㄥ²】</v>
      </c>
      <c r="J18" s="63" t="str">
        <f t="shared" si="8"/>
        <v>【ㄊㄧ¹】</v>
      </c>
      <c r="K18" s="63" t="str">
        <f t="shared" si="8"/>
        <v>【ㄐㄧ¹】</v>
      </c>
      <c r="L18" s="63" t="str">
        <f t="shared" si="8"/>
        <v>【ㄐㄧ³】</v>
      </c>
      <c r="M18" s="63" t="str">
        <f t="shared" si="8"/>
        <v/>
      </c>
      <c r="N18" s="63" t="str">
        <f t="shared" si="8"/>
        <v>【ㄏㄨㄧ¹】</v>
      </c>
      <c r="O18" s="63" t="str">
        <f t="shared" si="8"/>
        <v>【ㄨㄣ⁷】</v>
      </c>
      <c r="P18" s="63" t="str">
        <f t="shared" si="8"/>
        <v>【ㄅㄨ⁴】</v>
      </c>
      <c r="Q18" s="63" t="str">
        <f t="shared" si="8"/>
        <v>【ㄌㄧㄥ⁵】</v>
      </c>
      <c r="R18" s="63" t="str">
        <f t="shared" si="8"/>
        <v>【ㄗㄨ⁷】</v>
      </c>
      <c r="S18" s="3"/>
    </row>
    <row r="19" spans="2:19" s="61" customFormat="1" ht="26.1" customHeight="1">
      <c r="D19" s="62" t="s">
        <v>199</v>
      </c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5"/>
    </row>
    <row r="20" spans="2:19" s="2" customFormat="1" ht="25.5">
      <c r="D20" s="55" t="str">
        <f t="shared" ref="D20:R20" si="9" xml:space="preserve"> IFERROR( LEFT(D19,  FIND("【", D19)-1), "")</f>
        <v>〔thong¹〕</v>
      </c>
      <c r="E20" s="55" t="str">
        <f t="shared" si="9"/>
        <v/>
      </c>
      <c r="F20" s="55" t="str">
        <f t="shared" si="9"/>
        <v/>
      </c>
      <c r="G20" s="55" t="str">
        <f t="shared" si="9"/>
        <v/>
      </c>
      <c r="H20" s="55" t="str">
        <f t="shared" si="9"/>
        <v/>
      </c>
      <c r="I20" s="55" t="str">
        <f t="shared" si="9"/>
        <v/>
      </c>
      <c r="J20" s="55" t="str">
        <f t="shared" si="9"/>
        <v/>
      </c>
      <c r="K20" s="55" t="str">
        <f t="shared" si="9"/>
        <v/>
      </c>
      <c r="L20" s="55" t="str">
        <f t="shared" si="9"/>
        <v/>
      </c>
      <c r="M20" s="55" t="str">
        <f t="shared" si="9"/>
        <v/>
      </c>
      <c r="N20" s="55" t="str">
        <f t="shared" si="9"/>
        <v/>
      </c>
      <c r="O20" s="55" t="str">
        <f t="shared" si="9"/>
        <v/>
      </c>
      <c r="P20" s="55" t="str">
        <f t="shared" si="9"/>
        <v/>
      </c>
      <c r="Q20" s="55" t="str">
        <f t="shared" si="9"/>
        <v/>
      </c>
      <c r="R20" s="55" t="str">
        <f t="shared" si="9"/>
        <v/>
      </c>
      <c r="S20" s="1"/>
    </row>
    <row r="21" spans="2:19" s="2" customFormat="1" ht="63.75" customHeight="1">
      <c r="B21" s="54">
        <f>B17+1</f>
        <v>5</v>
      </c>
      <c r="D21" s="53" t="str" cm="1">
        <f t="array" ref="D21" xml:space="preserve"> MID(漢字注音!$V$3, (($B21 - 1)*15  + (COLUMN() - COLUMN($B:$B))), 1)</f>
        <v>。</v>
      </c>
      <c r="E21" s="53" t="str" cm="1">
        <f t="array" ref="E21" xml:space="preserve"> MID(漢字注音!$V$3, (($B21 - 1)*15  + (COLUMN() - COLUMN($B:$B))), 1)</f>
        <v/>
      </c>
      <c r="F21" s="53" t="str" cm="1">
        <f t="array" ref="F21" xml:space="preserve"> MID(漢字注音!$V$3, (($B21 - 1)*15  + (COLUMN() - COLUMN($B:$B))), 1)</f>
        <v/>
      </c>
      <c r="G21" s="53" t="str" cm="1">
        <f t="array" ref="G21" xml:space="preserve"> MID(漢字注音!$V$3, (($B21 - 1)*15  + (COLUMN() - COLUMN($B:$B))), 1)</f>
        <v/>
      </c>
      <c r="H21" s="53" t="str" cm="1">
        <f t="array" ref="H21" xml:space="preserve"> MID(漢字注音!$V$3, (($B21 - 1)*15  + (COLUMN() - COLUMN($B:$B))), 1)</f>
        <v/>
      </c>
      <c r="I21" s="53" t="str" cm="1">
        <f t="array" ref="I21" xml:space="preserve"> MID(漢字注音!$V$3, (($B21 - 1)*15  + (COLUMN() - COLUMN($B:$B))), 1)</f>
        <v/>
      </c>
      <c r="J21" s="53" t="str" cm="1">
        <f t="array" ref="J21" xml:space="preserve"> MID(漢字注音!$V$3, (($B21 - 1)*15  + (COLUMN() - COLUMN($B:$B))), 1)</f>
        <v/>
      </c>
      <c r="K21" s="53" t="str" cm="1">
        <f t="array" ref="K21" xml:space="preserve"> MID(漢字注音!$V$3, (($B21 - 1)*15  + (COLUMN() - COLUMN($B:$B))), 1)</f>
        <v/>
      </c>
      <c r="L21" s="53" t="str" cm="1">
        <f t="array" ref="L21" xml:space="preserve"> MID(漢字注音!$V$3, (($B21 - 1)*15  + (COLUMN() - COLUMN($B:$B))), 1)</f>
        <v/>
      </c>
      <c r="M21" s="53" t="str" cm="1">
        <f t="array" ref="M21" xml:space="preserve"> MID(漢字注音!$V$3, (($B21 - 1)*15  + (COLUMN() - COLUMN($B:$B))), 1)</f>
        <v/>
      </c>
      <c r="N21" s="53" t="str" cm="1">
        <f t="array" ref="N21" xml:space="preserve"> MID(漢字注音!$V$3, (($B21 - 1)*15  + (COLUMN() - COLUMN($B:$B))), 1)</f>
        <v/>
      </c>
      <c r="O21" s="53" t="str" cm="1">
        <f t="array" ref="O21" xml:space="preserve"> MID(漢字注音!$V$3, (($B21 - 1)*15  + (COLUMN() - COLUMN($B:$B))), 1)</f>
        <v/>
      </c>
      <c r="P21" s="53" t="str" cm="1">
        <f t="array" ref="P21" xml:space="preserve"> MID(漢字注音!$V$3, (($B21 - 1)*15  + (COLUMN() - COLUMN($B:$B))), 1)</f>
        <v/>
      </c>
      <c r="Q21" s="53" t="str" cm="1">
        <f t="array" ref="Q21" xml:space="preserve"> MID(漢字注音!$V$3, (($B21 - 1)*15  + (COLUMN() - COLUMN($B:$B))), 1)</f>
        <v/>
      </c>
      <c r="R21" s="53" t="str" cm="1">
        <f t="array" ref="R21" xml:space="preserve"> MID(漢字注音!$V$3, (($B21 - 1)*15  + (COLUMN() - COLUMN($B:$B))), 1)</f>
        <v/>
      </c>
      <c r="S21" s="4"/>
    </row>
    <row r="22" spans="2:19" s="2" customFormat="1" ht="22.5">
      <c r="D22" s="63" t="str">
        <f t="shared" ref="D22:R22" si="10" xml:space="preserve"> IFERROR( RIGHT(D19,  LEN(D19) - FIND("〕", D19)), "")</f>
        <v>【ㄊㄛㄥ¹】</v>
      </c>
      <c r="E22" s="63" t="str">
        <f t="shared" si="10"/>
        <v/>
      </c>
      <c r="F22" s="63" t="str">
        <f t="shared" si="10"/>
        <v/>
      </c>
      <c r="G22" s="63" t="str">
        <f t="shared" si="10"/>
        <v/>
      </c>
      <c r="H22" s="63" t="str">
        <f t="shared" si="10"/>
        <v/>
      </c>
      <c r="I22" s="63" t="str">
        <f t="shared" si="10"/>
        <v/>
      </c>
      <c r="J22" s="63" t="str">
        <f t="shared" si="10"/>
        <v/>
      </c>
      <c r="K22" s="63" t="str">
        <f t="shared" si="10"/>
        <v/>
      </c>
      <c r="L22" s="63" t="str">
        <f t="shared" si="10"/>
        <v/>
      </c>
      <c r="M22" s="63" t="str">
        <f t="shared" si="10"/>
        <v/>
      </c>
      <c r="N22" s="63" t="str">
        <f t="shared" si="10"/>
        <v/>
      </c>
      <c r="O22" s="63" t="str">
        <f t="shared" si="10"/>
        <v/>
      </c>
      <c r="P22" s="63" t="str">
        <f t="shared" si="10"/>
        <v/>
      </c>
      <c r="Q22" s="63" t="str">
        <f t="shared" si="10"/>
        <v/>
      </c>
      <c r="R22" s="63" t="str">
        <f t="shared" si="10"/>
        <v/>
      </c>
      <c r="S22" s="3"/>
    </row>
    <row r="23" spans="2:19" s="61" customFormat="1" ht="26.1" customHeight="1"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</row>
  </sheetData>
  <phoneticPr fontId="1" type="noConversion"/>
  <conditionalFormatting sqref="D3:R3">
    <cfRule type="expression" dxfId="19" priority="9">
      <formula>顯示注音輸入</formula>
    </cfRule>
    <cfRule type="expression" dxfId="18" priority="10">
      <formula>"'= TRUE(顯示注音輸入)"</formula>
    </cfRule>
  </conditionalFormatting>
  <conditionalFormatting sqref="D7:R7">
    <cfRule type="expression" dxfId="17" priority="7">
      <formula>顯示注音輸入</formula>
    </cfRule>
    <cfRule type="expression" dxfId="16" priority="8">
      <formula>"'= TRUE(顯示注音輸入)"</formula>
    </cfRule>
  </conditionalFormatting>
  <conditionalFormatting sqref="D11:R11">
    <cfRule type="expression" dxfId="15" priority="5">
      <formula>顯示注音輸入</formula>
    </cfRule>
    <cfRule type="expression" dxfId="14" priority="6">
      <formula>"'= TRUE(顯示注音輸入)"</formula>
    </cfRule>
  </conditionalFormatting>
  <conditionalFormatting sqref="D15:R15">
    <cfRule type="expression" dxfId="13" priority="3">
      <formula>顯示注音輸入</formula>
    </cfRule>
    <cfRule type="expression" dxfId="12" priority="4">
      <formula>"'= TRUE(顯示注音輸入)"</formula>
    </cfRule>
  </conditionalFormatting>
  <conditionalFormatting sqref="D19:R19">
    <cfRule type="expression" dxfId="11" priority="1">
      <formula>顯示注音輸入</formula>
    </cfRule>
    <cfRule type="expression" dxfId="10" priority="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116C-D335-4FD6-B624-2DBC43731259}">
  <dimension ref="B1:V23"/>
  <sheetViews>
    <sheetView showGridLines="0" zoomScale="90" zoomScaleNormal="90" workbookViewId="0">
      <selection activeCell="W11" sqref="W11"/>
    </sheetView>
  </sheetViews>
  <sheetFormatPr defaultRowHeight="21"/>
  <cols>
    <col min="1" max="1" width="0.69921875" customWidth="1"/>
    <col min="2" max="2" width="4.5" customWidth="1"/>
    <col min="3" max="3" width="3.69921875" customWidth="1"/>
    <col min="4" max="18" width="11.5" style="2" customWidth="1"/>
    <col min="19" max="19" width="3.69921875" style="2" customWidth="1"/>
  </cols>
  <sheetData>
    <row r="1" spans="2:22" ht="6.75" customHeight="1"/>
    <row r="2" spans="2:22" s="83" customFormat="1" ht="28.5" customHeight="1">
      <c r="D2" s="84" cm="1">
        <f t="array" ref="D2">COLUMN() - COLUMN($C:$C)</f>
        <v>1</v>
      </c>
      <c r="E2" s="84" cm="1">
        <f t="array" ref="E2">COLUMN() - COLUMN($C:$C)</f>
        <v>2</v>
      </c>
      <c r="F2" s="84" cm="1">
        <f t="array" ref="F2">COLUMN() - COLUMN($C:$C)</f>
        <v>3</v>
      </c>
      <c r="G2" s="84" cm="1">
        <f t="array" ref="G2">COLUMN() - COLUMN($C:$C)</f>
        <v>4</v>
      </c>
      <c r="H2" s="84" cm="1">
        <f t="array" ref="H2">COLUMN() - COLUMN($C:$C)</f>
        <v>5</v>
      </c>
      <c r="I2" s="84" cm="1">
        <f t="array" ref="I2">COLUMN() - COLUMN($C:$C)</f>
        <v>6</v>
      </c>
      <c r="J2" s="84" cm="1">
        <f t="array" ref="J2">COLUMN() - COLUMN($C:$C)</f>
        <v>7</v>
      </c>
      <c r="K2" s="84" cm="1">
        <f t="array" ref="K2">COLUMN() - COLUMN($C:$C)</f>
        <v>8</v>
      </c>
      <c r="L2" s="84" cm="1">
        <f t="array" ref="L2">COLUMN() - COLUMN($C:$C)</f>
        <v>9</v>
      </c>
      <c r="M2" s="84" cm="1">
        <f t="array" ref="M2">COLUMN() - COLUMN($C:$C)</f>
        <v>10</v>
      </c>
      <c r="N2" s="84" cm="1">
        <f t="array" ref="N2">COLUMN() - COLUMN($C:$C)</f>
        <v>11</v>
      </c>
      <c r="O2" s="84" cm="1">
        <f t="array" ref="O2">COLUMN() - COLUMN($C:$C)</f>
        <v>12</v>
      </c>
      <c r="P2" s="84" cm="1">
        <f t="array" ref="P2">COLUMN() - COLUMN($C:$C)</f>
        <v>13</v>
      </c>
      <c r="Q2" s="84" cm="1">
        <f t="array" ref="Q2">COLUMN() - COLUMN($C:$C)</f>
        <v>14</v>
      </c>
      <c r="R2" s="84" cm="1">
        <f t="array" ref="R2">COLUMN() - COLUMN($C:$C)</f>
        <v>15</v>
      </c>
      <c r="S2" s="84"/>
    </row>
    <row r="3" spans="2:22" s="58" customFormat="1" ht="26.1" customHeight="1">
      <c r="C3" s="66"/>
      <c r="D3" s="67" t="s">
        <v>202</v>
      </c>
      <c r="E3" s="67" t="s">
        <v>203</v>
      </c>
      <c r="F3" s="67"/>
      <c r="G3" s="67" t="s">
        <v>204</v>
      </c>
      <c r="H3" s="67" t="s">
        <v>205</v>
      </c>
      <c r="I3" s="67" t="s">
        <v>206</v>
      </c>
      <c r="J3" s="67" t="s">
        <v>207</v>
      </c>
      <c r="K3" s="67"/>
      <c r="L3" s="67" t="s">
        <v>208</v>
      </c>
      <c r="M3" s="67" t="s">
        <v>209</v>
      </c>
      <c r="N3" s="67" t="s">
        <v>161</v>
      </c>
      <c r="O3" s="67" t="s">
        <v>191</v>
      </c>
      <c r="P3" s="67" t="s">
        <v>210</v>
      </c>
      <c r="Q3" s="67"/>
      <c r="R3" s="67" t="s">
        <v>211</v>
      </c>
      <c r="S3" s="68"/>
      <c r="V3" t="s">
        <v>201</v>
      </c>
    </row>
    <row r="4" spans="2:22" s="2" customFormat="1" ht="25.5">
      <c r="C4" s="69"/>
      <c r="D4" s="70" t="str">
        <f xml:space="preserve"> IFERROR( LEFT(D3,  FIND("【", D3)-1), "")</f>
        <v>〔kai³〕</v>
      </c>
      <c r="E4" s="70" t="str">
        <f t="shared" ref="E4:R4" si="0" xml:space="preserve"> IFERROR( LEFT(E3,  FIND("【", E3)-1), "")</f>
        <v>〔bun⁵〕</v>
      </c>
      <c r="F4" s="70" t="str">
        <f t="shared" si="0"/>
        <v/>
      </c>
      <c r="G4" s="70" t="str">
        <f t="shared" si="0"/>
        <v>〔jin⁵〕</v>
      </c>
      <c r="H4" s="70" t="str">
        <f t="shared" si="0"/>
        <v>〔sin¹〕</v>
      </c>
      <c r="I4" s="70" t="str">
        <f t="shared" si="0"/>
        <v>〔zai⁷〕</v>
      </c>
      <c r="J4" s="70" t="str">
        <f t="shared" si="0"/>
        <v>〔se³〕</v>
      </c>
      <c r="K4" s="70" t="str">
        <f t="shared" si="0"/>
        <v/>
      </c>
      <c r="L4" s="70" t="str">
        <f t="shared" si="0"/>
        <v>〔hu³〕</v>
      </c>
      <c r="M4" s="70" t="str">
        <f t="shared" si="0"/>
        <v>〔kui³〕</v>
      </c>
      <c r="N4" s="70" t="str">
        <f t="shared" si="0"/>
        <v>〔put⁴〕</v>
      </c>
      <c r="O4" s="70" t="str">
        <f t="shared" si="0"/>
        <v>〔lerng⁵〕</v>
      </c>
      <c r="P4" s="70" t="str">
        <f t="shared" si="0"/>
        <v>〔im⁵〕</v>
      </c>
      <c r="Q4" s="70" t="str">
        <f t="shared" si="0"/>
        <v/>
      </c>
      <c r="R4" s="70" t="str">
        <f t="shared" si="0"/>
        <v>〔pin⁵〕</v>
      </c>
      <c r="S4" s="71"/>
    </row>
    <row r="5" spans="2:22" s="2" customFormat="1" ht="63.75" customHeight="1">
      <c r="B5" s="54">
        <v>1</v>
      </c>
      <c r="C5" s="69"/>
      <c r="D5" s="4" t="str" cm="1">
        <f t="array" ref="D5" xml:space="preserve"> MID('漢字注音 (3)'!$V$3, (($B5 - 1)*15  + (COLUMN() - COLUMN($C:$C))), 1)</f>
        <v>蓋</v>
      </c>
      <c r="E5" s="4" t="str" cm="1">
        <f t="array" ref="E5" xml:space="preserve"> MID('漢字注音 (3)'!$V$3, (($B5 - 1)*15  + (COLUMN() - COLUMN($C:$C))), 1)</f>
        <v>聞</v>
      </c>
      <c r="F5" s="4" t="str" cm="1">
        <f t="array" ref="F5" xml:space="preserve"> MID('漢字注音 (3)'!$V$3, (($B5 - 1)*15  + (COLUMN() - COLUMN($C:$C))), 1)</f>
        <v>：</v>
      </c>
      <c r="G5" s="4" t="str" cm="1">
        <f t="array" ref="G5" xml:space="preserve"> MID('漢字注音 (3)'!$V$3, (($B5 - 1)*15  + (COLUMN() - COLUMN($C:$C))), 1)</f>
        <v>人</v>
      </c>
      <c r="H5" s="4" t="str" cm="1">
        <f t="array" ref="H5" xml:space="preserve"> MID('漢字注音 (3)'!$V$3, (($B5 - 1)*15  + (COLUMN() - COLUMN($C:$C))), 1)</f>
        <v>生</v>
      </c>
      <c r="I5" s="4" t="str" cm="1">
        <f t="array" ref="I5" xml:space="preserve"> MID('漢字注音 (3)'!$V$3, (($B5 - 1)*15  + (COLUMN() - COLUMN($C:$C))), 1)</f>
        <v>在</v>
      </c>
      <c r="J5" s="4" t="str" cm="1">
        <f t="array" ref="J5" xml:space="preserve"> MID('漢字注音 (3)'!$V$3, (($B5 - 1)*15  + (COLUMN() - COLUMN($C:$C))), 1)</f>
        <v>世</v>
      </c>
      <c r="K5" s="4" t="str" cm="1">
        <f t="array" ref="K5" xml:space="preserve"> MID('漢字注音 (3)'!$V$3, (($B5 - 1)*15  + (COLUMN() - COLUMN($C:$C))), 1)</f>
        <v>，</v>
      </c>
      <c r="L5" s="4" t="str" cm="1">
        <f t="array" ref="L5" xml:space="preserve"> MID('漢字注音 (3)'!$V$3, (($B5 - 1)*15  + (COLUMN() - COLUMN($C:$C))), 1)</f>
        <v>富</v>
      </c>
      <c r="M5" s="4" t="str" cm="1">
        <f t="array" ref="M5" xml:space="preserve"> MID('漢字注音 (3)'!$V$3, (($B5 - 1)*15  + (COLUMN() - COLUMN($C:$C))), 1)</f>
        <v>貴</v>
      </c>
      <c r="N5" s="4" t="str" cm="1">
        <f t="array" ref="N5" xml:space="preserve"> MID('漢字注音 (3)'!$V$3, (($B5 - 1)*15  + (COLUMN() - COLUMN($C:$C))), 1)</f>
        <v>不</v>
      </c>
      <c r="O5" s="4" t="str" cm="1">
        <f t="array" ref="O5" xml:space="preserve"> MID('漢字注音 (3)'!$V$3, (($B5 - 1)*15  + (COLUMN() - COLUMN($C:$C))), 1)</f>
        <v>能</v>
      </c>
      <c r="P5" s="4" t="str" cm="1">
        <f t="array" ref="P5" xml:space="preserve"> MID('漢字注音 (3)'!$V$3, (($B5 - 1)*15  + (COLUMN() - COLUMN($C:$C))), 1)</f>
        <v>淫</v>
      </c>
      <c r="Q5" s="4" t="str" cm="1">
        <f t="array" ref="Q5" xml:space="preserve"> MID('漢字注音 (3)'!$V$3, (($B5 - 1)*15  + (COLUMN() - COLUMN($C:$C))), 1)</f>
        <v>，</v>
      </c>
      <c r="R5" s="4" t="str" cm="1">
        <f t="array" ref="R5" xml:space="preserve"> MID('漢字注音 (3)'!$V$3, (($B5 - 1)*15  + (COLUMN() - COLUMN($C:$C))), 1)</f>
        <v>貧</v>
      </c>
      <c r="S5" s="72"/>
    </row>
    <row r="6" spans="2:22" s="57" customFormat="1" ht="22.5">
      <c r="C6" s="73"/>
      <c r="D6" s="74" t="str">
        <f xml:space="preserve"> IFERROR( RIGHT(D3,  LEN(D3) - FIND("〕", D3)), "")</f>
        <v>【ㄍㄞ³】</v>
      </c>
      <c r="E6" s="74" t="str">
        <f t="shared" ref="E6:R6" si="1" xml:space="preserve"> IFERROR( RIGHT(E3,  LEN(E3) - FIND("〕", E3)), "")</f>
        <v>【ㄨㄣ⁵】</v>
      </c>
      <c r="F6" s="74" t="str">
        <f t="shared" si="1"/>
        <v/>
      </c>
      <c r="G6" s="74" t="str">
        <f t="shared" si="1"/>
        <v>【ㄖㄧㄣ⁵】</v>
      </c>
      <c r="H6" s="74" t="str">
        <f t="shared" si="1"/>
        <v>【ㄒㄧㄣ¹】</v>
      </c>
      <c r="I6" s="74" t="str">
        <f t="shared" si="1"/>
        <v>【ㄗㄞ⁷】</v>
      </c>
      <c r="J6" s="74" t="str">
        <f t="shared" si="1"/>
        <v>【ㄙㄝ³】</v>
      </c>
      <c r="K6" s="74" t="str">
        <f t="shared" si="1"/>
        <v/>
      </c>
      <c r="L6" s="74" t="str">
        <f t="shared" si="1"/>
        <v>【ㄏㄨ³】</v>
      </c>
      <c r="M6" s="74" t="str">
        <f t="shared" si="1"/>
        <v>【ㄍㄨㄧ³】</v>
      </c>
      <c r="N6" s="74" t="str">
        <f t="shared" si="1"/>
        <v>【ㄅㄨ⁴】</v>
      </c>
      <c r="O6" s="74" t="str">
        <f t="shared" si="1"/>
        <v>【ㄌㄧㄥ⁵】</v>
      </c>
      <c r="P6" s="74" t="str">
        <f t="shared" si="1"/>
        <v>【ㄧㄇ⁵】</v>
      </c>
      <c r="Q6" s="74" t="str">
        <f t="shared" si="1"/>
        <v/>
      </c>
      <c r="R6" s="74" t="str">
        <f t="shared" si="1"/>
        <v>【ㄅㄧㄣ⁵】</v>
      </c>
      <c r="S6" s="75"/>
    </row>
    <row r="7" spans="2:22" s="56" customFormat="1" ht="26.1" customHeight="1">
      <c r="C7" s="76"/>
      <c r="D7" s="77" t="s">
        <v>212</v>
      </c>
      <c r="E7" s="77" t="s">
        <v>161</v>
      </c>
      <c r="F7" s="77" t="s">
        <v>191</v>
      </c>
      <c r="G7" s="77" t="s">
        <v>213</v>
      </c>
      <c r="H7" s="77"/>
      <c r="I7" s="77" t="s">
        <v>203</v>
      </c>
      <c r="J7" s="77" t="s">
        <v>214</v>
      </c>
      <c r="K7" s="77" t="s">
        <v>202</v>
      </c>
      <c r="L7" s="77" t="s">
        <v>207</v>
      </c>
      <c r="M7" s="77"/>
      <c r="N7" s="77" t="s">
        <v>215</v>
      </c>
      <c r="O7" s="77" t="s">
        <v>216</v>
      </c>
      <c r="P7" s="77" t="s">
        <v>217</v>
      </c>
      <c r="Q7" s="77" t="s">
        <v>213</v>
      </c>
      <c r="R7" s="77" t="s">
        <v>218</v>
      </c>
      <c r="S7" s="78"/>
    </row>
    <row r="8" spans="2:22" s="2" customFormat="1" ht="25.5">
      <c r="C8" s="69"/>
      <c r="D8" s="70" t="str">
        <f xml:space="preserve"> IFERROR( LEFT(D7,  FIND("【", D7)-1), "")</f>
        <v>〔zian⁷〕</v>
      </c>
      <c r="E8" s="70" t="str">
        <f t="shared" ref="E8:R8" si="2" xml:space="preserve"> IFERROR( LEFT(E7,  FIND("【", E7)-1), "")</f>
        <v>〔put⁴〕</v>
      </c>
      <c r="F8" s="70" t="str">
        <f t="shared" si="2"/>
        <v>〔lerng⁵〕</v>
      </c>
      <c r="G8" s="70" t="str">
        <f t="shared" si="2"/>
        <v>〔i⁵〕</v>
      </c>
      <c r="H8" s="70" t="str">
        <f t="shared" si="2"/>
        <v/>
      </c>
      <c r="I8" s="70" t="str">
        <f t="shared" si="2"/>
        <v>〔bun⁵〕</v>
      </c>
      <c r="J8" s="70" t="str">
        <f t="shared" si="2"/>
        <v>〔ziang¹〕</v>
      </c>
      <c r="K8" s="70" t="str">
        <f t="shared" si="2"/>
        <v>〔kai³〕</v>
      </c>
      <c r="L8" s="70" t="str">
        <f t="shared" si="2"/>
        <v>〔se³〕</v>
      </c>
      <c r="M8" s="70" t="str">
        <f t="shared" si="2"/>
        <v/>
      </c>
      <c r="N8" s="70" t="str">
        <f t="shared" si="2"/>
        <v>〔khong²〕</v>
      </c>
      <c r="O8" s="70" t="str">
        <f t="shared" si="2"/>
        <v>〔zu²〕</v>
      </c>
      <c r="P8" s="70" t="str">
        <f t="shared" si="2"/>
        <v>〔eh⁴〕</v>
      </c>
      <c r="Q8" s="70" t="str">
        <f t="shared" si="2"/>
        <v>〔i⁵〕</v>
      </c>
      <c r="R8" s="70" t="str">
        <f t="shared" si="2"/>
        <v>〔tan⁵〕</v>
      </c>
      <c r="S8" s="71"/>
    </row>
    <row r="9" spans="2:22" s="2" customFormat="1" ht="63.75" customHeight="1">
      <c r="B9" s="54">
        <f>B5+1</f>
        <v>2</v>
      </c>
      <c r="C9" s="69"/>
      <c r="D9" s="4" t="str" cm="1">
        <f t="array" ref="D9" xml:space="preserve"> MID('漢字注音 (3)'!$V$3, (($B9 - 1)*15  + (COLUMN() - COLUMN($C:$C))), 1)</f>
        <v>賤</v>
      </c>
      <c r="E9" s="4" t="str" cm="1">
        <f t="array" ref="E9" xml:space="preserve"> MID('漢字注音 (3)'!$V$3, (($B9 - 1)*15  + (COLUMN() - COLUMN($C:$C))), 1)</f>
        <v>不</v>
      </c>
      <c r="F9" s="4" t="str" cm="1">
        <f t="array" ref="F9" xml:space="preserve"> MID('漢字注音 (3)'!$V$3, (($B9 - 1)*15  + (COLUMN() - COLUMN($C:$C))), 1)</f>
        <v>能</v>
      </c>
      <c r="G9" s="4" t="str" cm="1">
        <f t="array" ref="G9" xml:space="preserve"> MID('漢字注音 (3)'!$V$3, (($B9 - 1)*15  + (COLUMN() - COLUMN($C:$C))), 1)</f>
        <v>移</v>
      </c>
      <c r="H9" s="4" t="str" cm="1">
        <f t="array" ref="H9" xml:space="preserve"> MID('漢字注音 (3)'!$V$3, (($B9 - 1)*15  + (COLUMN() - COLUMN($C:$C))), 1)</f>
        <v>。</v>
      </c>
      <c r="I9" s="4" t="str" cm="1">
        <f t="array" ref="I9" xml:space="preserve"> MID('漢字注音 (3)'!$V$3, (($B9 - 1)*15  + (COLUMN() - COLUMN($C:$C))), 1)</f>
        <v>文</v>
      </c>
      <c r="J9" s="4" t="str" cm="1">
        <f t="array" ref="J9" xml:space="preserve"> MID('漢字注音 (3)'!$V$3, (($B9 - 1)*15  + (COLUMN() - COLUMN($C:$C))), 1)</f>
        <v>章</v>
      </c>
      <c r="K9" s="4" t="str" cm="1">
        <f t="array" ref="K9" xml:space="preserve"> MID('漢字注音 (3)'!$V$3, (($B9 - 1)*15  + (COLUMN() - COLUMN($C:$C))), 1)</f>
        <v>蓋</v>
      </c>
      <c r="L9" s="4" t="str" cm="1">
        <f t="array" ref="L9" xml:space="preserve"> MID('漢字注音 (3)'!$V$3, (($B9 - 1)*15  + (COLUMN() - COLUMN($C:$C))), 1)</f>
        <v>世</v>
      </c>
      <c r="M9" s="4" t="str" cm="1">
        <f t="array" ref="M9" xml:space="preserve"> MID('漢字注音 (3)'!$V$3, (($B9 - 1)*15  + (COLUMN() - COLUMN($C:$C))), 1)</f>
        <v>，</v>
      </c>
      <c r="N9" s="4" t="str" cm="1">
        <f t="array" ref="N9" xml:space="preserve"> MID('漢字注音 (3)'!$V$3, (($B9 - 1)*15  + (COLUMN() - COLUMN($C:$C))), 1)</f>
        <v>孔</v>
      </c>
      <c r="O9" s="4" t="str" cm="1">
        <f t="array" ref="O9" xml:space="preserve"> MID('漢字注音 (3)'!$V$3, (($B9 - 1)*15  + (COLUMN() - COLUMN($C:$C))), 1)</f>
        <v>子</v>
      </c>
      <c r="P9" s="4" t="str" cm="1">
        <f t="array" ref="P9" xml:space="preserve"> MID('漢字注音 (3)'!$V$3, (($B9 - 1)*15  + (COLUMN() - COLUMN($C:$C))), 1)</f>
        <v>厄</v>
      </c>
      <c r="Q9" s="4" t="str" cm="1">
        <f t="array" ref="Q9" xml:space="preserve"> MID('漢字注音 (3)'!$V$3, (($B9 - 1)*15  + (COLUMN() - COLUMN($C:$C))), 1)</f>
        <v>於</v>
      </c>
      <c r="R9" s="4" t="str" cm="1">
        <f t="array" ref="R9" xml:space="preserve"> MID('漢字注音 (3)'!$V$3, (($B9 - 1)*15  + (COLUMN() - COLUMN($C:$C))), 1)</f>
        <v>陳</v>
      </c>
      <c r="S9" s="72"/>
    </row>
    <row r="10" spans="2:22" s="2" customFormat="1" ht="22.5">
      <c r="C10" s="69"/>
      <c r="D10" s="74" t="str">
        <f xml:space="preserve"> IFERROR( RIGHT(D7,  LEN(D7) - FIND("〕", D7)), "")</f>
        <v>【ㄐㄧㄢ⁷】</v>
      </c>
      <c r="E10" s="74" t="str">
        <f t="shared" ref="E10:R10" si="3" xml:space="preserve"> IFERROR( RIGHT(E7,  LEN(E7) - FIND("〕", E7)), "")</f>
        <v>【ㄅㄨ⁴】</v>
      </c>
      <c r="F10" s="74" t="str">
        <f t="shared" si="3"/>
        <v>【ㄌㄧㄥ⁵】</v>
      </c>
      <c r="G10" s="74" t="str">
        <f t="shared" si="3"/>
        <v>【ㄧ⁵】</v>
      </c>
      <c r="H10" s="74" t="str">
        <f t="shared" si="3"/>
        <v/>
      </c>
      <c r="I10" s="74" t="str">
        <f t="shared" si="3"/>
        <v>【ㄨㄣ⁵】</v>
      </c>
      <c r="J10" s="74" t="str">
        <f t="shared" si="3"/>
        <v>【ㄐㄧㄤ¹】</v>
      </c>
      <c r="K10" s="74" t="str">
        <f t="shared" si="3"/>
        <v>【ㄍㄞ³】</v>
      </c>
      <c r="L10" s="74" t="str">
        <f t="shared" si="3"/>
        <v>【ㄙㄝ³】</v>
      </c>
      <c r="M10" s="74" t="str">
        <f t="shared" si="3"/>
        <v/>
      </c>
      <c r="N10" s="74" t="str">
        <f t="shared" si="3"/>
        <v>【ㄎㄛㄥ²】</v>
      </c>
      <c r="O10" s="74" t="str">
        <f t="shared" si="3"/>
        <v>【ㄗㄨ²】</v>
      </c>
      <c r="P10" s="74" t="str">
        <f t="shared" si="3"/>
        <v>【ㄝ⁴】</v>
      </c>
      <c r="Q10" s="74" t="str">
        <f t="shared" si="3"/>
        <v>【ㄧ⁵】</v>
      </c>
      <c r="R10" s="74" t="str">
        <f t="shared" si="3"/>
        <v>【ㄉㄢ⁵】</v>
      </c>
      <c r="S10" s="79"/>
    </row>
    <row r="11" spans="2:22" s="56" customFormat="1" ht="26.1" customHeight="1">
      <c r="C11" s="76"/>
      <c r="D11" s="77" t="s">
        <v>219</v>
      </c>
      <c r="E11" s="77"/>
      <c r="F11" s="77" t="s">
        <v>220</v>
      </c>
      <c r="G11" s="77" t="s">
        <v>221</v>
      </c>
      <c r="H11" s="77" t="s">
        <v>222</v>
      </c>
      <c r="I11" s="77" t="s">
        <v>223</v>
      </c>
      <c r="J11" s="77"/>
      <c r="K11" s="77" t="s">
        <v>224</v>
      </c>
      <c r="L11" s="77" t="s">
        <v>225</v>
      </c>
      <c r="M11" s="77" t="s">
        <v>226</v>
      </c>
      <c r="N11" s="77" t="s">
        <v>213</v>
      </c>
      <c r="O11" s="77" t="s">
        <v>227</v>
      </c>
      <c r="P11" s="77" t="s">
        <v>228</v>
      </c>
      <c r="Q11" s="77"/>
      <c r="R11" s="77"/>
      <c r="S11" s="78"/>
    </row>
    <row r="12" spans="2:22" s="2" customFormat="1" ht="25.5">
      <c r="C12" s="69"/>
      <c r="D12" s="70" t="str">
        <f xml:space="preserve"> IFERROR( LEFT(D11,  FIND("【", D11)-1), "")</f>
        <v>〔pang¹〕</v>
      </c>
      <c r="E12" s="70" t="str">
        <f t="shared" ref="E12:R12" si="4" xml:space="preserve"> IFERROR( LEFT(E11,  FIND("【", E11)-1), "")</f>
        <v/>
      </c>
      <c r="F12" s="70" t="str">
        <f t="shared" si="4"/>
        <v>〔bu²〕</v>
      </c>
      <c r="G12" s="70" t="str">
        <f t="shared" si="4"/>
        <v>〔liok⁸〕</v>
      </c>
      <c r="H12" s="70" t="str">
        <f t="shared" si="4"/>
        <v>〔ciau¹〕</v>
      </c>
      <c r="I12" s="70" t="str">
        <f t="shared" si="4"/>
        <v>〔kun⁵〕</v>
      </c>
      <c r="J12" s="70" t="str">
        <f t="shared" si="4"/>
        <v/>
      </c>
      <c r="K12" s="70" t="str">
        <f t="shared" si="4"/>
        <v>〔thai³〕</v>
      </c>
      <c r="L12" s="70" t="str">
        <f t="shared" si="4"/>
        <v>〔kong¹〕</v>
      </c>
      <c r="M12" s="70" t="str">
        <f t="shared" si="4"/>
        <v>〔tiau³〕</v>
      </c>
      <c r="N12" s="70" t="str">
        <f t="shared" si="4"/>
        <v>〔i⁵〕</v>
      </c>
      <c r="O12" s="70" t="str">
        <f t="shared" si="4"/>
        <v>〔ui⁷〕</v>
      </c>
      <c r="P12" s="70" t="str">
        <f t="shared" si="4"/>
        <v>〔zui²〕</v>
      </c>
      <c r="Q12" s="70" t="str">
        <f t="shared" si="4"/>
        <v/>
      </c>
      <c r="R12" s="70" t="str">
        <f t="shared" si="4"/>
        <v/>
      </c>
      <c r="S12" s="71"/>
    </row>
    <row r="13" spans="2:22" s="2" customFormat="1" ht="63.75" customHeight="1">
      <c r="B13" s="54">
        <f>B9+1</f>
        <v>3</v>
      </c>
      <c r="C13" s="69"/>
      <c r="D13" s="4" t="str" cm="1">
        <f t="array" ref="D13" xml:space="preserve"> MID('漢字注音 (3)'!$V$3, (($B13 - 1)*15  + (COLUMN() - COLUMN($C:$C))), 1)</f>
        <v>邦</v>
      </c>
      <c r="E13" s="4" t="str" cm="1">
        <f t="array" ref="E13" xml:space="preserve"> MID('漢字注音 (3)'!$V$3, (($B13 - 1)*15  + (COLUMN() - COLUMN($C:$C))), 1)</f>
        <v>；</v>
      </c>
      <c r="F13" s="4" t="str" cm="1">
        <f t="array" ref="F13" xml:space="preserve"> MID('漢字注音 (3)'!$V$3, (($B13 - 1)*15  + (COLUMN() - COLUMN($C:$C))), 1)</f>
        <v>武</v>
      </c>
      <c r="G13" s="4" t="str" cm="1">
        <f t="array" ref="G13" xml:space="preserve"> MID('漢字注音 (3)'!$V$3, (($B13 - 1)*15  + (COLUMN() - COLUMN($C:$C))), 1)</f>
        <v>略</v>
      </c>
      <c r="H13" s="4" t="str" cm="1">
        <f t="array" ref="H13" xml:space="preserve"> MID('漢字注音 (3)'!$V$3, (($B13 - 1)*15  + (COLUMN() - COLUMN($C:$C))), 1)</f>
        <v>超</v>
      </c>
      <c r="I13" s="4" t="str" cm="1">
        <f t="array" ref="I13" xml:space="preserve"> MID('漢字注音 (3)'!$V$3, (($B13 - 1)*15  + (COLUMN() - COLUMN($C:$C))), 1)</f>
        <v>群</v>
      </c>
      <c r="J13" s="4" t="str" cm="1">
        <f t="array" ref="J13" xml:space="preserve"> MID('漢字注音 (3)'!$V$3, (($B13 - 1)*15  + (COLUMN() - COLUMN($C:$C))), 1)</f>
        <v>，</v>
      </c>
      <c r="K13" s="4" t="str" cm="1">
        <f t="array" ref="K13" xml:space="preserve"> MID('漢字注音 (3)'!$V$3, (($B13 - 1)*15  + (COLUMN() - COLUMN($C:$C))), 1)</f>
        <v>太</v>
      </c>
      <c r="L13" s="4" t="str" cm="1">
        <f t="array" ref="L13" xml:space="preserve"> MID('漢字注音 (3)'!$V$3, (($B13 - 1)*15  + (COLUMN() - COLUMN($C:$C))), 1)</f>
        <v>公</v>
      </c>
      <c r="M13" s="4" t="str" cm="1">
        <f t="array" ref="M13" xml:space="preserve"> MID('漢字注音 (3)'!$V$3, (($B13 - 1)*15  + (COLUMN() - COLUMN($C:$C))), 1)</f>
        <v>釣</v>
      </c>
      <c r="N13" s="4" t="str" cm="1">
        <f t="array" ref="N13" xml:space="preserve"> MID('漢字注音 (3)'!$V$3, (($B13 - 1)*15  + (COLUMN() - COLUMN($C:$C))), 1)</f>
        <v>於</v>
      </c>
      <c r="O13" s="4" t="str" cm="1">
        <f t="array" ref="O13" xml:space="preserve"> MID('漢字注音 (3)'!$V$3, (($B13 - 1)*15  + (COLUMN() - COLUMN($C:$C))), 1)</f>
        <v>渭</v>
      </c>
      <c r="P13" s="4" t="str" cm="1">
        <f t="array" ref="P13" xml:space="preserve"> MID('漢字注音 (3)'!$V$3, (($B13 - 1)*15  + (COLUMN() - COLUMN($C:$C))), 1)</f>
        <v>水</v>
      </c>
      <c r="Q13" s="4" t="str" cm="1">
        <f t="array" ref="Q13" xml:space="preserve"> MID('漢字注音 (3)'!$V$3, (($B13 - 1)*15  + (COLUMN() - COLUMN($C:$C))), 1)</f>
        <v>。</v>
      </c>
      <c r="R13" s="4" t="str" cm="1">
        <f t="array" ref="R13" xml:space="preserve"> MID('漢字注音 (3)'!$V$3, (($B13 - 1)*15  + (COLUMN() - COLUMN($C:$C))), 1)</f>
        <v/>
      </c>
      <c r="S13" s="72"/>
    </row>
    <row r="14" spans="2:22" s="2" customFormat="1" ht="22.5">
      <c r="C14" s="69"/>
      <c r="D14" s="74" t="str">
        <f xml:space="preserve"> IFERROR( RIGHT(D11,  LEN(D11) - FIND("〕", D11)), "")</f>
        <v>【ㄅㄤ¹】</v>
      </c>
      <c r="E14" s="74" t="str">
        <f t="shared" ref="E14:R14" si="5" xml:space="preserve"> IFERROR( RIGHT(E11,  LEN(E11) - FIND("〕", E11)), "")</f>
        <v/>
      </c>
      <c r="F14" s="74" t="str">
        <f t="shared" si="5"/>
        <v>【ㄨ²】</v>
      </c>
      <c r="G14" s="74" t="str">
        <f t="shared" si="5"/>
        <v>【ㄌㄧㄛ⁸】</v>
      </c>
      <c r="H14" s="74" t="str">
        <f t="shared" si="5"/>
        <v>【ㄑㄧㄠ¹】</v>
      </c>
      <c r="I14" s="74" t="str">
        <f t="shared" si="5"/>
        <v>【ㄍㄨㄣ⁵】</v>
      </c>
      <c r="J14" s="74" t="str">
        <f t="shared" si="5"/>
        <v/>
      </c>
      <c r="K14" s="74" t="str">
        <f t="shared" si="5"/>
        <v>【ㄊㄞ³】</v>
      </c>
      <c r="L14" s="74" t="str">
        <f t="shared" si="5"/>
        <v>【ㄍㄛㄥ¹】</v>
      </c>
      <c r="M14" s="74" t="str">
        <f t="shared" si="5"/>
        <v>【ㄉㄧㄠ³】</v>
      </c>
      <c r="N14" s="74" t="str">
        <f t="shared" si="5"/>
        <v>【ㄧ⁵】</v>
      </c>
      <c r="O14" s="74" t="str">
        <f t="shared" si="5"/>
        <v>【ㄨㄧ⁷】</v>
      </c>
      <c r="P14" s="74" t="str">
        <f t="shared" si="5"/>
        <v>【ㄗㄨㄧ²】</v>
      </c>
      <c r="Q14" s="74" t="str">
        <f t="shared" si="5"/>
        <v/>
      </c>
      <c r="R14" s="74" t="str">
        <f t="shared" si="5"/>
        <v/>
      </c>
      <c r="S14" s="79"/>
    </row>
    <row r="15" spans="2:22" s="56" customFormat="1" ht="26.1" customHeight="1">
      <c r="C15" s="76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8"/>
    </row>
    <row r="16" spans="2:22" s="2" customFormat="1" ht="25.5">
      <c r="C16" s="69"/>
      <c r="D16" s="70" t="str">
        <f xml:space="preserve"> IFERROR( LEFT(D15,  FIND("【", D15)-1), "")</f>
        <v/>
      </c>
      <c r="E16" s="70" t="str">
        <f t="shared" ref="E16:R16" si="6" xml:space="preserve"> IFERROR( LEFT(E15,  FIND("【", E15)-1), "")</f>
        <v/>
      </c>
      <c r="F16" s="70" t="str">
        <f t="shared" si="6"/>
        <v/>
      </c>
      <c r="G16" s="70" t="str">
        <f t="shared" si="6"/>
        <v/>
      </c>
      <c r="H16" s="70" t="str">
        <f t="shared" si="6"/>
        <v/>
      </c>
      <c r="I16" s="70" t="str">
        <f t="shared" si="6"/>
        <v/>
      </c>
      <c r="J16" s="70" t="str">
        <f t="shared" si="6"/>
        <v/>
      </c>
      <c r="K16" s="70" t="str">
        <f t="shared" si="6"/>
        <v/>
      </c>
      <c r="L16" s="70" t="str">
        <f t="shared" si="6"/>
        <v/>
      </c>
      <c r="M16" s="70" t="str">
        <f t="shared" si="6"/>
        <v/>
      </c>
      <c r="N16" s="70" t="str">
        <f t="shared" si="6"/>
        <v/>
      </c>
      <c r="O16" s="70" t="str">
        <f t="shared" si="6"/>
        <v/>
      </c>
      <c r="P16" s="70" t="str">
        <f t="shared" si="6"/>
        <v/>
      </c>
      <c r="Q16" s="70" t="str">
        <f t="shared" si="6"/>
        <v/>
      </c>
      <c r="R16" s="70" t="str">
        <f t="shared" si="6"/>
        <v/>
      </c>
      <c r="S16" s="71"/>
    </row>
    <row r="17" spans="2:19" s="2" customFormat="1" ht="63.75" customHeight="1">
      <c r="B17" s="54">
        <f>B13+1</f>
        <v>4</v>
      </c>
      <c r="C17" s="69"/>
      <c r="D17" s="4" t="str" cm="1">
        <f t="array" ref="D17" xml:space="preserve"> MID('漢字注音 (3)'!$V$3, (($B17 - 1)*15  + (COLUMN() - COLUMN($C:$C))), 1)</f>
        <v/>
      </c>
      <c r="E17" s="4" t="str" cm="1">
        <f t="array" ref="E17" xml:space="preserve"> MID('漢字注音 (3)'!$V$3, (($B17 - 1)*15  + (COLUMN() - COLUMN($C:$C))), 1)</f>
        <v/>
      </c>
      <c r="F17" s="4" t="str" cm="1">
        <f t="array" ref="F17" xml:space="preserve"> MID('漢字注音 (3)'!$V$3, (($B17 - 1)*15  + (COLUMN() - COLUMN($C:$C))), 1)</f>
        <v/>
      </c>
      <c r="G17" s="4" t="str" cm="1">
        <f t="array" ref="G17" xml:space="preserve"> MID('漢字注音 (3)'!$V$3, (($B17 - 1)*15  + (COLUMN() - COLUMN($C:$C))), 1)</f>
        <v/>
      </c>
      <c r="H17" s="4" t="str" cm="1">
        <f t="array" ref="H17" xml:space="preserve"> MID('漢字注音 (3)'!$V$3, (($B17 - 1)*15  + (COLUMN() - COLUMN($C:$C))), 1)</f>
        <v/>
      </c>
      <c r="I17" s="4" t="str" cm="1">
        <f t="array" ref="I17" xml:space="preserve"> MID('漢字注音 (3)'!$V$3, (($B17 - 1)*15  + (COLUMN() - COLUMN($C:$C))), 1)</f>
        <v/>
      </c>
      <c r="J17" s="4" t="str" cm="1">
        <f t="array" ref="J17" xml:space="preserve"> MID('漢字注音 (3)'!$V$3, (($B17 - 1)*15  + (COLUMN() - COLUMN($C:$C))), 1)</f>
        <v/>
      </c>
      <c r="K17" s="4" t="str" cm="1">
        <f t="array" ref="K17" xml:space="preserve"> MID('漢字注音 (3)'!$V$3, (($B17 - 1)*15  + (COLUMN() - COLUMN($C:$C))), 1)</f>
        <v/>
      </c>
      <c r="L17" s="4" t="str" cm="1">
        <f t="array" ref="L17" xml:space="preserve"> MID('漢字注音 (3)'!$V$3, (($B17 - 1)*15  + (COLUMN() - COLUMN($C:$C))), 1)</f>
        <v/>
      </c>
      <c r="M17" s="4" t="str" cm="1">
        <f t="array" ref="M17" xml:space="preserve"> MID('漢字注音 (3)'!$V$3, (($B17 - 1)*15  + (COLUMN() - COLUMN($C:$C))), 1)</f>
        <v/>
      </c>
      <c r="N17" s="4" t="str" cm="1">
        <f t="array" ref="N17" xml:space="preserve"> MID('漢字注音 (3)'!$V$3, (($B17 - 1)*15  + (COLUMN() - COLUMN($C:$C))), 1)</f>
        <v/>
      </c>
      <c r="O17" s="4" t="str" cm="1">
        <f t="array" ref="O17" xml:space="preserve"> MID('漢字注音 (3)'!$V$3, (($B17 - 1)*15  + (COLUMN() - COLUMN($C:$C))), 1)</f>
        <v/>
      </c>
      <c r="P17" s="4" t="str" cm="1">
        <f t="array" ref="P17" xml:space="preserve"> MID('漢字注音 (3)'!$V$3, (($B17 - 1)*15  + (COLUMN() - COLUMN($C:$C))), 1)</f>
        <v/>
      </c>
      <c r="Q17" s="4" t="str" cm="1">
        <f t="array" ref="Q17" xml:space="preserve"> MID('漢字注音 (3)'!$V$3, (($B17 - 1)*15  + (COLUMN() - COLUMN($C:$C))), 1)</f>
        <v/>
      </c>
      <c r="R17" s="4" t="str" cm="1">
        <f t="array" ref="R17" xml:space="preserve"> MID('漢字注音 (3)'!$V$3, (($B17 - 1)*15  + (COLUMN() - COLUMN($C:$C))), 1)</f>
        <v/>
      </c>
      <c r="S17" s="72"/>
    </row>
    <row r="18" spans="2:19" s="2" customFormat="1" ht="22.5">
      <c r="C18" s="69"/>
      <c r="D18" s="74" t="str">
        <f xml:space="preserve"> IFERROR( RIGHT(D15,  LEN(D15) - FIND("〕", D15)), "")</f>
        <v/>
      </c>
      <c r="E18" s="74" t="str">
        <f t="shared" ref="E18:R18" si="7" xml:space="preserve"> IFERROR( RIGHT(E15,  LEN(E15) - FIND("〕", E15)), "")</f>
        <v/>
      </c>
      <c r="F18" s="74" t="str">
        <f t="shared" si="7"/>
        <v/>
      </c>
      <c r="G18" s="74" t="str">
        <f t="shared" si="7"/>
        <v/>
      </c>
      <c r="H18" s="74" t="str">
        <f t="shared" si="7"/>
        <v/>
      </c>
      <c r="I18" s="74" t="str">
        <f t="shared" si="7"/>
        <v/>
      </c>
      <c r="J18" s="74" t="str">
        <f t="shared" si="7"/>
        <v/>
      </c>
      <c r="K18" s="74" t="str">
        <f t="shared" si="7"/>
        <v/>
      </c>
      <c r="L18" s="74" t="str">
        <f t="shared" si="7"/>
        <v/>
      </c>
      <c r="M18" s="74" t="str">
        <f t="shared" si="7"/>
        <v/>
      </c>
      <c r="N18" s="74" t="str">
        <f t="shared" si="7"/>
        <v/>
      </c>
      <c r="O18" s="74" t="str">
        <f t="shared" si="7"/>
        <v/>
      </c>
      <c r="P18" s="74" t="str">
        <f t="shared" si="7"/>
        <v/>
      </c>
      <c r="Q18" s="74" t="str">
        <f t="shared" si="7"/>
        <v/>
      </c>
      <c r="R18" s="74" t="str">
        <f t="shared" si="7"/>
        <v/>
      </c>
      <c r="S18" s="79"/>
    </row>
    <row r="19" spans="2:19" s="56" customFormat="1" ht="26.1" customHeight="1">
      <c r="C19" s="76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8"/>
    </row>
    <row r="20" spans="2:19" s="2" customFormat="1" ht="25.5">
      <c r="C20" s="69"/>
      <c r="D20" s="70" t="str">
        <f xml:space="preserve"> IFERROR( LEFT(D19,  FIND("【", D19)-1), "")</f>
        <v/>
      </c>
      <c r="E20" s="70" t="str">
        <f t="shared" ref="E20:R20" si="8" xml:space="preserve"> IFERROR( LEFT(E19,  FIND("【", E19)-1), "")</f>
        <v/>
      </c>
      <c r="F20" s="70" t="str">
        <f t="shared" si="8"/>
        <v/>
      </c>
      <c r="G20" s="70" t="str">
        <f t="shared" si="8"/>
        <v/>
      </c>
      <c r="H20" s="70" t="str">
        <f t="shared" si="8"/>
        <v/>
      </c>
      <c r="I20" s="70" t="str">
        <f t="shared" si="8"/>
        <v/>
      </c>
      <c r="J20" s="70" t="str">
        <f t="shared" si="8"/>
        <v/>
      </c>
      <c r="K20" s="70" t="str">
        <f t="shared" si="8"/>
        <v/>
      </c>
      <c r="L20" s="70" t="str">
        <f t="shared" si="8"/>
        <v/>
      </c>
      <c r="M20" s="70" t="str">
        <f t="shared" si="8"/>
        <v/>
      </c>
      <c r="N20" s="70" t="str">
        <f t="shared" si="8"/>
        <v/>
      </c>
      <c r="O20" s="70" t="str">
        <f t="shared" si="8"/>
        <v/>
      </c>
      <c r="P20" s="70" t="str">
        <f t="shared" si="8"/>
        <v/>
      </c>
      <c r="Q20" s="70" t="str">
        <f t="shared" si="8"/>
        <v/>
      </c>
      <c r="R20" s="70" t="str">
        <f t="shared" si="8"/>
        <v/>
      </c>
      <c r="S20" s="71"/>
    </row>
    <row r="21" spans="2:19" s="2" customFormat="1" ht="63.75" customHeight="1">
      <c r="B21" s="54">
        <f>B17+1</f>
        <v>5</v>
      </c>
      <c r="C21" s="69"/>
      <c r="D21" s="4" t="str" cm="1">
        <f t="array" ref="D21" xml:space="preserve"> MID('漢字注音 (3)'!$V$3, (($B21 - 1)*15  + (COLUMN() - COLUMN($C:$C))), 1)</f>
        <v/>
      </c>
      <c r="E21" s="4" t="str" cm="1">
        <f t="array" ref="E21" xml:space="preserve"> MID('漢字注音 (3)'!$V$3, (($B21 - 1)*15  + (COLUMN() - COLUMN($C:$C))), 1)</f>
        <v/>
      </c>
      <c r="F21" s="4" t="str" cm="1">
        <f t="array" ref="F21" xml:space="preserve"> MID('漢字注音 (3)'!$V$3, (($B21 - 1)*15  + (COLUMN() - COLUMN($C:$C))), 1)</f>
        <v/>
      </c>
      <c r="G21" s="4" t="str" cm="1">
        <f t="array" ref="G21" xml:space="preserve"> MID('漢字注音 (3)'!$V$3, (($B21 - 1)*15  + (COLUMN() - COLUMN($C:$C))), 1)</f>
        <v/>
      </c>
      <c r="H21" s="4" t="str" cm="1">
        <f t="array" ref="H21" xml:space="preserve"> MID('漢字注音 (3)'!$V$3, (($B21 - 1)*15  + (COLUMN() - COLUMN($C:$C))), 1)</f>
        <v/>
      </c>
      <c r="I21" s="4" t="str" cm="1">
        <f t="array" ref="I21" xml:space="preserve"> MID('漢字注音 (3)'!$V$3, (($B21 - 1)*15  + (COLUMN() - COLUMN($C:$C))), 1)</f>
        <v/>
      </c>
      <c r="J21" s="4" t="str" cm="1">
        <f t="array" ref="J21" xml:space="preserve"> MID('漢字注音 (3)'!$V$3, (($B21 - 1)*15  + (COLUMN() - COLUMN($C:$C))), 1)</f>
        <v/>
      </c>
      <c r="K21" s="4" t="str" cm="1">
        <f t="array" ref="K21" xml:space="preserve"> MID('漢字注音 (3)'!$V$3, (($B21 - 1)*15  + (COLUMN() - COLUMN($C:$C))), 1)</f>
        <v/>
      </c>
      <c r="L21" s="4" t="str" cm="1">
        <f t="array" ref="L21" xml:space="preserve"> MID('漢字注音 (3)'!$V$3, (($B21 - 1)*15  + (COLUMN() - COLUMN($C:$C))), 1)</f>
        <v/>
      </c>
      <c r="M21" s="4" t="str" cm="1">
        <f t="array" ref="M21" xml:space="preserve"> MID('漢字注音 (3)'!$V$3, (($B21 - 1)*15  + (COLUMN() - COLUMN($C:$C))), 1)</f>
        <v/>
      </c>
      <c r="N21" s="4" t="str" cm="1">
        <f t="array" ref="N21" xml:space="preserve"> MID('漢字注音 (3)'!$V$3, (($B21 - 1)*15  + (COLUMN() - COLUMN($C:$C))), 1)</f>
        <v/>
      </c>
      <c r="O21" s="4" t="str" cm="1">
        <f t="array" ref="O21" xml:space="preserve"> MID('漢字注音 (3)'!$V$3, (($B21 - 1)*15  + (COLUMN() - COLUMN($C:$C))), 1)</f>
        <v/>
      </c>
      <c r="P21" s="4" t="str" cm="1">
        <f t="array" ref="P21" xml:space="preserve"> MID('漢字注音 (3)'!$V$3, (($B21 - 1)*15  + (COLUMN() - COLUMN($C:$C))), 1)</f>
        <v/>
      </c>
      <c r="Q21" s="4" t="str" cm="1">
        <f t="array" ref="Q21" xml:space="preserve"> MID('漢字注音 (3)'!$V$3, (($B21 - 1)*15  + (COLUMN() - COLUMN($C:$C))), 1)</f>
        <v/>
      </c>
      <c r="R21" s="4" t="str" cm="1">
        <f t="array" ref="R21" xml:space="preserve"> MID('漢字注音 (3)'!$V$3, (($B21 - 1)*15  + (COLUMN() - COLUMN($C:$C))), 1)</f>
        <v/>
      </c>
      <c r="S21" s="72"/>
    </row>
    <row r="22" spans="2:19" s="2" customFormat="1" ht="22.5">
      <c r="C22" s="69"/>
      <c r="D22" s="74" t="str">
        <f xml:space="preserve"> IFERROR( RIGHT(D19,  LEN(D19) - FIND("〕", D19)), "")</f>
        <v/>
      </c>
      <c r="E22" s="74" t="str">
        <f t="shared" ref="E22:R22" si="9" xml:space="preserve"> IFERROR( RIGHT(E19,  LEN(E19) - FIND("〕", E19)), "")</f>
        <v/>
      </c>
      <c r="F22" s="74" t="str">
        <f t="shared" si="9"/>
        <v/>
      </c>
      <c r="G22" s="74" t="str">
        <f t="shared" si="9"/>
        <v/>
      </c>
      <c r="H22" s="74" t="str">
        <f t="shared" si="9"/>
        <v/>
      </c>
      <c r="I22" s="74" t="str">
        <f t="shared" si="9"/>
        <v/>
      </c>
      <c r="J22" s="74" t="str">
        <f t="shared" si="9"/>
        <v/>
      </c>
      <c r="K22" s="74" t="str">
        <f t="shared" si="9"/>
        <v/>
      </c>
      <c r="L22" s="74" t="str">
        <f t="shared" si="9"/>
        <v/>
      </c>
      <c r="M22" s="74" t="str">
        <f t="shared" si="9"/>
        <v/>
      </c>
      <c r="N22" s="74" t="str">
        <f t="shared" si="9"/>
        <v/>
      </c>
      <c r="O22" s="74" t="str">
        <f t="shared" si="9"/>
        <v/>
      </c>
      <c r="P22" s="74" t="str">
        <f t="shared" si="9"/>
        <v/>
      </c>
      <c r="Q22" s="74" t="str">
        <f t="shared" si="9"/>
        <v/>
      </c>
      <c r="R22" s="74" t="str">
        <f t="shared" si="9"/>
        <v/>
      </c>
      <c r="S22" s="79"/>
    </row>
    <row r="23" spans="2:19" s="56" customFormat="1" ht="26.1" customHeight="1">
      <c r="C23" s="80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2"/>
    </row>
  </sheetData>
  <phoneticPr fontId="1" type="noConversion"/>
  <conditionalFormatting sqref="D3:R3">
    <cfRule type="expression" dxfId="9" priority="9">
      <formula>顯示注音輸入</formula>
    </cfRule>
    <cfRule type="expression" dxfId="8" priority="10">
      <formula>"'= TRUE(顯示注音輸入)"</formula>
    </cfRule>
  </conditionalFormatting>
  <conditionalFormatting sqref="D7:R7">
    <cfRule type="expression" dxfId="7" priority="7">
      <formula>顯示注音輸入</formula>
    </cfRule>
    <cfRule type="expression" dxfId="6" priority="8">
      <formula>"'= TRUE(顯示注音輸入)"</formula>
    </cfRule>
  </conditionalFormatting>
  <conditionalFormatting sqref="D11:R11">
    <cfRule type="expression" dxfId="5" priority="5">
      <formula>顯示注音輸入</formula>
    </cfRule>
    <cfRule type="expression" dxfId="4" priority="6">
      <formula>"'= TRUE(顯示注音輸入)"</formula>
    </cfRule>
  </conditionalFormatting>
  <conditionalFormatting sqref="D15:R15">
    <cfRule type="expression" dxfId="3" priority="3">
      <formula>顯示注音輸入</formula>
    </cfRule>
    <cfRule type="expression" dxfId="2" priority="4">
      <formula>"'= TRUE(顯示注音輸入)"</formula>
    </cfRule>
  </conditionalFormatting>
  <conditionalFormatting sqref="D19:R19">
    <cfRule type="expression" dxfId="1" priority="1">
      <formula>顯示注音輸入</formula>
    </cfRule>
    <cfRule type="expression" dxfId="0" priority="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7FA68-FC8F-42AE-93B8-D4B32D7676A9}">
  <dimension ref="A1"/>
  <sheetViews>
    <sheetView workbookViewId="0">
      <selection activeCell="B2" sqref="B2"/>
    </sheetView>
  </sheetViews>
  <sheetFormatPr defaultRowHeight="21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W20" sqref="W2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4" width="13.296875" customWidth="1"/>
    <col min="16" max="16" width="8.796875" style="7"/>
    <col min="17" max="17" width="8.796875" style="8"/>
    <col min="18" max="18" width="14.59765625" customWidth="1"/>
  </cols>
  <sheetData>
    <row r="2" spans="2:18" ht="45.75">
      <c r="B2" s="6" t="s">
        <v>3</v>
      </c>
      <c r="I2" s="6" t="s">
        <v>4</v>
      </c>
    </row>
    <row r="4" spans="2:18" ht="36.75" customHeight="1">
      <c r="D4" s="9" t="s">
        <v>5</v>
      </c>
      <c r="E4" s="9" t="s">
        <v>6</v>
      </c>
      <c r="F4" s="9" t="s">
        <v>7</v>
      </c>
      <c r="G4" s="9" t="s">
        <v>8</v>
      </c>
      <c r="K4" s="9" t="s">
        <v>5</v>
      </c>
      <c r="L4" s="9" t="s">
        <v>6</v>
      </c>
      <c r="M4" s="9" t="s">
        <v>7</v>
      </c>
      <c r="N4" s="9" t="s">
        <v>8</v>
      </c>
    </row>
    <row r="5" spans="2:18" ht="36.75" customHeight="1">
      <c r="B5" s="88" t="s">
        <v>9</v>
      </c>
      <c r="C5" s="10" t="s">
        <v>10</v>
      </c>
      <c r="D5" s="11" t="s">
        <v>11</v>
      </c>
      <c r="E5" s="11" t="s">
        <v>12</v>
      </c>
      <c r="F5" s="11" t="s">
        <v>13</v>
      </c>
      <c r="G5" s="11" t="s">
        <v>14</v>
      </c>
      <c r="I5" s="88" t="s">
        <v>9</v>
      </c>
      <c r="J5" s="10" t="s">
        <v>10</v>
      </c>
      <c r="K5" s="11" t="s">
        <v>15</v>
      </c>
      <c r="L5" s="11" t="s">
        <v>16</v>
      </c>
      <c r="M5" s="11" t="s">
        <v>17</v>
      </c>
      <c r="N5" s="11" t="s">
        <v>18</v>
      </c>
      <c r="P5" s="12">
        <v>1</v>
      </c>
      <c r="Q5" s="13"/>
      <c r="R5" s="14"/>
    </row>
    <row r="6" spans="2:18" ht="36.75" customHeight="1">
      <c r="B6" s="89"/>
      <c r="C6" s="15" t="s">
        <v>19</v>
      </c>
      <c r="D6" s="16" t="str">
        <f>$B5 &amp; D$4</f>
        <v>陰平</v>
      </c>
      <c r="E6" s="16" t="str">
        <f>$B5 &amp; E$4</f>
        <v>陰上</v>
      </c>
      <c r="F6" s="16" t="str">
        <f>$B5 &amp; F$4</f>
        <v>陰去</v>
      </c>
      <c r="G6" s="16" t="str">
        <f>$B5 &amp; G$4</f>
        <v>陰入</v>
      </c>
      <c r="I6" s="89"/>
      <c r="J6" s="15" t="s">
        <v>20</v>
      </c>
      <c r="K6" s="16" t="s">
        <v>21</v>
      </c>
      <c r="L6" s="16" t="s">
        <v>22</v>
      </c>
      <c r="M6" s="17" t="s">
        <v>23</v>
      </c>
      <c r="N6" s="16" t="s">
        <v>24</v>
      </c>
      <c r="P6" s="12">
        <v>2</v>
      </c>
      <c r="Q6" s="18"/>
    </row>
    <row r="7" spans="2:18" ht="36.75" customHeight="1">
      <c r="B7" s="89"/>
      <c r="C7" s="19" t="s">
        <v>25</v>
      </c>
      <c r="D7" s="20" t="s">
        <v>26</v>
      </c>
      <c r="E7" s="20">
        <v>53</v>
      </c>
      <c r="F7" s="20">
        <v>31</v>
      </c>
      <c r="G7" s="20">
        <v>30</v>
      </c>
      <c r="I7" s="89"/>
      <c r="J7" s="19" t="s">
        <v>25</v>
      </c>
      <c r="K7" s="20" t="s">
        <v>26</v>
      </c>
      <c r="L7" s="20">
        <v>53</v>
      </c>
      <c r="M7" s="20">
        <v>31</v>
      </c>
      <c r="N7" s="20">
        <v>30</v>
      </c>
      <c r="P7" s="12">
        <v>3</v>
      </c>
      <c r="Q7" s="18"/>
    </row>
    <row r="8" spans="2:18" ht="36.75" customHeight="1">
      <c r="B8" s="89"/>
      <c r="C8" s="15" t="s">
        <v>27</v>
      </c>
      <c r="D8" s="21" t="s">
        <v>28</v>
      </c>
      <c r="E8" s="21" t="s">
        <v>29</v>
      </c>
      <c r="F8" s="21" t="s">
        <v>30</v>
      </c>
      <c r="G8" s="21" t="s">
        <v>31</v>
      </c>
      <c r="I8" s="89"/>
      <c r="J8" s="22" t="s">
        <v>27</v>
      </c>
      <c r="K8" s="23" t="s">
        <v>32</v>
      </c>
      <c r="L8" s="24" t="s">
        <v>33</v>
      </c>
      <c r="M8" s="25" t="s">
        <v>34</v>
      </c>
      <c r="N8" s="26" t="s">
        <v>35</v>
      </c>
      <c r="P8" s="12">
        <v>4</v>
      </c>
      <c r="Q8" s="18"/>
    </row>
    <row r="9" spans="2:18" ht="36.75" customHeight="1">
      <c r="B9" s="89"/>
      <c r="C9" s="15" t="s">
        <v>36</v>
      </c>
      <c r="D9" s="27" t="s">
        <v>37</v>
      </c>
      <c r="E9" s="27" t="s">
        <v>38</v>
      </c>
      <c r="F9" s="28" t="s">
        <v>39</v>
      </c>
      <c r="G9" s="27" t="s">
        <v>40</v>
      </c>
      <c r="I9" s="89"/>
      <c r="J9" s="15" t="s">
        <v>36</v>
      </c>
      <c r="K9" s="27" t="s">
        <v>37</v>
      </c>
      <c r="L9" s="27" t="s">
        <v>38</v>
      </c>
      <c r="M9" s="28" t="s">
        <v>39</v>
      </c>
      <c r="N9" s="27" t="s">
        <v>40</v>
      </c>
      <c r="P9" s="12">
        <v>5</v>
      </c>
      <c r="Q9" s="18"/>
    </row>
    <row r="10" spans="2:18" ht="36.75" customHeight="1">
      <c r="B10" s="90"/>
      <c r="C10" s="15" t="s">
        <v>41</v>
      </c>
      <c r="D10" s="21" t="s">
        <v>42</v>
      </c>
      <c r="E10" s="21" t="s">
        <v>43</v>
      </c>
      <c r="F10" s="21" t="s">
        <v>44</v>
      </c>
      <c r="G10" s="21" t="s">
        <v>45</v>
      </c>
      <c r="I10" s="90"/>
      <c r="J10" s="15" t="s">
        <v>46</v>
      </c>
      <c r="K10" s="29" t="s">
        <v>47</v>
      </c>
      <c r="L10" s="30" t="s">
        <v>48</v>
      </c>
      <c r="M10" s="21" t="s">
        <v>49</v>
      </c>
      <c r="N10" s="29" t="s">
        <v>50</v>
      </c>
      <c r="P10" s="12">
        <v>6</v>
      </c>
      <c r="Q10" s="31"/>
      <c r="R10" s="32"/>
    </row>
    <row r="11" spans="2:18" ht="36.75" customHeight="1">
      <c r="B11" s="88" t="s">
        <v>1</v>
      </c>
      <c r="C11" s="10" t="s">
        <v>10</v>
      </c>
      <c r="D11" s="11" t="s">
        <v>51</v>
      </c>
      <c r="E11" s="11" t="s">
        <v>52</v>
      </c>
      <c r="F11" s="11" t="s">
        <v>53</v>
      </c>
      <c r="G11" s="11" t="s">
        <v>54</v>
      </c>
      <c r="I11" s="88" t="s">
        <v>1</v>
      </c>
      <c r="J11" s="10" t="s">
        <v>10</v>
      </c>
      <c r="K11" s="11" t="s">
        <v>55</v>
      </c>
      <c r="L11" s="33" t="s">
        <v>56</v>
      </c>
      <c r="M11" s="11" t="s">
        <v>57</v>
      </c>
      <c r="N11" s="11" t="s">
        <v>58</v>
      </c>
      <c r="P11" s="12">
        <v>7</v>
      </c>
      <c r="Q11" s="18"/>
    </row>
    <row r="12" spans="2:18" ht="36.75" customHeight="1">
      <c r="B12" s="89"/>
      <c r="C12" s="15" t="s">
        <v>19</v>
      </c>
      <c r="D12" s="16" t="str">
        <f>$B11 &amp; D$4</f>
        <v>陽平</v>
      </c>
      <c r="E12" s="16" t="str">
        <f>$B11 &amp; E$4</f>
        <v>陽上</v>
      </c>
      <c r="F12" s="16" t="str">
        <f>$B11 &amp; F$4</f>
        <v>陽去</v>
      </c>
      <c r="G12" s="16" t="str">
        <f>$B11 &amp; G$4</f>
        <v>陽入</v>
      </c>
      <c r="I12" s="89"/>
      <c r="J12" s="15" t="s">
        <v>20</v>
      </c>
      <c r="K12" s="17" t="s">
        <v>59</v>
      </c>
      <c r="L12" s="34"/>
      <c r="M12" s="16" t="s">
        <v>60</v>
      </c>
      <c r="N12" s="16" t="s">
        <v>61</v>
      </c>
      <c r="P12" s="12">
        <v>8</v>
      </c>
      <c r="Q12" s="18"/>
    </row>
    <row r="13" spans="2:18" ht="36.75" customHeight="1">
      <c r="B13" s="89"/>
      <c r="C13" s="19" t="s">
        <v>25</v>
      </c>
      <c r="D13" s="20">
        <v>24</v>
      </c>
      <c r="E13" s="34"/>
      <c r="F13" s="20" t="s">
        <v>62</v>
      </c>
      <c r="G13" s="20">
        <v>50</v>
      </c>
      <c r="I13" s="89"/>
      <c r="J13" s="19" t="s">
        <v>25</v>
      </c>
      <c r="K13" s="20">
        <v>24</v>
      </c>
      <c r="L13" s="34"/>
      <c r="M13" s="20" t="s">
        <v>62</v>
      </c>
      <c r="N13" s="20">
        <v>50</v>
      </c>
      <c r="P13" s="12">
        <v>9</v>
      </c>
      <c r="Q13" s="18"/>
    </row>
    <row r="14" spans="2:18" ht="36.75" customHeight="1">
      <c r="B14" s="89"/>
      <c r="C14" s="15" t="s">
        <v>27</v>
      </c>
      <c r="D14" s="21" t="s">
        <v>63</v>
      </c>
      <c r="E14" s="34"/>
      <c r="F14" s="21" t="s">
        <v>64</v>
      </c>
      <c r="G14" s="21" t="s">
        <v>65</v>
      </c>
      <c r="I14" s="89"/>
      <c r="J14" s="15" t="s">
        <v>27</v>
      </c>
      <c r="K14" s="23" t="s">
        <v>66</v>
      </c>
      <c r="L14" s="34"/>
      <c r="M14" s="25" t="s">
        <v>67</v>
      </c>
      <c r="N14" s="26" t="s">
        <v>68</v>
      </c>
      <c r="P14" s="12">
        <v>10</v>
      </c>
      <c r="Q14" s="18"/>
    </row>
    <row r="15" spans="2:18" ht="36.75" customHeight="1">
      <c r="B15" s="89"/>
      <c r="C15" s="15" t="s">
        <v>36</v>
      </c>
      <c r="D15" s="27" t="s">
        <v>69</v>
      </c>
      <c r="E15" s="34"/>
      <c r="F15" s="27" t="s">
        <v>70</v>
      </c>
      <c r="G15" s="27" t="s">
        <v>71</v>
      </c>
      <c r="I15" s="89"/>
      <c r="J15" s="15" t="s">
        <v>36</v>
      </c>
      <c r="K15" s="27" t="s">
        <v>69</v>
      </c>
      <c r="L15" s="34"/>
      <c r="M15" s="27" t="s">
        <v>70</v>
      </c>
      <c r="N15" s="27" t="s">
        <v>71</v>
      </c>
      <c r="P15" s="12">
        <v>11</v>
      </c>
      <c r="Q15" s="18"/>
    </row>
    <row r="16" spans="2:18" ht="36.75" customHeight="1">
      <c r="B16" s="90"/>
      <c r="C16" s="15" t="s">
        <v>41</v>
      </c>
      <c r="D16" s="21" t="s">
        <v>72</v>
      </c>
      <c r="E16" s="34"/>
      <c r="F16" s="21" t="s">
        <v>73</v>
      </c>
      <c r="G16" s="21" t="s">
        <v>74</v>
      </c>
      <c r="I16" s="90"/>
      <c r="J16" s="15" t="s">
        <v>46</v>
      </c>
      <c r="K16" s="29" t="s">
        <v>75</v>
      </c>
      <c r="L16" s="35"/>
      <c r="M16" s="36" t="s">
        <v>76</v>
      </c>
      <c r="N16" s="29" t="s">
        <v>77</v>
      </c>
      <c r="P16" s="12">
        <v>12</v>
      </c>
      <c r="Q16" s="13"/>
      <c r="R16" s="14"/>
    </row>
    <row r="18" spans="3:14" ht="39">
      <c r="C18" s="37"/>
      <c r="D18" s="38"/>
      <c r="E18" s="38"/>
      <c r="F18" s="38"/>
      <c r="G18" s="39"/>
      <c r="H18" s="40"/>
      <c r="J18" s="40"/>
      <c r="K18" s="41"/>
      <c r="L18" s="41"/>
      <c r="M18" s="41"/>
      <c r="N18" s="41"/>
    </row>
    <row r="19" spans="3:14">
      <c r="C19" s="40"/>
      <c r="J19" s="40"/>
      <c r="K19" s="41"/>
      <c r="L19" s="41"/>
      <c r="M19" s="41"/>
      <c r="N19" s="41"/>
    </row>
    <row r="20" spans="3:14">
      <c r="C20" s="40"/>
      <c r="J20" s="40"/>
      <c r="K20" s="41"/>
      <c r="L20" s="41"/>
      <c r="M20" s="41"/>
      <c r="N20" s="41"/>
    </row>
    <row r="21" spans="3:14">
      <c r="C21" s="40"/>
      <c r="J21" s="40"/>
      <c r="K21" s="41"/>
      <c r="L21" s="41"/>
      <c r="M21" s="41"/>
      <c r="N21" s="41"/>
    </row>
    <row r="22" spans="3:14">
      <c r="C22" s="40"/>
      <c r="J22" s="40"/>
      <c r="K22" s="41"/>
      <c r="L22" s="41"/>
      <c r="M22" s="41"/>
      <c r="N22" s="41"/>
    </row>
    <row r="23" spans="3:14">
      <c r="C23" s="40"/>
      <c r="J23" s="40"/>
      <c r="K23" s="41"/>
      <c r="L23" s="41"/>
      <c r="M23" s="41"/>
      <c r="N23" s="41"/>
    </row>
    <row r="24" spans="3:14">
      <c r="C24" s="40"/>
      <c r="J24" s="40"/>
      <c r="K24" s="41"/>
      <c r="L24" s="41"/>
      <c r="M24" s="41"/>
      <c r="N24" s="41"/>
    </row>
    <row r="25" spans="3:14">
      <c r="C25" s="40"/>
      <c r="J25" s="40"/>
      <c r="K25" s="41"/>
      <c r="L25" s="41"/>
      <c r="M25" s="41"/>
      <c r="N25" s="41"/>
    </row>
    <row r="26" spans="3:14">
      <c r="C26" s="40"/>
      <c r="J26" s="40"/>
      <c r="K26" s="41"/>
      <c r="L26" s="41"/>
      <c r="M26" s="41"/>
      <c r="N26" s="41"/>
    </row>
    <row r="27" spans="3:14">
      <c r="J27" s="40"/>
      <c r="K27" s="41"/>
      <c r="L27" s="41"/>
      <c r="M27" s="41"/>
      <c r="N27" s="41"/>
    </row>
    <row r="28" spans="3:14" ht="29.25" customHeight="1">
      <c r="J28" s="40"/>
      <c r="K28" s="41"/>
      <c r="L28" s="41"/>
      <c r="M28" s="41"/>
      <c r="N28" s="41"/>
    </row>
    <row r="29" spans="3:14">
      <c r="J29" s="40"/>
      <c r="K29" s="41"/>
      <c r="L29" s="41"/>
      <c r="M29" s="41"/>
      <c r="N29" s="41"/>
    </row>
    <row r="30" spans="3:14">
      <c r="J30" s="40"/>
      <c r="K30" s="41"/>
      <c r="L30" s="41"/>
      <c r="M30" s="41"/>
      <c r="N30" s="41"/>
    </row>
    <row r="31" spans="3:14">
      <c r="J31" s="40"/>
      <c r="K31" s="41"/>
      <c r="L31" s="41"/>
      <c r="M31" s="41"/>
      <c r="N31" s="41"/>
    </row>
    <row r="32" spans="3:14">
      <c r="J32" s="40"/>
      <c r="K32" s="41"/>
      <c r="L32" s="41"/>
      <c r="M32" s="41"/>
      <c r="N32" s="41"/>
    </row>
    <row r="33" spans="10:14">
      <c r="J33" s="40"/>
      <c r="K33" s="41"/>
      <c r="L33" s="41"/>
      <c r="M33" s="41"/>
      <c r="N33" s="41"/>
    </row>
    <row r="34" spans="10:14">
      <c r="J34" s="40"/>
      <c r="K34" s="41"/>
      <c r="L34" s="41"/>
      <c r="M34" s="41"/>
      <c r="N34" s="41"/>
    </row>
    <row r="35" spans="10:14">
      <c r="J35" s="40"/>
      <c r="K35" s="41"/>
      <c r="L35" s="41"/>
      <c r="M35" s="41"/>
      <c r="N35" s="41"/>
    </row>
    <row r="36" spans="10:14">
      <c r="J36" s="40"/>
      <c r="K36" s="41"/>
      <c r="L36" s="41"/>
      <c r="M36" s="41"/>
      <c r="N36" s="41"/>
    </row>
    <row r="37" spans="10:14">
      <c r="J37" s="40"/>
      <c r="K37" s="41"/>
      <c r="L37" s="41"/>
      <c r="M37" s="41"/>
      <c r="N37" s="41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W20" sqref="W20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42" customWidth="1"/>
    <col min="5" max="5" width="34.59765625" style="42" bestFit="1" customWidth="1"/>
    <col min="6" max="6" width="8.69921875" style="43" customWidth="1"/>
    <col min="7" max="7" width="8.59765625" style="43" customWidth="1"/>
    <col min="8" max="8" width="9.19921875" style="43" customWidth="1"/>
    <col min="9" max="9" width="8.796875" style="42"/>
    <col min="10" max="10" width="10.5" style="44" customWidth="1"/>
    <col min="11" max="11" width="14.09765625" style="44" customWidth="1"/>
    <col min="12" max="12" width="8.796875" style="44"/>
    <col min="13" max="13" width="17.5" style="45" customWidth="1"/>
    <col min="14" max="14" width="5.796875" style="45" customWidth="1"/>
    <col min="15" max="16" width="17.5" style="45" customWidth="1"/>
    <col min="17" max="17" width="17.5" style="47" customWidth="1"/>
    <col min="18" max="16384" width="8.796875" style="42"/>
  </cols>
  <sheetData>
    <row r="2" spans="4:16">
      <c r="D2" s="42" t="s">
        <v>78</v>
      </c>
      <c r="O2" s="46" t="s">
        <v>79</v>
      </c>
    </row>
    <row r="3" spans="4:16" ht="31.5" customHeight="1">
      <c r="M3" s="45" t="s">
        <v>80</v>
      </c>
      <c r="O3" s="45" t="s">
        <v>81</v>
      </c>
      <c r="P3" s="45" t="s">
        <v>82</v>
      </c>
    </row>
    <row r="4" spans="4:16" ht="31.5" customHeight="1">
      <c r="D4" s="42">
        <v>1</v>
      </c>
      <c r="E4" s="42" t="s">
        <v>83</v>
      </c>
      <c r="F4" s="48" t="s">
        <v>229</v>
      </c>
      <c r="G4" s="49" t="s">
        <v>84</v>
      </c>
      <c r="H4" s="48" t="s">
        <v>230</v>
      </c>
      <c r="J4" s="44" t="s">
        <v>85</v>
      </c>
      <c r="K4" s="44" t="s">
        <v>86</v>
      </c>
      <c r="M4" s="45" t="s">
        <v>87</v>
      </c>
      <c r="O4" s="45" t="s">
        <v>87</v>
      </c>
      <c r="P4" s="45" t="s">
        <v>88</v>
      </c>
    </row>
    <row r="5" spans="4:16" ht="31.5" customHeight="1">
      <c r="F5" s="43">
        <v>53</v>
      </c>
      <c r="H5" s="43" t="s">
        <v>26</v>
      </c>
      <c r="J5" s="50">
        <v>2</v>
      </c>
      <c r="K5" s="50">
        <v>1</v>
      </c>
      <c r="M5" s="45" t="s">
        <v>89</v>
      </c>
      <c r="O5" s="45" t="s">
        <v>90</v>
      </c>
      <c r="P5" s="45" t="s">
        <v>91</v>
      </c>
    </row>
    <row r="6" spans="4:16" ht="31.5" customHeight="1">
      <c r="J6" s="50"/>
      <c r="K6" s="50"/>
    </row>
    <row r="7" spans="4:16" ht="31.5" customHeight="1">
      <c r="M7" s="45" t="s">
        <v>92</v>
      </c>
      <c r="O7" s="45" t="s">
        <v>93</v>
      </c>
      <c r="P7" s="45" t="s">
        <v>94</v>
      </c>
    </row>
    <row r="8" spans="4:16" ht="31.5" customHeight="1">
      <c r="D8" s="42">
        <v>2</v>
      </c>
      <c r="E8" s="42" t="s">
        <v>95</v>
      </c>
      <c r="F8" s="48" t="s">
        <v>231</v>
      </c>
      <c r="G8" s="49" t="s">
        <v>84</v>
      </c>
      <c r="H8" s="48" t="s">
        <v>232</v>
      </c>
      <c r="J8" s="44" t="s">
        <v>96</v>
      </c>
      <c r="K8" s="44" t="s">
        <v>97</v>
      </c>
      <c r="M8" s="45" t="s">
        <v>98</v>
      </c>
      <c r="O8" s="45" t="s">
        <v>98</v>
      </c>
      <c r="P8" s="45" t="s">
        <v>99</v>
      </c>
    </row>
    <row r="9" spans="4:16" ht="31.5" customHeight="1">
      <c r="F9" s="43">
        <v>13</v>
      </c>
      <c r="H9" s="43" t="s">
        <v>62</v>
      </c>
      <c r="J9" s="50">
        <v>5</v>
      </c>
      <c r="K9" s="50">
        <v>7</v>
      </c>
      <c r="M9" s="45" t="s">
        <v>100</v>
      </c>
      <c r="O9" s="45" t="s">
        <v>101</v>
      </c>
      <c r="P9" s="45" t="s">
        <v>102</v>
      </c>
    </row>
    <row r="10" spans="4:16" ht="31.5" customHeight="1"/>
    <row r="11" spans="4:16" ht="31.5" customHeight="1">
      <c r="M11" s="45" t="s">
        <v>103</v>
      </c>
      <c r="O11" s="45" t="s">
        <v>104</v>
      </c>
      <c r="P11" s="45" t="s">
        <v>105</v>
      </c>
    </row>
    <row r="12" spans="4:16" ht="31.5" customHeight="1">
      <c r="D12" s="42">
        <v>3</v>
      </c>
      <c r="E12" s="42" t="s">
        <v>106</v>
      </c>
      <c r="F12" s="48" t="s">
        <v>230</v>
      </c>
      <c r="G12" s="49" t="s">
        <v>84</v>
      </c>
      <c r="H12" s="48" t="s">
        <v>232</v>
      </c>
      <c r="J12" s="44" t="s">
        <v>107</v>
      </c>
      <c r="K12" s="44" t="s">
        <v>108</v>
      </c>
      <c r="M12" s="45" t="s">
        <v>109</v>
      </c>
      <c r="O12" s="45" t="s">
        <v>109</v>
      </c>
      <c r="P12" s="45" t="s">
        <v>110</v>
      </c>
    </row>
    <row r="13" spans="4:16" ht="31.5" customHeight="1">
      <c r="F13" s="43" t="s">
        <v>26</v>
      </c>
      <c r="H13" s="43" t="s">
        <v>62</v>
      </c>
      <c r="J13" s="50">
        <v>1</v>
      </c>
      <c r="K13" s="50">
        <v>7</v>
      </c>
      <c r="M13" s="45" t="s">
        <v>111</v>
      </c>
      <c r="O13" s="45" t="s">
        <v>112</v>
      </c>
      <c r="P13" s="45" t="s">
        <v>113</v>
      </c>
    </row>
    <row r="14" spans="4:16" ht="31.5" customHeight="1"/>
    <row r="15" spans="4:16" ht="31.5" customHeight="1">
      <c r="M15" s="45" t="s">
        <v>114</v>
      </c>
      <c r="O15" s="45" t="s">
        <v>115</v>
      </c>
      <c r="P15" s="45" t="s">
        <v>116</v>
      </c>
    </row>
    <row r="16" spans="4:16" ht="31.5" customHeight="1">
      <c r="D16" s="42">
        <v>4</v>
      </c>
      <c r="E16" s="42" t="s">
        <v>117</v>
      </c>
      <c r="F16" s="48" t="s">
        <v>232</v>
      </c>
      <c r="G16" s="49" t="s">
        <v>84</v>
      </c>
      <c r="H16" s="48" t="s">
        <v>233</v>
      </c>
      <c r="J16" s="44" t="s">
        <v>118</v>
      </c>
      <c r="K16" s="44" t="s">
        <v>119</v>
      </c>
      <c r="M16" s="45" t="s">
        <v>120</v>
      </c>
      <c r="O16" s="45" t="s">
        <v>120</v>
      </c>
      <c r="P16" s="45" t="s">
        <v>121</v>
      </c>
    </row>
    <row r="17" spans="4:16" ht="31.5" customHeight="1">
      <c r="F17" s="43" t="s">
        <v>62</v>
      </c>
      <c r="H17" s="43" t="s">
        <v>122</v>
      </c>
      <c r="J17" s="50">
        <v>7</v>
      </c>
      <c r="K17" s="50">
        <v>3</v>
      </c>
      <c r="M17" s="45" t="s">
        <v>123</v>
      </c>
      <c r="O17" s="45" t="s">
        <v>124</v>
      </c>
      <c r="P17" s="45" t="s">
        <v>125</v>
      </c>
    </row>
    <row r="18" spans="4:16" ht="31.5" customHeight="1"/>
    <row r="19" spans="4:16" ht="31.5" customHeight="1">
      <c r="M19" s="45" t="s">
        <v>126</v>
      </c>
      <c r="O19" s="45" t="s">
        <v>127</v>
      </c>
      <c r="P19" s="45" t="s">
        <v>128</v>
      </c>
    </row>
    <row r="20" spans="4:16" ht="31.5" customHeight="1">
      <c r="D20" s="42">
        <v>5</v>
      </c>
      <c r="E20" s="42" t="s">
        <v>129</v>
      </c>
      <c r="F20" s="48" t="s">
        <v>233</v>
      </c>
      <c r="G20" s="49" t="s">
        <v>84</v>
      </c>
      <c r="H20" s="48" t="s">
        <v>229</v>
      </c>
      <c r="J20" s="44" t="s">
        <v>130</v>
      </c>
      <c r="K20" s="44" t="s">
        <v>131</v>
      </c>
      <c r="M20" s="45" t="s">
        <v>132</v>
      </c>
      <c r="O20" s="45" t="s">
        <v>132</v>
      </c>
      <c r="P20" s="45" t="s">
        <v>133</v>
      </c>
    </row>
    <row r="21" spans="4:16" ht="31.5" customHeight="1">
      <c r="F21" s="43" t="s">
        <v>122</v>
      </c>
      <c r="H21" s="43">
        <v>53</v>
      </c>
      <c r="J21" s="50">
        <v>3</v>
      </c>
      <c r="K21" s="50">
        <v>2</v>
      </c>
      <c r="M21" s="45" t="s">
        <v>134</v>
      </c>
      <c r="O21" s="45" t="s">
        <v>135</v>
      </c>
      <c r="P21" s="51" t="s">
        <v>136</v>
      </c>
    </row>
    <row r="22" spans="4:16">
      <c r="P22" s="42"/>
    </row>
    <row r="23" spans="4:16">
      <c r="M23" s="45" t="s">
        <v>137</v>
      </c>
      <c r="O23" s="45" t="s">
        <v>138</v>
      </c>
      <c r="P23" s="45" t="s">
        <v>139</v>
      </c>
    </row>
    <row r="24" spans="4:16" ht="30">
      <c r="D24" s="42">
        <v>6</v>
      </c>
      <c r="E24" s="42" t="s">
        <v>140</v>
      </c>
      <c r="F24" s="52" t="s">
        <v>141</v>
      </c>
      <c r="G24" s="49" t="s">
        <v>84</v>
      </c>
      <c r="H24" s="52" t="s">
        <v>142</v>
      </c>
      <c r="J24" s="45" t="s">
        <v>143</v>
      </c>
      <c r="K24" s="45" t="s">
        <v>144</v>
      </c>
      <c r="M24" s="45" t="s">
        <v>2</v>
      </c>
      <c r="O24" s="45" t="s">
        <v>2</v>
      </c>
      <c r="P24" s="45" t="s">
        <v>145</v>
      </c>
    </row>
    <row r="25" spans="4:16">
      <c r="F25" s="43">
        <v>30</v>
      </c>
      <c r="H25" s="43">
        <v>50</v>
      </c>
      <c r="J25" s="50">
        <v>4</v>
      </c>
      <c r="K25" s="50">
        <v>8</v>
      </c>
      <c r="M25" s="51" t="s">
        <v>146</v>
      </c>
      <c r="O25" s="45" t="s">
        <v>147</v>
      </c>
      <c r="P25" s="45" t="s">
        <v>148</v>
      </c>
    </row>
    <row r="28" spans="4:16">
      <c r="M28" s="45" t="s">
        <v>149</v>
      </c>
      <c r="O28" s="45" t="s">
        <v>150</v>
      </c>
      <c r="P28" s="45" t="s">
        <v>151</v>
      </c>
    </row>
    <row r="29" spans="4:16" ht="30">
      <c r="D29" s="42">
        <v>7</v>
      </c>
      <c r="E29" s="42" t="s">
        <v>152</v>
      </c>
      <c r="F29" s="52" t="s">
        <v>142</v>
      </c>
      <c r="G29" s="49" t="s">
        <v>84</v>
      </c>
      <c r="H29" s="52" t="s">
        <v>141</v>
      </c>
      <c r="J29" s="45" t="s">
        <v>153</v>
      </c>
      <c r="K29" s="45" t="s">
        <v>154</v>
      </c>
      <c r="M29" s="45" t="s">
        <v>0</v>
      </c>
      <c r="O29" s="45" t="s">
        <v>0</v>
      </c>
      <c r="P29" s="45" t="s">
        <v>155</v>
      </c>
    </row>
    <row r="30" spans="4:16">
      <c r="F30" s="43">
        <v>50</v>
      </c>
      <c r="G30" s="42"/>
      <c r="H30" s="43">
        <v>30</v>
      </c>
      <c r="J30" s="50">
        <v>8</v>
      </c>
      <c r="K30" s="50">
        <v>4</v>
      </c>
      <c r="M30" s="51" t="s">
        <v>156</v>
      </c>
      <c r="O30" s="45" t="s">
        <v>157</v>
      </c>
      <c r="P30" s="45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C0C63-CAC1-4493-B432-A838DD60DC6A}">
  <dimension ref="B2:C2"/>
  <sheetViews>
    <sheetView workbookViewId="0">
      <selection activeCell="C2" sqref="C2"/>
    </sheetView>
  </sheetViews>
  <sheetFormatPr defaultRowHeight="21"/>
  <cols>
    <col min="2" max="2" width="17.19921875" customWidth="1"/>
  </cols>
  <sheetData>
    <row r="2" spans="2:3">
      <c r="B2" t="s">
        <v>200</v>
      </c>
      <c r="C2" t="b">
        <v>1</v>
      </c>
    </row>
  </sheetData>
  <phoneticPr fontId="1" type="noConversion"/>
  <dataValidations count="1">
    <dataValidation type="list" allowBlank="1" showInputMessage="1" showErrorMessage="1" sqref="C2" xr:uid="{DE2F131F-8109-4114-9E19-8669EDE792F8}">
      <formula1>"TRUE, 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99B2E-4545-441F-8D75-3792BE30AB3C}">
  <dimension ref="B1:C5"/>
  <sheetViews>
    <sheetView tabSelected="1" workbookViewId="0">
      <selection activeCell="C3" sqref="C3"/>
    </sheetView>
  </sheetViews>
  <sheetFormatPr defaultColWidth="12" defaultRowHeight="25.5"/>
  <cols>
    <col min="1" max="1" width="3.69921875" style="92" customWidth="1"/>
    <col min="2" max="2" width="21.19921875" style="92" customWidth="1"/>
    <col min="3" max="3" width="93.796875" style="92" customWidth="1"/>
    <col min="4" max="16384" width="12" style="92"/>
  </cols>
  <sheetData>
    <row r="1" spans="2:3">
      <c r="B1" s="91" t="s">
        <v>359</v>
      </c>
      <c r="C1" s="91" t="s">
        <v>360</v>
      </c>
    </row>
    <row r="2" spans="2:3">
      <c r="B2" s="92" t="s">
        <v>361</v>
      </c>
      <c r="C2" s="92" t="s">
        <v>362</v>
      </c>
    </row>
    <row r="3" spans="2:3">
      <c r="B3" s="92" t="s">
        <v>363</v>
      </c>
      <c r="C3" s="92" t="s">
        <v>364</v>
      </c>
    </row>
    <row r="4" spans="2:3">
      <c r="B4" s="92" t="s">
        <v>365</v>
      </c>
      <c r="C4" s="93" t="s">
        <v>366</v>
      </c>
    </row>
    <row r="5" spans="2:3">
      <c r="B5" s="92" t="s">
        <v>367</v>
      </c>
      <c r="C5" s="94" t="s">
        <v>368</v>
      </c>
    </row>
  </sheetData>
  <phoneticPr fontId="1" type="noConversion"/>
  <hyperlinks>
    <hyperlink ref="C5" r:id="rId1" xr:uid="{80DD6D9F-4C1B-497F-8CE2-6D049FD190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具名範圍</vt:lpstr>
      </vt:variant>
      <vt:variant>
        <vt:i4>5</vt:i4>
      </vt:variant>
    </vt:vector>
  </HeadingPairs>
  <TitlesOfParts>
    <vt:vector size="14" baseType="lpstr">
      <vt:lpstr>漢字注音</vt:lpstr>
      <vt:lpstr>漢字注音 (2)</vt:lpstr>
      <vt:lpstr>漢字注音 (3)</vt:lpstr>
      <vt:lpstr>原文</vt:lpstr>
      <vt:lpstr>135拼音-聲調符號</vt:lpstr>
      <vt:lpstr>135拼音-聲調轉換</vt:lpstr>
      <vt:lpstr>轉調助記圖</vt:lpstr>
      <vt:lpstr>設定</vt:lpstr>
      <vt:lpstr>env</vt:lpstr>
      <vt:lpstr>FILE_NAME</vt:lpstr>
      <vt:lpstr>IMAGE_URL</vt:lpstr>
      <vt:lpstr>INPUT_FILE_PATH</vt:lpstr>
      <vt:lpstr>TITLE</vt:lpstr>
      <vt:lpstr>顯示注音輸入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2024-08-25T02:48:27Z</dcterms:created>
  <dcterms:modified xsi:type="dcterms:W3CDTF">2024-08-30T09:27:25Z</dcterms:modified>
</cp:coreProperties>
</file>