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ngeesiokthong/docs/"/>
    </mc:Choice>
  </mc:AlternateContent>
  <xr:revisionPtr revIDLastSave="0" documentId="13_ncr:1_{B7D77C0E-4BA0-2348-8095-927C2BDA450A}" xr6:coauthVersionLast="47" xr6:coauthVersionMax="47" xr10:uidLastSave="{00000000-0000-0000-0000-000000000000}"/>
  <bookViews>
    <workbookView xWindow="-46140" yWindow="840" windowWidth="46040" windowHeight="20080" activeTab="2" xr2:uid="{7F962586-AF85-FA42-8B6A-51F8505C0EE9}"/>
  </bookViews>
  <sheets>
    <sheet name="十五音-韻母" sheetId="5" r:id="rId1"/>
    <sheet name="十五音-韻母八音反切" sheetId="6" r:id="rId2"/>
    <sheet name="台羅-韻母八音反切" sheetId="1" r:id="rId3"/>
    <sheet name="白話字-韻母八音反切" sheetId="3" r:id="rId4"/>
    <sheet name="閩拼-韻母八音反切" sheetId="4" r:id="rId5"/>
    <sheet name="調號符號" sheetId="2" r:id="rId6"/>
  </sheets>
  <externalReferences>
    <externalReference r:id="rId7"/>
  </externalReferences>
  <definedNames>
    <definedName name="_xlnm._FilterDatabase" localSheetId="0" hidden="1">'十五音-韻母'!$B$4:$R$54</definedName>
    <definedName name="十五音韻母" localSheetId="1">#REF!</definedName>
    <definedName name="十五音韻母">'十五音-韻母'!$C$5:$C$54</definedName>
    <definedName name="方音入聲韻母">'十五音-韻母'!$O$5:$O$54</definedName>
    <definedName name="方音舒聲韻母">'十五音-韻母'!$N$5:$N$54</definedName>
    <definedName name="台羅入聲韻母">'十五音-韻母'!$K$5:$K$54</definedName>
    <definedName name="台羅舒聲韻母">'十五音-韻母'!$J$5:$J$54</definedName>
    <definedName name="台羅韻母八音反切" localSheetId="1">'[1]台羅-韻母八音反切'!$G$5:$N$54</definedName>
    <definedName name="台羅韻母八音反切">'台羅-韻母八音反切'!$F$5:$M$54</definedName>
    <definedName name="白話字入聲韻母">'十五音-韻母'!$I$5:$I$54</definedName>
    <definedName name="白話字舒聲韻母">'十五音-韻母'!$H$5:$H$54</definedName>
    <definedName name="白話字韻母八音反切">'[1]白話字-韻母八音反切'!$F$5:$M$54</definedName>
    <definedName name="國際音入聲韻母">'十五音-韻母'!$G$5:$G$54</definedName>
    <definedName name="國際音舒聲韻母">'十五音-韻母'!$F$5:$F$54</definedName>
    <definedName name="麥氏都入聲韻母">'十五音-韻母'!$Q$5:$Q$54</definedName>
    <definedName name="麥氏舒聲韻母">'十五音-韻母'!$P$5:$P$54</definedName>
    <definedName name="閩拼入聲韻母">'十五音-韻母'!$M$5:$M$54</definedName>
    <definedName name="閩拼舒聲韻母">'十五音-韻母'!$L$5:$L$54</definedName>
    <definedName name="閩拼韻母八音反切">'[1]閩拼-韻母八音反切'!$F$5:$M$54</definedName>
    <definedName name="聲母碼">[1]聲母碼!$E$6:$E$24</definedName>
    <definedName name="聲母碼表">[1]聲母碼!$D$6:$K$24</definedName>
    <definedName name="韻母入聲碼">'十五音-韻母'!$E$5:$E$54</definedName>
    <definedName name="韻母舒聲碼">'十五音-韻母'!$D$5:$D$54</definedName>
    <definedName name="韻母碼">[1]韻母碼!$G$5:$G$78</definedName>
    <definedName name="韻母碼表">[1]韻母碼!$F$5:$M$78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" i="1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" i="4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" i="3"/>
  <c r="I5" i="3"/>
  <c r="C6" i="6"/>
  <c r="D6" i="6"/>
  <c r="E6" i="6"/>
  <c r="C7" i="6"/>
  <c r="D7" i="6"/>
  <c r="E7" i="6"/>
  <c r="C8" i="6"/>
  <c r="D8" i="6"/>
  <c r="E8" i="6"/>
  <c r="C9" i="6"/>
  <c r="D9" i="6"/>
  <c r="E9" i="6"/>
  <c r="C10" i="6"/>
  <c r="D10" i="6"/>
  <c r="E10" i="6"/>
  <c r="C11" i="6"/>
  <c r="D11" i="6"/>
  <c r="E11" i="6"/>
  <c r="C12" i="6"/>
  <c r="D12" i="6"/>
  <c r="E12" i="6"/>
  <c r="C13" i="6"/>
  <c r="D13" i="6"/>
  <c r="E13" i="6"/>
  <c r="C14" i="6"/>
  <c r="D14" i="6"/>
  <c r="E14" i="6"/>
  <c r="C15" i="6"/>
  <c r="D15" i="6"/>
  <c r="E15" i="6"/>
  <c r="C16" i="6"/>
  <c r="D16" i="6"/>
  <c r="E16" i="6"/>
  <c r="C17" i="6"/>
  <c r="D17" i="6"/>
  <c r="E17" i="6"/>
  <c r="C18" i="6"/>
  <c r="D18" i="6"/>
  <c r="E18" i="6"/>
  <c r="C19" i="6"/>
  <c r="D19" i="6"/>
  <c r="E19" i="6"/>
  <c r="C20" i="6"/>
  <c r="D20" i="6"/>
  <c r="E20" i="6"/>
  <c r="C21" i="6"/>
  <c r="D21" i="6"/>
  <c r="E21" i="6"/>
  <c r="C22" i="6"/>
  <c r="D22" i="6"/>
  <c r="E22" i="6"/>
  <c r="C23" i="6"/>
  <c r="D23" i="6"/>
  <c r="E23" i="6"/>
  <c r="C24" i="6"/>
  <c r="D24" i="6"/>
  <c r="E24" i="6"/>
  <c r="C25" i="6"/>
  <c r="D25" i="6"/>
  <c r="E25" i="6"/>
  <c r="C26" i="6"/>
  <c r="D26" i="6"/>
  <c r="E26" i="6"/>
  <c r="C27" i="6"/>
  <c r="D27" i="6"/>
  <c r="E27" i="6"/>
  <c r="C28" i="6"/>
  <c r="D28" i="6"/>
  <c r="E28" i="6"/>
  <c r="C29" i="6"/>
  <c r="D29" i="6"/>
  <c r="E29" i="6"/>
  <c r="C30" i="6"/>
  <c r="D30" i="6"/>
  <c r="E30" i="6"/>
  <c r="C31" i="6"/>
  <c r="D31" i="6"/>
  <c r="E31" i="6"/>
  <c r="C32" i="6"/>
  <c r="D32" i="6"/>
  <c r="E32" i="6"/>
  <c r="C33" i="6"/>
  <c r="D33" i="6"/>
  <c r="E33" i="6"/>
  <c r="C34" i="6"/>
  <c r="D34" i="6"/>
  <c r="E34" i="6"/>
  <c r="C35" i="6"/>
  <c r="D35" i="6"/>
  <c r="E35" i="6"/>
  <c r="C36" i="6"/>
  <c r="D36" i="6"/>
  <c r="E36" i="6"/>
  <c r="C37" i="6"/>
  <c r="D37" i="6"/>
  <c r="E37" i="6"/>
  <c r="C38" i="6"/>
  <c r="D38" i="6"/>
  <c r="E38" i="6"/>
  <c r="C39" i="6"/>
  <c r="D39" i="6"/>
  <c r="E39" i="6"/>
  <c r="C40" i="6"/>
  <c r="D40" i="6"/>
  <c r="E40" i="6"/>
  <c r="C41" i="6"/>
  <c r="D41" i="6"/>
  <c r="E41" i="6"/>
  <c r="C42" i="6"/>
  <c r="D42" i="6"/>
  <c r="E42" i="6"/>
  <c r="C43" i="6"/>
  <c r="D43" i="6"/>
  <c r="E43" i="6"/>
  <c r="C44" i="6"/>
  <c r="D44" i="6"/>
  <c r="E44" i="6"/>
  <c r="C45" i="6"/>
  <c r="D45" i="6"/>
  <c r="E45" i="6"/>
  <c r="C46" i="6"/>
  <c r="D46" i="6"/>
  <c r="E46" i="6"/>
  <c r="C47" i="6"/>
  <c r="D47" i="6"/>
  <c r="E47" i="6"/>
  <c r="C48" i="6"/>
  <c r="D48" i="6"/>
  <c r="E48" i="6"/>
  <c r="C49" i="6"/>
  <c r="D49" i="6"/>
  <c r="E49" i="6"/>
  <c r="C50" i="6"/>
  <c r="D50" i="6"/>
  <c r="E50" i="6"/>
  <c r="C51" i="6"/>
  <c r="D51" i="6"/>
  <c r="E51" i="6"/>
  <c r="C52" i="6"/>
  <c r="D52" i="6"/>
  <c r="E52" i="6"/>
  <c r="C53" i="6"/>
  <c r="D53" i="6"/>
  <c r="E53" i="6"/>
  <c r="C54" i="6"/>
  <c r="D54" i="6"/>
  <c r="E54" i="6"/>
  <c r="C55" i="6"/>
  <c r="D55" i="6"/>
  <c r="E55" i="6"/>
  <c r="C54" i="4" l="1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D5" i="4" a="1"/>
  <c r="D5" i="4" s="1"/>
  <c r="E54" i="4" a="1"/>
  <c r="E54" i="4" s="1"/>
  <c r="I54" i="4" s="1"/>
  <c r="E53" i="4" a="1"/>
  <c r="E53" i="4" s="1"/>
  <c r="I53" i="4" s="1"/>
  <c r="E52" i="4" a="1"/>
  <c r="E52" i="4" s="1"/>
  <c r="I52" i="4" s="1"/>
  <c r="E51" i="4" a="1"/>
  <c r="E51" i="4" s="1"/>
  <c r="I51" i="4" s="1"/>
  <c r="E50" i="4" a="1"/>
  <c r="E50" i="4" s="1"/>
  <c r="I50" i="4" s="1"/>
  <c r="E49" i="4" a="1"/>
  <c r="E49" i="4" s="1"/>
  <c r="I49" i="4" s="1"/>
  <c r="E48" i="4" a="1"/>
  <c r="E48" i="4" s="1"/>
  <c r="I48" i="4" s="1"/>
  <c r="E47" i="4" a="1"/>
  <c r="E47" i="4" s="1"/>
  <c r="I47" i="4" s="1"/>
  <c r="E46" i="4" a="1"/>
  <c r="E46" i="4" s="1"/>
  <c r="I46" i="4" s="1"/>
  <c r="E45" i="4" a="1"/>
  <c r="E45" i="4" s="1"/>
  <c r="I45" i="4" s="1"/>
  <c r="E44" i="4" a="1"/>
  <c r="E44" i="4" s="1"/>
  <c r="I44" i="4" s="1"/>
  <c r="E43" i="4" a="1"/>
  <c r="E43" i="4" s="1"/>
  <c r="I43" i="4" s="1"/>
  <c r="E42" i="4" a="1"/>
  <c r="E42" i="4" s="1"/>
  <c r="I42" i="4" s="1"/>
  <c r="E41" i="4" a="1"/>
  <c r="E41" i="4" s="1"/>
  <c r="I41" i="4" s="1"/>
  <c r="E40" i="4" a="1"/>
  <c r="E40" i="4" s="1"/>
  <c r="I40" i="4" s="1"/>
  <c r="E39" i="4" a="1"/>
  <c r="E39" i="4" s="1"/>
  <c r="I39" i="4" s="1"/>
  <c r="E38" i="4" a="1"/>
  <c r="E38" i="4" s="1"/>
  <c r="I38" i="4" s="1"/>
  <c r="E37" i="4" a="1"/>
  <c r="E37" i="4" s="1"/>
  <c r="I37" i="4" s="1"/>
  <c r="E36" i="4" a="1"/>
  <c r="E36" i="4" s="1"/>
  <c r="I36" i="4" s="1"/>
  <c r="E35" i="4" a="1"/>
  <c r="E35" i="4" s="1"/>
  <c r="I35" i="4" s="1"/>
  <c r="E34" i="4" a="1"/>
  <c r="E34" i="4" s="1"/>
  <c r="I34" i="4" s="1"/>
  <c r="E33" i="4" a="1"/>
  <c r="E33" i="4" s="1"/>
  <c r="I33" i="4" s="1"/>
  <c r="E32" i="4" a="1"/>
  <c r="E32" i="4" s="1"/>
  <c r="I32" i="4" s="1"/>
  <c r="E31" i="4" a="1"/>
  <c r="E31" i="4" s="1"/>
  <c r="I31" i="4" s="1"/>
  <c r="E30" i="4" a="1"/>
  <c r="E30" i="4" s="1"/>
  <c r="I30" i="4" s="1"/>
  <c r="E29" i="4" a="1"/>
  <c r="E29" i="4" s="1"/>
  <c r="I29" i="4" s="1"/>
  <c r="E28" i="4" a="1"/>
  <c r="E28" i="4" s="1"/>
  <c r="I28" i="4" s="1"/>
  <c r="E27" i="4" a="1"/>
  <c r="E27" i="4" s="1"/>
  <c r="I27" i="4" s="1"/>
  <c r="E26" i="4" a="1"/>
  <c r="E26" i="4" s="1"/>
  <c r="I26" i="4" s="1"/>
  <c r="E25" i="4" a="1"/>
  <c r="E25" i="4" s="1"/>
  <c r="I25" i="4" s="1"/>
  <c r="E24" i="4" a="1"/>
  <c r="E24" i="4" s="1"/>
  <c r="I24" i="4" s="1"/>
  <c r="E23" i="4" a="1"/>
  <c r="E23" i="4" s="1"/>
  <c r="I23" i="4" s="1"/>
  <c r="E22" i="4" a="1"/>
  <c r="E22" i="4" s="1"/>
  <c r="I22" i="4" s="1"/>
  <c r="E21" i="4" a="1"/>
  <c r="E21" i="4" s="1"/>
  <c r="I21" i="4" s="1"/>
  <c r="E20" i="4" a="1"/>
  <c r="E20" i="4" s="1"/>
  <c r="I20" i="4" s="1"/>
  <c r="E19" i="4" a="1"/>
  <c r="E19" i="4" s="1"/>
  <c r="I19" i="4" s="1"/>
  <c r="E18" i="4" a="1"/>
  <c r="E18" i="4" s="1"/>
  <c r="I18" i="4" s="1"/>
  <c r="E17" i="4" a="1"/>
  <c r="E17" i="4" s="1"/>
  <c r="I17" i="4" s="1"/>
  <c r="E16" i="4" a="1"/>
  <c r="E16" i="4" s="1"/>
  <c r="I16" i="4" s="1"/>
  <c r="E15" i="4" a="1"/>
  <c r="E15" i="4" s="1"/>
  <c r="I15" i="4" s="1"/>
  <c r="E14" i="4" a="1"/>
  <c r="E14" i="4" s="1"/>
  <c r="I14" i="4" s="1"/>
  <c r="E13" i="4" a="1"/>
  <c r="E13" i="4" s="1"/>
  <c r="I13" i="4" s="1"/>
  <c r="E12" i="4" a="1"/>
  <c r="E12" i="4" s="1"/>
  <c r="I12" i="4" s="1"/>
  <c r="E11" i="4" a="1"/>
  <c r="E11" i="4" s="1"/>
  <c r="I11" i="4" s="1"/>
  <c r="E10" i="4" a="1"/>
  <c r="E10" i="4" s="1"/>
  <c r="I10" i="4" s="1"/>
  <c r="E9" i="4" a="1"/>
  <c r="E9" i="4" s="1"/>
  <c r="I9" i="4" s="1"/>
  <c r="E8" i="4" a="1"/>
  <c r="E8" i="4" s="1"/>
  <c r="I8" i="4" s="1"/>
  <c r="E7" i="4" a="1"/>
  <c r="E7" i="4" s="1"/>
  <c r="I7" i="4" s="1"/>
  <c r="E6" i="4" a="1"/>
  <c r="E6" i="4" s="1"/>
  <c r="I6" i="4" s="1"/>
  <c r="E5" i="4" a="1"/>
  <c r="E5" i="4" s="1"/>
  <c r="I5" i="4" s="1"/>
  <c r="D54" i="4" a="1"/>
  <c r="D54" i="4" s="1"/>
  <c r="D53" i="4" a="1"/>
  <c r="D53" i="4" s="1"/>
  <c r="D52" i="4" a="1"/>
  <c r="D52" i="4" s="1"/>
  <c r="D51" i="4" a="1"/>
  <c r="D51" i="4" s="1"/>
  <c r="D50" i="4" a="1"/>
  <c r="D50" i="4" s="1"/>
  <c r="D49" i="4" a="1"/>
  <c r="D49" i="4" s="1"/>
  <c r="D48" i="4" a="1"/>
  <c r="D48" i="4" s="1"/>
  <c r="D47" i="4" a="1"/>
  <c r="D47" i="4" s="1"/>
  <c r="D46" i="4" a="1"/>
  <c r="D46" i="4" s="1"/>
  <c r="D45" i="4" a="1"/>
  <c r="D45" i="4" s="1"/>
  <c r="D44" i="4" a="1"/>
  <c r="D44" i="4" s="1"/>
  <c r="D43" i="4" a="1"/>
  <c r="D43" i="4" s="1"/>
  <c r="D42" i="4" a="1"/>
  <c r="D42" i="4" s="1"/>
  <c r="D41" i="4" a="1"/>
  <c r="D41" i="4" s="1"/>
  <c r="D40" i="4" a="1"/>
  <c r="D40" i="4" s="1"/>
  <c r="D39" i="4" a="1"/>
  <c r="D39" i="4" s="1"/>
  <c r="D38" i="4" a="1"/>
  <c r="D38" i="4" s="1"/>
  <c r="D37" i="4" a="1"/>
  <c r="D37" i="4" s="1"/>
  <c r="D36" i="4" a="1"/>
  <c r="D36" i="4" s="1"/>
  <c r="D35" i="4" a="1"/>
  <c r="D35" i="4" s="1"/>
  <c r="D34" i="4" a="1"/>
  <c r="D34" i="4" s="1"/>
  <c r="D33" i="4" a="1"/>
  <c r="D33" i="4" s="1"/>
  <c r="D32" i="4" a="1"/>
  <c r="D32" i="4" s="1"/>
  <c r="D31" i="4" a="1"/>
  <c r="D31" i="4" s="1"/>
  <c r="D30" i="4" a="1"/>
  <c r="D30" i="4" s="1"/>
  <c r="D29" i="4" a="1"/>
  <c r="D29" i="4" s="1"/>
  <c r="D28" i="4" a="1"/>
  <c r="D28" i="4" s="1"/>
  <c r="D27" i="4" a="1"/>
  <c r="D27" i="4" s="1"/>
  <c r="D26" i="4" a="1"/>
  <c r="D26" i="4" s="1"/>
  <c r="D25" i="4" a="1"/>
  <c r="D25" i="4" s="1"/>
  <c r="D24" i="4" a="1"/>
  <c r="D24" i="4" s="1"/>
  <c r="D23" i="4" a="1"/>
  <c r="D23" i="4" s="1"/>
  <c r="D22" i="4" a="1"/>
  <c r="D22" i="4" s="1"/>
  <c r="D21" i="4" a="1"/>
  <c r="D21" i="4" s="1"/>
  <c r="D20" i="4" a="1"/>
  <c r="D20" i="4" s="1"/>
  <c r="D19" i="4" a="1"/>
  <c r="D19" i="4" s="1"/>
  <c r="D18" i="4" a="1"/>
  <c r="D18" i="4" s="1"/>
  <c r="D17" i="4" a="1"/>
  <c r="D17" i="4" s="1"/>
  <c r="D16" i="4" a="1"/>
  <c r="D16" i="4" s="1"/>
  <c r="D15" i="4" a="1"/>
  <c r="D15" i="4" s="1"/>
  <c r="D14" i="4" a="1"/>
  <c r="D14" i="4" s="1"/>
  <c r="D13" i="4" a="1"/>
  <c r="D13" i="4" s="1"/>
  <c r="D12" i="4" a="1"/>
  <c r="D12" i="4" s="1"/>
  <c r="D11" i="4" a="1"/>
  <c r="D11" i="4" s="1"/>
  <c r="D10" i="4" a="1"/>
  <c r="D10" i="4" s="1"/>
  <c r="D9" i="4" a="1"/>
  <c r="D9" i="4" s="1"/>
  <c r="D8" i="4" a="1"/>
  <c r="D8" i="4" s="1"/>
  <c r="D7" i="4" a="1"/>
  <c r="D7" i="4" s="1"/>
  <c r="D6" i="4" a="1"/>
  <c r="D6" i="4" s="1"/>
  <c r="E54" i="1" a="1"/>
  <c r="E54" i="1" s="1"/>
  <c r="E53" i="1" a="1"/>
  <c r="E53" i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/>
  <c r="E40" i="1" a="1"/>
  <c r="E40" i="1"/>
  <c r="E39" i="1" a="1"/>
  <c r="E39" i="1" s="1"/>
  <c r="E38" i="1" a="1"/>
  <c r="E38" i="1" s="1"/>
  <c r="E37" i="1" a="1"/>
  <c r="E37" i="1" s="1"/>
  <c r="E36" i="1" a="1"/>
  <c r="E36" i="1" s="1"/>
  <c r="E35" i="1" a="1"/>
  <c r="E35" i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/>
  <c r="E22" i="1" a="1"/>
  <c r="E22" i="1"/>
  <c r="E21" i="1" a="1"/>
  <c r="E21" i="1" s="1"/>
  <c r="E20" i="1" a="1"/>
  <c r="E20" i="1" s="1"/>
  <c r="E19" i="1" a="1"/>
  <c r="E19" i="1" s="1"/>
  <c r="E18" i="1" a="1"/>
  <c r="E18" i="1" s="1"/>
  <c r="E17" i="1" a="1"/>
  <c r="E17" i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/>
  <c r="D54" i="1" a="1"/>
  <c r="D54" i="1"/>
  <c r="D53" i="1" a="1"/>
  <c r="D53" i="1" s="1"/>
  <c r="D52" i="1" a="1"/>
  <c r="D52" i="1" s="1"/>
  <c r="D51" i="1" a="1"/>
  <c r="D51" i="1" s="1"/>
  <c r="D50" i="1" a="1"/>
  <c r="D50" i="1" s="1"/>
  <c r="D49" i="1" a="1"/>
  <c r="D49" i="1"/>
  <c r="D48" i="1" a="1"/>
  <c r="D48" i="1" s="1"/>
  <c r="D47" i="1" a="1"/>
  <c r="D47" i="1" s="1"/>
  <c r="D46" i="1" a="1"/>
  <c r="D46" i="1" s="1"/>
  <c r="D45" i="1" a="1"/>
  <c r="D45" i="1" s="1"/>
  <c r="D44" i="1" a="1"/>
  <c r="D44" i="1" s="1"/>
  <c r="D43" i="1" a="1"/>
  <c r="D43" i="1"/>
  <c r="D42" i="1" a="1"/>
  <c r="D42" i="1" s="1"/>
  <c r="D41" i="1" a="1"/>
  <c r="D41" i="1" s="1"/>
  <c r="D40" i="1" a="1"/>
  <c r="D40" i="1" s="1"/>
  <c r="D39" i="1" a="1"/>
  <c r="D39" i="1" s="1"/>
  <c r="D38" i="1" a="1"/>
  <c r="D38" i="1" s="1"/>
  <c r="D37" i="1" a="1"/>
  <c r="D37" i="1"/>
  <c r="D36" i="1" a="1"/>
  <c r="D36" i="1"/>
  <c r="D35" i="1" a="1"/>
  <c r="D35" i="1" s="1"/>
  <c r="D34" i="1" a="1"/>
  <c r="D34" i="1" s="1"/>
  <c r="D33" i="1" a="1"/>
  <c r="D33" i="1" s="1"/>
  <c r="D32" i="1" a="1"/>
  <c r="D32" i="1" s="1"/>
  <c r="D31" i="1" a="1"/>
  <c r="D31" i="1"/>
  <c r="D30" i="1" a="1"/>
  <c r="D30" i="1" s="1"/>
  <c r="D29" i="1" a="1"/>
  <c r="D29" i="1" s="1"/>
  <c r="D28" i="1" a="1"/>
  <c r="D28" i="1" s="1"/>
  <c r="D27" i="1" a="1"/>
  <c r="D27" i="1" s="1"/>
  <c r="D26" i="1" a="1"/>
  <c r="D26" i="1" s="1"/>
  <c r="D25" i="1" a="1"/>
  <c r="D25" i="1"/>
  <c r="D24" i="1" a="1"/>
  <c r="D24" i="1" s="1"/>
  <c r="D23" i="1" a="1"/>
  <c r="D23" i="1" s="1"/>
  <c r="D22" i="1" a="1"/>
  <c r="D22" i="1" s="1"/>
  <c r="D21" i="1" a="1"/>
  <c r="D21" i="1" s="1"/>
  <c r="D20" i="1" a="1"/>
  <c r="D20" i="1" s="1"/>
  <c r="D19" i="1" a="1"/>
  <c r="D19" i="1"/>
  <c r="D18" i="1" a="1"/>
  <c r="D18" i="1"/>
  <c r="D17" i="1" a="1"/>
  <c r="D17" i="1" s="1"/>
  <c r="D16" i="1" a="1"/>
  <c r="D16" i="1" s="1"/>
  <c r="D15" i="1" a="1"/>
  <c r="D15" i="1" s="1"/>
  <c r="D14" i="1" a="1"/>
  <c r="D14" i="1" s="1"/>
  <c r="D13" i="1" a="1"/>
  <c r="D13" i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/>
  <c r="D6" i="1" a="1"/>
  <c r="D6" i="1" s="1"/>
  <c r="D5" i="1" a="1"/>
  <c r="D5" i="1" s="1"/>
  <c r="E54" i="3" a="1"/>
  <c r="E54" i="3"/>
  <c r="I54" i="3" s="1"/>
  <c r="E53" i="3" a="1"/>
  <c r="E53" i="3" s="1"/>
  <c r="I53" i="3" s="1"/>
  <c r="E52" i="3" a="1"/>
  <c r="E52" i="3" s="1"/>
  <c r="I52" i="3" s="1"/>
  <c r="E51" i="3" a="1"/>
  <c r="E51" i="3" s="1"/>
  <c r="I51" i="3" s="1"/>
  <c r="E50" i="3" a="1"/>
  <c r="E50" i="3" s="1"/>
  <c r="I50" i="3" s="1"/>
  <c r="E49" i="3" a="1"/>
  <c r="E49" i="3" s="1"/>
  <c r="I49" i="3" s="1"/>
  <c r="E48" i="3" a="1"/>
  <c r="E48" i="3"/>
  <c r="I48" i="3" s="1"/>
  <c r="E47" i="3" a="1"/>
  <c r="E47" i="3" s="1"/>
  <c r="I47" i="3" s="1"/>
  <c r="E46" i="3" a="1"/>
  <c r="E46" i="3" s="1"/>
  <c r="I46" i="3" s="1"/>
  <c r="E45" i="3" a="1"/>
  <c r="E45" i="3" s="1"/>
  <c r="I45" i="3" s="1"/>
  <c r="E44" i="3" a="1"/>
  <c r="E44" i="3" s="1"/>
  <c r="I44" i="3" s="1"/>
  <c r="E43" i="3" a="1"/>
  <c r="E43" i="3"/>
  <c r="I43" i="3" s="1"/>
  <c r="E42" i="3" a="1"/>
  <c r="E42" i="3" s="1"/>
  <c r="I42" i="3" s="1"/>
  <c r="E41" i="3" a="1"/>
  <c r="E41" i="3"/>
  <c r="I41" i="3" s="1"/>
  <c r="E40" i="3" a="1"/>
  <c r="E40" i="3" s="1"/>
  <c r="I40" i="3" s="1"/>
  <c r="E39" i="3" a="1"/>
  <c r="E39" i="3" s="1"/>
  <c r="I39" i="3" s="1"/>
  <c r="E38" i="3" a="1"/>
  <c r="E38" i="3" s="1"/>
  <c r="I38" i="3" s="1"/>
  <c r="E37" i="3" a="1"/>
  <c r="E37" i="3"/>
  <c r="E36" i="3" a="1"/>
  <c r="E36" i="3"/>
  <c r="I36" i="3" s="1"/>
  <c r="E35" i="3" a="1"/>
  <c r="E35" i="3"/>
  <c r="I35" i="3" s="1"/>
  <c r="E34" i="3" a="1"/>
  <c r="E34" i="3" s="1"/>
  <c r="I34" i="3" s="1"/>
  <c r="E33" i="3" a="1"/>
  <c r="E33" i="3" s="1"/>
  <c r="I33" i="3" s="1"/>
  <c r="E32" i="3" a="1"/>
  <c r="E32" i="3" s="1"/>
  <c r="I32" i="3" s="1"/>
  <c r="E31" i="3" a="1"/>
  <c r="E31" i="3" s="1"/>
  <c r="I31" i="3" s="1"/>
  <c r="E30" i="3" a="1"/>
  <c r="E30" i="3"/>
  <c r="I30" i="3" s="1"/>
  <c r="E29" i="3" a="1"/>
  <c r="E29" i="3" s="1"/>
  <c r="I29" i="3" s="1"/>
  <c r="E28" i="3" a="1"/>
  <c r="E28" i="3" s="1"/>
  <c r="I28" i="3" s="1"/>
  <c r="E27" i="3" a="1"/>
  <c r="E27" i="3" s="1"/>
  <c r="I27" i="3" s="1"/>
  <c r="E26" i="3" a="1"/>
  <c r="E26" i="3" s="1"/>
  <c r="I26" i="3" s="1"/>
  <c r="E25" i="3" a="1"/>
  <c r="E25" i="3" s="1"/>
  <c r="I25" i="3" s="1"/>
  <c r="E24" i="3" a="1"/>
  <c r="E24" i="3"/>
  <c r="I24" i="3" s="1"/>
  <c r="E23" i="3" a="1"/>
  <c r="E23" i="3" s="1"/>
  <c r="I23" i="3" s="1"/>
  <c r="E22" i="3" a="1"/>
  <c r="E22" i="3" s="1"/>
  <c r="I22" i="3" s="1"/>
  <c r="E21" i="3" a="1"/>
  <c r="E21" i="3" s="1"/>
  <c r="I21" i="3" s="1"/>
  <c r="E20" i="3" a="1"/>
  <c r="E20" i="3" s="1"/>
  <c r="I20" i="3" s="1"/>
  <c r="E19" i="3" a="1"/>
  <c r="E19" i="3"/>
  <c r="I19" i="3" s="1"/>
  <c r="E18" i="3" a="1"/>
  <c r="E18" i="3" s="1"/>
  <c r="I18" i="3" s="1"/>
  <c r="E17" i="3" a="1"/>
  <c r="E17" i="3"/>
  <c r="I17" i="3" s="1"/>
  <c r="E16" i="3" a="1"/>
  <c r="E16" i="3" s="1"/>
  <c r="I16" i="3" s="1"/>
  <c r="E15" i="3" a="1"/>
  <c r="E15" i="3" s="1"/>
  <c r="I15" i="3" s="1"/>
  <c r="E14" i="3" a="1"/>
  <c r="E14" i="3" s="1"/>
  <c r="I14" i="3" s="1"/>
  <c r="E13" i="3" a="1"/>
  <c r="E13" i="3"/>
  <c r="E12" i="3" a="1"/>
  <c r="E12" i="3"/>
  <c r="I12" i="3" s="1"/>
  <c r="E11" i="3" a="1"/>
  <c r="E11" i="3"/>
  <c r="I11" i="3" s="1"/>
  <c r="E10" i="3" a="1"/>
  <c r="E10" i="3" s="1"/>
  <c r="I10" i="3" s="1"/>
  <c r="E9" i="3" a="1"/>
  <c r="E9" i="3" s="1"/>
  <c r="I9" i="3" s="1"/>
  <c r="E8" i="3" a="1"/>
  <c r="E8" i="3" s="1"/>
  <c r="I8" i="3" s="1"/>
  <c r="E7" i="3" a="1"/>
  <c r="E7" i="3" s="1"/>
  <c r="I7" i="3" s="1"/>
  <c r="E6" i="3" a="1"/>
  <c r="E6" i="3"/>
  <c r="I6" i="3" s="1"/>
  <c r="E5" i="3" a="1"/>
  <c r="E5" i="3" s="1"/>
  <c r="D54" i="3" a="1"/>
  <c r="D54" i="3" s="1"/>
  <c r="D53" i="3" a="1"/>
  <c r="D53" i="3" s="1"/>
  <c r="D52" i="3" a="1"/>
  <c r="D52" i="3" s="1"/>
  <c r="D51" i="3" a="1"/>
  <c r="D51" i="3" s="1"/>
  <c r="D50" i="3" a="1"/>
  <c r="D50" i="3"/>
  <c r="D49" i="3" a="1"/>
  <c r="D49" i="3" s="1"/>
  <c r="D48" i="3" a="1"/>
  <c r="D48" i="3" s="1"/>
  <c r="D47" i="3" a="1"/>
  <c r="D47" i="3" s="1"/>
  <c r="D46" i="3" a="1"/>
  <c r="D46" i="3" s="1"/>
  <c r="D45" i="3" a="1"/>
  <c r="D45" i="3"/>
  <c r="D44" i="3" a="1"/>
  <c r="D44" i="3"/>
  <c r="D43" i="3" a="1"/>
  <c r="D43" i="3"/>
  <c r="D42" i="3" a="1"/>
  <c r="D42" i="3" s="1"/>
  <c r="D41" i="3" a="1"/>
  <c r="D41" i="3" s="1"/>
  <c r="D40" i="3" a="1"/>
  <c r="D40" i="3" s="1"/>
  <c r="D39" i="3" a="1"/>
  <c r="D39" i="3"/>
  <c r="D38" i="3" a="1"/>
  <c r="D38" i="3"/>
  <c r="D37" i="3" a="1"/>
  <c r="D37" i="3"/>
  <c r="D36" i="3" a="1"/>
  <c r="D36" i="3" s="1"/>
  <c r="D35" i="3" a="1"/>
  <c r="D35" i="3" s="1"/>
  <c r="D34" i="3" a="1"/>
  <c r="D34" i="3" s="1"/>
  <c r="D33" i="3" a="1"/>
  <c r="D33" i="3" s="1"/>
  <c r="D32" i="3" a="1"/>
  <c r="D32" i="3"/>
  <c r="D31" i="3" a="1"/>
  <c r="D31" i="3" s="1"/>
  <c r="D30" i="3" a="1"/>
  <c r="D30" i="3" s="1"/>
  <c r="D29" i="3" a="1"/>
  <c r="D29" i="3" s="1"/>
  <c r="D28" i="3" a="1"/>
  <c r="D28" i="3" s="1"/>
  <c r="D27" i="3" a="1"/>
  <c r="D27" i="3" s="1"/>
  <c r="D26" i="3" a="1"/>
  <c r="D26" i="3"/>
  <c r="D25" i="3" a="1"/>
  <c r="D25" i="3" s="1"/>
  <c r="D24" i="3" a="1"/>
  <c r="D24" i="3" s="1"/>
  <c r="D23" i="3" a="1"/>
  <c r="D23" i="3" s="1"/>
  <c r="D22" i="3" a="1"/>
  <c r="D22" i="3" s="1"/>
  <c r="D21" i="3" a="1"/>
  <c r="D21" i="3"/>
  <c r="D20" i="3" a="1"/>
  <c r="D20" i="3"/>
  <c r="D19" i="3" a="1"/>
  <c r="D19" i="3"/>
  <c r="D18" i="3" a="1"/>
  <c r="D18" i="3" s="1"/>
  <c r="D17" i="3" a="1"/>
  <c r="D17" i="3" s="1"/>
  <c r="D16" i="3" a="1"/>
  <c r="D16" i="3" s="1"/>
  <c r="D15" i="3" a="1"/>
  <c r="D15" i="3"/>
  <c r="D14" i="3" a="1"/>
  <c r="D14" i="3"/>
  <c r="D13" i="3" a="1"/>
  <c r="D13" i="3"/>
  <c r="D12" i="3" a="1"/>
  <c r="D12" i="3" s="1"/>
  <c r="D11" i="3" a="1"/>
  <c r="D11" i="3" s="1"/>
  <c r="D10" i="3" a="1"/>
  <c r="D10" i="3" s="1"/>
  <c r="D9" i="3" a="1"/>
  <c r="D9" i="3" s="1"/>
  <c r="D8" i="3" a="1"/>
  <c r="D8" i="3"/>
  <c r="D7" i="3" a="1"/>
  <c r="D7" i="3" s="1"/>
  <c r="D6" i="3" a="1"/>
  <c r="D6" i="3" s="1"/>
  <c r="D5" i="3" a="1"/>
  <c r="D5" i="3" s="1"/>
  <c r="I37" i="3"/>
  <c r="I13" i="3"/>
  <c r="C5" i="1"/>
  <c r="R2" i="5" a="1"/>
  <c r="R2" i="5" s="1"/>
  <c r="Q2" i="5" a="1"/>
  <c r="Q2" i="5" s="1"/>
  <c r="P2" i="5" a="1"/>
  <c r="P2" i="5" s="1"/>
  <c r="O2" i="5" a="1"/>
  <c r="O2" i="5" s="1"/>
  <c r="N2" i="5" a="1"/>
  <c r="N2" i="5" s="1"/>
  <c r="M2" i="5" a="1"/>
  <c r="M2" i="5" s="1"/>
  <c r="L2" i="5" a="1"/>
  <c r="L2" i="5" s="1"/>
  <c r="K2" i="5" a="1"/>
  <c r="K2" i="5" s="1"/>
  <c r="J2" i="5" a="1"/>
  <c r="J2" i="5" s="1"/>
  <c r="I2" i="5" a="1"/>
  <c r="I2" i="5" s="1"/>
  <c r="H2" i="5" a="1"/>
  <c r="H2" i="5" s="1"/>
  <c r="G2" i="5" a="1"/>
  <c r="G2" i="5" s="1"/>
  <c r="F2" i="5" a="1"/>
  <c r="F2" i="5" s="1"/>
  <c r="E2" i="5" a="1"/>
  <c r="E2" i="5" s="1"/>
  <c r="D2" i="5" a="1"/>
  <c r="D2" i="5" s="1"/>
  <c r="C2" i="5" a="1"/>
  <c r="C2" i="5" s="1"/>
  <c r="B2" i="5" a="1"/>
  <c r="B2" i="5" s="1"/>
  <c r="F3" i="1"/>
  <c r="G3" i="1"/>
  <c r="H3" i="1"/>
  <c r="I3" i="1"/>
  <c r="J3" i="1"/>
  <c r="K3" i="1"/>
  <c r="L3" i="1"/>
  <c r="M3" i="1"/>
  <c r="R3" i="1"/>
  <c r="S3" i="1"/>
  <c r="T3" i="1"/>
  <c r="U3" i="1"/>
  <c r="V3" i="1"/>
  <c r="W3" i="1"/>
  <c r="X3" i="1"/>
  <c r="Y3" i="1"/>
  <c r="F3" i="3"/>
  <c r="G3" i="3"/>
  <c r="H3" i="3"/>
  <c r="I3" i="3"/>
  <c r="J3" i="3"/>
  <c r="K3" i="3"/>
  <c r="L3" i="3"/>
  <c r="M3" i="3"/>
  <c r="R3" i="3"/>
  <c r="S3" i="3"/>
  <c r="T3" i="3"/>
  <c r="U3" i="3"/>
  <c r="V3" i="3"/>
  <c r="W3" i="3"/>
  <c r="X3" i="3"/>
  <c r="Y3" i="3"/>
  <c r="F3" i="4"/>
  <c r="G3" i="4"/>
  <c r="H3" i="4"/>
  <c r="I3" i="4"/>
  <c r="J3" i="4"/>
  <c r="K3" i="4"/>
  <c r="L3" i="4"/>
  <c r="M3" i="4"/>
  <c r="R3" i="4"/>
  <c r="S3" i="4"/>
  <c r="T3" i="4"/>
  <c r="U3" i="4"/>
  <c r="V3" i="4"/>
  <c r="W3" i="4"/>
  <c r="X3" i="4"/>
  <c r="Y3" i="4"/>
  <c r="P54" i="4"/>
  <c r="Y54" i="4" s="1" a="1"/>
  <c r="Y54" i="4" s="1"/>
  <c r="P53" i="4"/>
  <c r="Y53" i="4" s="1" a="1"/>
  <c r="Y53" i="4" s="1"/>
  <c r="P52" i="4"/>
  <c r="P51" i="4"/>
  <c r="U51" i="4" s="1" a="1"/>
  <c r="U51" i="4" s="1"/>
  <c r="P50" i="4"/>
  <c r="P49" i="4"/>
  <c r="V49" i="4" s="1" a="1"/>
  <c r="V49" i="4" s="1"/>
  <c r="P48" i="4"/>
  <c r="P47" i="4"/>
  <c r="P46" i="4"/>
  <c r="X46" i="4" s="1" a="1"/>
  <c r="X46" i="4" s="1"/>
  <c r="P45" i="4"/>
  <c r="S45" i="4" s="1" a="1"/>
  <c r="S45" i="4" s="1"/>
  <c r="P44" i="4"/>
  <c r="P43" i="4"/>
  <c r="P42" i="4"/>
  <c r="Y42" i="4" s="1" a="1"/>
  <c r="Y42" i="4" s="1"/>
  <c r="P41" i="4"/>
  <c r="T41" i="4" s="1" a="1"/>
  <c r="T41" i="4" s="1"/>
  <c r="P40" i="4"/>
  <c r="P39" i="4"/>
  <c r="U39" i="4" s="1" a="1"/>
  <c r="U39" i="4" s="1"/>
  <c r="P38" i="4"/>
  <c r="U38" i="4" s="1" a="1"/>
  <c r="U38" i="4" s="1"/>
  <c r="P37" i="4"/>
  <c r="V37" i="4" s="1" a="1"/>
  <c r="V37" i="4" s="1"/>
  <c r="P36" i="4"/>
  <c r="V36" i="4" s="1" a="1"/>
  <c r="V36" i="4" s="1"/>
  <c r="P35" i="4"/>
  <c r="Y35" i="4" s="1" a="1"/>
  <c r="Y35" i="4" s="1"/>
  <c r="P34" i="4"/>
  <c r="X34" i="4" s="1" a="1"/>
  <c r="X34" i="4" s="1"/>
  <c r="P33" i="4"/>
  <c r="S33" i="4" s="1" a="1"/>
  <c r="S33" i="4" s="1"/>
  <c r="P32" i="4"/>
  <c r="Y32" i="4" s="1" a="1"/>
  <c r="Y32" i="4" s="1"/>
  <c r="P31" i="4"/>
  <c r="P30" i="4"/>
  <c r="P29" i="4"/>
  <c r="T29" i="4" s="1" a="1"/>
  <c r="T29" i="4" s="1"/>
  <c r="P28" i="4"/>
  <c r="P27" i="4"/>
  <c r="P26" i="4"/>
  <c r="P25" i="4"/>
  <c r="P24" i="4"/>
  <c r="V24" i="4" s="1" a="1"/>
  <c r="V24" i="4" s="1"/>
  <c r="P23" i="4"/>
  <c r="P22" i="4"/>
  <c r="P21" i="4"/>
  <c r="S21" i="4" s="1" a="1"/>
  <c r="S21" i="4" s="1"/>
  <c r="P20" i="4"/>
  <c r="P19" i="4"/>
  <c r="V19" i="4" s="1" a="1"/>
  <c r="V19" i="4" s="1"/>
  <c r="X18" i="4" a="1"/>
  <c r="X18" i="4" s="1"/>
  <c r="V18" i="4" a="1"/>
  <c r="V18" i="4" s="1"/>
  <c r="U18" i="4" a="1"/>
  <c r="U18" i="4" s="1"/>
  <c r="T18" i="4" a="1"/>
  <c r="T18" i="4" s="1"/>
  <c r="P18" i="4"/>
  <c r="Y18" i="4" s="1" a="1"/>
  <c r="Y18" i="4" s="1"/>
  <c r="P17" i="4"/>
  <c r="Y17" i="4" s="1" a="1"/>
  <c r="Y17" i="4" s="1"/>
  <c r="AP16" i="4"/>
  <c r="AQ16" i="4" s="1"/>
  <c r="P16" i="4"/>
  <c r="AP15" i="4"/>
  <c r="AP17" i="4" s="1"/>
  <c r="AQ17" i="4" s="1"/>
  <c r="P15" i="4"/>
  <c r="W15" i="4" s="1" a="1"/>
  <c r="W15" i="4" s="1"/>
  <c r="AT14" i="4"/>
  <c r="AU14" i="4" s="1"/>
  <c r="P14" i="4"/>
  <c r="Y14" i="4" s="1" a="1"/>
  <c r="Y14" i="4" s="1"/>
  <c r="AT13" i="4"/>
  <c r="AU13" i="4" s="1"/>
  <c r="AP13" i="4"/>
  <c r="P13" i="4"/>
  <c r="S13" i="4" s="1" a="1"/>
  <c r="S13" i="4" s="1"/>
  <c r="AT12" i="4"/>
  <c r="AU12" i="4" s="1"/>
  <c r="AW12" i="4" s="1"/>
  <c r="AP12" i="4"/>
  <c r="AQ12" i="4" s="1"/>
  <c r="P12" i="4"/>
  <c r="AU11" i="4"/>
  <c r="AT11" i="4"/>
  <c r="AP11" i="4"/>
  <c r="AQ11" i="4" s="1"/>
  <c r="P11" i="4"/>
  <c r="U11" i="4" s="1" a="1"/>
  <c r="U11" i="4" s="1"/>
  <c r="AT10" i="4"/>
  <c r="AU10" i="4" s="1"/>
  <c r="AQ10" i="4"/>
  <c r="AP10" i="4"/>
  <c r="P10" i="4"/>
  <c r="AT9" i="4"/>
  <c r="AU9" i="4" s="1"/>
  <c r="AQ9" i="4"/>
  <c r="AP9" i="4"/>
  <c r="P9" i="4"/>
  <c r="W9" i="4" s="1" a="1"/>
  <c r="W9" i="4" s="1"/>
  <c r="AP8" i="4"/>
  <c r="AQ8" i="4" s="1"/>
  <c r="P8" i="4"/>
  <c r="Y8" i="4" s="1" a="1"/>
  <c r="Y8" i="4" s="1"/>
  <c r="AT7" i="4"/>
  <c r="AU7" i="4" s="1"/>
  <c r="AP7" i="4"/>
  <c r="AQ7" i="4" s="1"/>
  <c r="W38" i="4" a="1"/>
  <c r="W38" i="4" s="1"/>
  <c r="P7" i="4"/>
  <c r="V7" i="4" s="1" a="1"/>
  <c r="V7" i="4" s="1"/>
  <c r="AT6" i="4"/>
  <c r="AU6" i="4" s="1"/>
  <c r="AP6" i="4"/>
  <c r="AQ6" i="4" s="1"/>
  <c r="P6" i="4"/>
  <c r="Y6" i="4" s="1" a="1"/>
  <c r="Y6" i="4" s="1"/>
  <c r="AP5" i="4"/>
  <c r="AQ5" i="4" s="1"/>
  <c r="P5" i="4"/>
  <c r="V5" i="4" s="1" a="1"/>
  <c r="V5" i="4" s="1"/>
  <c r="I1" i="4"/>
  <c r="P54" i="3"/>
  <c r="Y54" i="3" s="1" a="1"/>
  <c r="Y54" i="3" s="1"/>
  <c r="Y53" i="3" a="1"/>
  <c r="Y53" i="3" s="1"/>
  <c r="X53" i="3" a="1"/>
  <c r="X53" i="3" s="1"/>
  <c r="P53" i="3"/>
  <c r="V53" i="3" s="1" a="1"/>
  <c r="V53" i="3" s="1"/>
  <c r="P52" i="3"/>
  <c r="P51" i="3"/>
  <c r="U51" i="3" s="1" a="1"/>
  <c r="U51" i="3" s="1"/>
  <c r="P50" i="3"/>
  <c r="Y49" i="3" a="1"/>
  <c r="Y49" i="3" s="1"/>
  <c r="X49" i="3" a="1"/>
  <c r="X49" i="3" s="1"/>
  <c r="V49" i="3"/>
  <c r="S49" i="3" a="1"/>
  <c r="S49" i="3" s="1"/>
  <c r="P49" i="3"/>
  <c r="V49" i="3" s="1" a="1"/>
  <c r="P48" i="3"/>
  <c r="P47" i="3"/>
  <c r="P46" i="3"/>
  <c r="P45" i="3"/>
  <c r="Y45" i="3" s="1" a="1"/>
  <c r="Y45" i="3" s="1"/>
  <c r="P44" i="3"/>
  <c r="P43" i="3"/>
  <c r="T43" i="3" s="1" a="1"/>
  <c r="T43" i="3" s="1"/>
  <c r="P42" i="3"/>
  <c r="Y42" i="3" s="1" a="1"/>
  <c r="Y42" i="3" s="1"/>
  <c r="P41" i="3"/>
  <c r="U41" i="3" s="1" a="1"/>
  <c r="U41" i="3" s="1"/>
  <c r="P40" i="3"/>
  <c r="P39" i="3"/>
  <c r="U39" i="3" s="1" a="1"/>
  <c r="U39" i="3" s="1"/>
  <c r="R38" i="3" a="1"/>
  <c r="R38" i="3" s="1"/>
  <c r="P38" i="3"/>
  <c r="U38" i="3" s="1" a="1"/>
  <c r="U38" i="3" s="1"/>
  <c r="P37" i="3"/>
  <c r="V37" i="3" s="1" a="1"/>
  <c r="V37" i="3" s="1"/>
  <c r="P36" i="3"/>
  <c r="X36" i="3" s="1" a="1"/>
  <c r="X36" i="3" s="1"/>
  <c r="P35" i="3"/>
  <c r="X35" i="3" s="1" a="1"/>
  <c r="X35" i="3" s="1"/>
  <c r="P34" i="3"/>
  <c r="X34" i="3" s="1" a="1"/>
  <c r="X34" i="3" s="1"/>
  <c r="P33" i="3"/>
  <c r="U33" i="3" s="1" a="1"/>
  <c r="U33" i="3" s="1"/>
  <c r="P32" i="3"/>
  <c r="P31" i="3"/>
  <c r="U31" i="3" s="1" a="1"/>
  <c r="U31" i="3" s="1"/>
  <c r="P30" i="3"/>
  <c r="P29" i="3"/>
  <c r="Y29" i="3" s="1" a="1"/>
  <c r="Y29" i="3" s="1"/>
  <c r="P28" i="3"/>
  <c r="P27" i="3"/>
  <c r="P26" i="3"/>
  <c r="P25" i="3"/>
  <c r="P24" i="3"/>
  <c r="X24" i="3" s="1" a="1"/>
  <c r="X24" i="3" s="1"/>
  <c r="P23" i="3"/>
  <c r="P22" i="3"/>
  <c r="P21" i="3"/>
  <c r="Y21" i="3" s="1" a="1"/>
  <c r="Y21" i="3" s="1"/>
  <c r="P20" i="3"/>
  <c r="P19" i="3"/>
  <c r="T19" i="3" s="1" a="1"/>
  <c r="T19" i="3" s="1"/>
  <c r="V18" i="3" a="1"/>
  <c r="V18" i="3" s="1"/>
  <c r="U18" i="3" a="1"/>
  <c r="U18" i="3" s="1"/>
  <c r="T18" i="3" a="1"/>
  <c r="T18" i="3" s="1"/>
  <c r="R18" i="3" a="1"/>
  <c r="R18" i="3" s="1"/>
  <c r="P18" i="3"/>
  <c r="Y18" i="3" s="1" a="1"/>
  <c r="Y18" i="3" s="1"/>
  <c r="P17" i="3"/>
  <c r="V17" i="3" s="1" a="1"/>
  <c r="V17" i="3" s="1"/>
  <c r="AP16" i="3"/>
  <c r="AQ16" i="3" s="1"/>
  <c r="P16" i="3"/>
  <c r="AP15" i="3"/>
  <c r="AP17" i="3" s="1"/>
  <c r="AQ17" i="3" s="1"/>
  <c r="P15" i="3"/>
  <c r="X15" i="3" s="1" a="1"/>
  <c r="X15" i="3" s="1"/>
  <c r="AT14" i="3"/>
  <c r="AU14" i="3" s="1"/>
  <c r="P14" i="3"/>
  <c r="AT13" i="3"/>
  <c r="AU13" i="3" s="1"/>
  <c r="AP13" i="3"/>
  <c r="P13" i="3"/>
  <c r="AT12" i="3"/>
  <c r="AU12" i="3" s="1"/>
  <c r="AW12" i="3" s="1"/>
  <c r="AP12" i="3"/>
  <c r="AQ12" i="3" s="1"/>
  <c r="AJ5" i="3" s="1" a="1"/>
  <c r="AJ5" i="3" s="1"/>
  <c r="AF12" i="3"/>
  <c r="P12" i="3"/>
  <c r="AT11" i="3"/>
  <c r="AU11" i="3" s="1"/>
  <c r="AQ11" i="3"/>
  <c r="AP11" i="3"/>
  <c r="AH11" i="3"/>
  <c r="P11" i="3"/>
  <c r="S11" i="3" s="1" a="1"/>
  <c r="S11" i="3" s="1"/>
  <c r="AT10" i="3"/>
  <c r="AU10" i="3" s="1"/>
  <c r="AP10" i="3"/>
  <c r="AQ10" i="3" s="1"/>
  <c r="AH5" i="3" s="1" a="1"/>
  <c r="AH5" i="3" s="1"/>
  <c r="AH10" i="3"/>
  <c r="P10" i="3"/>
  <c r="AT9" i="3"/>
  <c r="AU9" i="3" s="1"/>
  <c r="AQ9" i="3"/>
  <c r="AG5" i="3" s="1" a="1"/>
  <c r="AG5" i="3" s="1"/>
  <c r="AP9" i="3"/>
  <c r="P9" i="3"/>
  <c r="X9" i="3" s="1" a="1"/>
  <c r="X9" i="3" s="1"/>
  <c r="AP8" i="3"/>
  <c r="AQ8" i="3" s="1"/>
  <c r="AF5" i="3" s="1" a="1"/>
  <c r="AF5" i="3" s="1"/>
  <c r="AH8" i="3"/>
  <c r="P8" i="3"/>
  <c r="U8" i="3" s="1" a="1"/>
  <c r="U8" i="3" s="1"/>
  <c r="AT7" i="3"/>
  <c r="AU7" i="3" s="1"/>
  <c r="AP7" i="3"/>
  <c r="AQ7" i="3" s="1"/>
  <c r="AE5" i="3" s="1" a="1"/>
  <c r="AE5" i="3" s="1"/>
  <c r="AH7" i="3"/>
  <c r="W38" i="3" s="1" a="1"/>
  <c r="W38" i="3" s="1"/>
  <c r="Y7" i="3" a="1"/>
  <c r="Y7" i="3" s="1"/>
  <c r="P7" i="3"/>
  <c r="X7" i="3" s="1" a="1"/>
  <c r="X7" i="3" s="1"/>
  <c r="AT6" i="3"/>
  <c r="AU6" i="3" s="1"/>
  <c r="AP6" i="3"/>
  <c r="AQ6" i="3" s="1"/>
  <c r="AD5" i="3" s="1" a="1"/>
  <c r="AD5" i="3" s="1"/>
  <c r="AH6" i="3"/>
  <c r="P6" i="3"/>
  <c r="AP5" i="3"/>
  <c r="AQ5" i="3" s="1"/>
  <c r="AI5" i="3" a="1"/>
  <c r="AI5" i="3" s="1"/>
  <c r="AC5" i="3" a="1"/>
  <c r="AC5" i="3" s="1"/>
  <c r="P5" i="3"/>
  <c r="V5" i="3" s="1" a="1"/>
  <c r="V5" i="3" s="1"/>
  <c r="I1" i="3"/>
  <c r="AF12" i="1"/>
  <c r="X42" i="1" a="1"/>
  <c r="X42" i="1" s="1"/>
  <c r="L42" i="1" s="1"/>
  <c r="T42" i="1" a="1"/>
  <c r="T42" i="1" s="1"/>
  <c r="H42" i="1" s="1"/>
  <c r="S42" i="1" a="1"/>
  <c r="S42" i="1" s="1"/>
  <c r="G42" i="1" s="1"/>
  <c r="X46" i="1" a="1"/>
  <c r="X46" i="1" s="1"/>
  <c r="L46" i="1" s="1"/>
  <c r="W46" i="1" a="1"/>
  <c r="W46" i="1" s="1"/>
  <c r="K46" i="1" s="1"/>
  <c r="V46" i="1" a="1"/>
  <c r="V46" i="1" s="1"/>
  <c r="J46" i="1" s="1"/>
  <c r="W15" i="1" a="1"/>
  <c r="W15" i="1" s="1"/>
  <c r="K15" i="1" s="1"/>
  <c r="U15" i="1" a="1"/>
  <c r="U15" i="1" s="1"/>
  <c r="T15" i="1" a="1"/>
  <c r="T15" i="1" s="1"/>
  <c r="H15" i="1" s="1"/>
  <c r="S15" i="1" a="1"/>
  <c r="S15" i="1" s="1"/>
  <c r="G15" i="1" s="1"/>
  <c r="R15" i="1" a="1"/>
  <c r="R15" i="1" s="1"/>
  <c r="F15" i="1" s="1"/>
  <c r="AC5" i="1" a="1"/>
  <c r="AC5" i="1" s="1"/>
  <c r="AF5" i="1" a="1"/>
  <c r="AF5" i="1" s="1"/>
  <c r="AE5" i="1" a="1"/>
  <c r="AE5" i="1" s="1"/>
  <c r="AD5" i="1" a="1"/>
  <c r="AD5" i="1" s="1"/>
  <c r="AT12" i="1"/>
  <c r="AU12" i="1" s="1"/>
  <c r="AW12" i="1" s="1"/>
  <c r="AP16" i="1"/>
  <c r="AQ16" i="1" s="1"/>
  <c r="AP15" i="1"/>
  <c r="AQ15" i="1" s="1"/>
  <c r="AP13" i="1"/>
  <c r="AT14" i="1"/>
  <c r="AU14" i="1" s="1"/>
  <c r="AT13" i="1"/>
  <c r="AU13" i="1" s="1"/>
  <c r="AT11" i="1"/>
  <c r="AU11" i="1" s="1"/>
  <c r="AT10" i="1"/>
  <c r="AU10" i="1" s="1"/>
  <c r="AT9" i="1"/>
  <c r="AU9" i="1" s="1"/>
  <c r="AT7" i="1"/>
  <c r="AU7" i="1" s="1"/>
  <c r="AT6" i="1"/>
  <c r="AU6" i="1" s="1"/>
  <c r="AP12" i="1"/>
  <c r="AQ12" i="1" s="1"/>
  <c r="AJ5" i="1" s="1" a="1"/>
  <c r="AJ5" i="1" s="1"/>
  <c r="AP11" i="1"/>
  <c r="AQ11" i="1" s="1"/>
  <c r="AI5" i="1" s="1" a="1"/>
  <c r="AI5" i="1" s="1"/>
  <c r="AP10" i="1"/>
  <c r="AQ10" i="1" s="1"/>
  <c r="AH5" i="1" s="1" a="1"/>
  <c r="AH5" i="1" s="1"/>
  <c r="AP9" i="1"/>
  <c r="AQ9" i="1" s="1"/>
  <c r="AG5" i="1" s="1" a="1"/>
  <c r="AG5" i="1" s="1"/>
  <c r="AP8" i="1"/>
  <c r="AQ8" i="1" s="1"/>
  <c r="AP7" i="1"/>
  <c r="AQ7" i="1" s="1"/>
  <c r="AP6" i="1"/>
  <c r="AQ6" i="1" s="1"/>
  <c r="AP5" i="1"/>
  <c r="AQ5" i="1" s="1"/>
  <c r="P6" i="1"/>
  <c r="P7" i="1"/>
  <c r="P8" i="1"/>
  <c r="P9" i="1"/>
  <c r="P10" i="1"/>
  <c r="P11" i="1"/>
  <c r="P12" i="1"/>
  <c r="P13" i="1"/>
  <c r="P14" i="1"/>
  <c r="P15" i="1"/>
  <c r="Y15" i="1" s="1" a="1"/>
  <c r="Y15" i="1" s="1"/>
  <c r="M15" i="1" s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Y42" i="1" s="1" a="1"/>
  <c r="Y42" i="1" s="1"/>
  <c r="M42" i="1" s="1"/>
  <c r="P43" i="1"/>
  <c r="P44" i="1"/>
  <c r="P45" i="1"/>
  <c r="P46" i="1"/>
  <c r="U46" i="1" s="1" a="1"/>
  <c r="U46" i="1" s="1"/>
  <c r="P47" i="1"/>
  <c r="P48" i="1"/>
  <c r="P49" i="1"/>
  <c r="P50" i="1"/>
  <c r="P51" i="1"/>
  <c r="P52" i="1"/>
  <c r="P53" i="1"/>
  <c r="P54" i="1"/>
  <c r="P5" i="1"/>
  <c r="I1" i="1"/>
  <c r="K9" i="4" l="1"/>
  <c r="J18" i="4"/>
  <c r="F38" i="3"/>
  <c r="J5" i="3"/>
  <c r="H18" i="4"/>
  <c r="J37" i="3"/>
  <c r="H43" i="3"/>
  <c r="L53" i="3"/>
  <c r="J37" i="4"/>
  <c r="J17" i="3"/>
  <c r="L49" i="3"/>
  <c r="K38" i="4"/>
  <c r="L24" i="3"/>
  <c r="J36" i="4"/>
  <c r="J19" i="4"/>
  <c r="L34" i="3"/>
  <c r="J18" i="3"/>
  <c r="H29" i="4"/>
  <c r="J24" i="4"/>
  <c r="J49" i="4"/>
  <c r="G13" i="4"/>
  <c r="G21" i="4"/>
  <c r="G33" i="4"/>
  <c r="G45" i="4"/>
  <c r="L36" i="3"/>
  <c r="H41" i="4"/>
  <c r="H19" i="3"/>
  <c r="J53" i="3"/>
  <c r="L18" i="4"/>
  <c r="J7" i="4"/>
  <c r="G11" i="3"/>
  <c r="J49" i="3"/>
  <c r="F18" i="3"/>
  <c r="L15" i="3"/>
  <c r="K38" i="3"/>
  <c r="K15" i="4"/>
  <c r="G49" i="3"/>
  <c r="L9" i="3"/>
  <c r="L7" i="3"/>
  <c r="L35" i="3"/>
  <c r="J5" i="4"/>
  <c r="H18" i="3"/>
  <c r="L34" i="4"/>
  <c r="L46" i="4"/>
  <c r="V15" i="1" a="1"/>
  <c r="V15" i="1" s="1"/>
  <c r="J15" i="1" s="1"/>
  <c r="R42" i="1" a="1"/>
  <c r="R42" i="1" s="1"/>
  <c r="F42" i="1" s="1"/>
  <c r="U11" i="3" a="1"/>
  <c r="U11" i="3" s="1"/>
  <c r="R29" i="3" a="1"/>
  <c r="R29" i="3" s="1"/>
  <c r="F29" i="3" s="1"/>
  <c r="V41" i="3" a="1"/>
  <c r="V41" i="3" s="1"/>
  <c r="J41" i="3" s="1"/>
  <c r="X11" i="3" a="1"/>
  <c r="X11" i="3" s="1"/>
  <c r="L11" i="3" s="1"/>
  <c r="S29" i="3" a="1"/>
  <c r="S29" i="3" s="1"/>
  <c r="G29" i="3" s="1"/>
  <c r="W41" i="3" a="1"/>
  <c r="W41" i="3" s="1"/>
  <c r="K41" i="3" s="1"/>
  <c r="Y11" i="3" a="1"/>
  <c r="Y11" i="3" s="1"/>
  <c r="W13" i="3" a="1"/>
  <c r="W13" i="3" s="1"/>
  <c r="K13" i="3" s="1"/>
  <c r="T29" i="3" a="1"/>
  <c r="T29" i="3" s="1"/>
  <c r="H29" i="3" s="1"/>
  <c r="T47" i="3" a="1"/>
  <c r="T47" i="3" s="1"/>
  <c r="H47" i="3" s="1"/>
  <c r="X15" i="1" a="1"/>
  <c r="X15" i="1" s="1"/>
  <c r="L15" i="1" s="1"/>
  <c r="U42" i="1" a="1"/>
  <c r="U42" i="1" s="1"/>
  <c r="U19" i="3" a="1"/>
  <c r="U19" i="3" s="1"/>
  <c r="U29" i="3" a="1"/>
  <c r="U29" i="3" s="1"/>
  <c r="V38" i="3" a="1"/>
  <c r="V38" i="3" s="1"/>
  <c r="J38" i="3" s="1"/>
  <c r="W53" i="4" a="1"/>
  <c r="W53" i="4" s="1"/>
  <c r="K53" i="4" s="1"/>
  <c r="T11" i="3" a="1"/>
  <c r="T11" i="3" s="1"/>
  <c r="H11" i="3" s="1"/>
  <c r="R46" i="1" a="1"/>
  <c r="R46" i="1" s="1"/>
  <c r="F46" i="1" s="1"/>
  <c r="V42" i="1" a="1"/>
  <c r="V42" i="1" s="1"/>
  <c r="J42" i="1" s="1"/>
  <c r="V29" i="3" a="1"/>
  <c r="V29" i="3" s="1"/>
  <c r="J29" i="3" s="1"/>
  <c r="X38" i="3" a="1"/>
  <c r="X38" i="3" s="1"/>
  <c r="L38" i="3" s="1"/>
  <c r="X42" i="3" a="1"/>
  <c r="X42" i="3" s="1"/>
  <c r="L42" i="3" s="1"/>
  <c r="X29" i="4" a="1"/>
  <c r="X29" i="4" s="1"/>
  <c r="L29" i="4" s="1"/>
  <c r="Y46" i="1" a="1"/>
  <c r="Y46" i="1" s="1"/>
  <c r="M46" i="1" s="1"/>
  <c r="S46" i="1" a="1"/>
  <c r="S46" i="1" s="1"/>
  <c r="G46" i="1" s="1"/>
  <c r="W42" i="1" a="1"/>
  <c r="W42" i="1" s="1"/>
  <c r="K42" i="1" s="1"/>
  <c r="X29" i="3" a="1"/>
  <c r="X29" i="3" s="1"/>
  <c r="L29" i="3" s="1"/>
  <c r="T34" i="3" a="1"/>
  <c r="T34" i="3" s="1"/>
  <c r="H34" i="3" s="1"/>
  <c r="Y38" i="3" a="1"/>
  <c r="Y38" i="3" s="1"/>
  <c r="T46" i="1" a="1"/>
  <c r="T46" i="1" s="1"/>
  <c r="H46" i="1" s="1"/>
  <c r="R18" i="4" a="1"/>
  <c r="R18" i="4" s="1"/>
  <c r="F18" i="4" s="1"/>
  <c r="V51" i="4" a="1"/>
  <c r="V51" i="4" s="1"/>
  <c r="J51" i="4" s="1"/>
  <c r="T11" i="4" a="1"/>
  <c r="T11" i="4" s="1"/>
  <c r="H11" i="4" s="1"/>
  <c r="Y46" i="4" a="1"/>
  <c r="Y46" i="4" s="1"/>
  <c r="T24" i="4" a="1"/>
  <c r="T24" i="4" s="1"/>
  <c r="H24" i="4" s="1"/>
  <c r="T15" i="4" a="1"/>
  <c r="T15" i="4" s="1"/>
  <c r="H15" i="4" s="1"/>
  <c r="Y11" i="4" a="1"/>
  <c r="Y11" i="4" s="1"/>
  <c r="U24" i="4" a="1"/>
  <c r="U24" i="4" s="1"/>
  <c r="U53" i="4" a="1"/>
  <c r="U53" i="4" s="1"/>
  <c r="X24" i="4" a="1"/>
  <c r="X24" i="4" s="1"/>
  <c r="L24" i="4" s="1"/>
  <c r="R29" i="4" a="1"/>
  <c r="R29" i="4" s="1"/>
  <c r="F29" i="4" s="1"/>
  <c r="V38" i="4" a="1"/>
  <c r="V38" i="4" s="1"/>
  <c r="J38" i="4" s="1"/>
  <c r="V53" i="4" a="1"/>
  <c r="V53" i="4" s="1"/>
  <c r="J53" i="4" s="1"/>
  <c r="U15" i="4" a="1"/>
  <c r="U15" i="4" s="1"/>
  <c r="X41" i="4" a="1"/>
  <c r="X41" i="4" s="1"/>
  <c r="L41" i="4" s="1"/>
  <c r="V15" i="4" a="1"/>
  <c r="V15" i="4" s="1"/>
  <c r="J15" i="4" s="1"/>
  <c r="X53" i="4" a="1"/>
  <c r="X53" i="4" s="1"/>
  <c r="L53" i="4" s="1"/>
  <c r="Y5" i="4" a="1"/>
  <c r="Y5" i="4" s="1"/>
  <c r="U29" i="4" a="1"/>
  <c r="U29" i="4" s="1"/>
  <c r="V29" i="4" a="1"/>
  <c r="V29" i="4" s="1"/>
  <c r="J29" i="4" s="1"/>
  <c r="Y34" i="4" a="1"/>
  <c r="Y34" i="4" s="1"/>
  <c r="T21" i="4" a="1"/>
  <c r="T21" i="4" s="1"/>
  <c r="H21" i="4" s="1"/>
  <c r="W36" i="4" a="1"/>
  <c r="W36" i="4" s="1"/>
  <c r="K36" i="4" s="1"/>
  <c r="Y33" i="4" a="1"/>
  <c r="Y33" i="4" s="1"/>
  <c r="S35" i="4" a="1"/>
  <c r="S35" i="4" s="1"/>
  <c r="G35" i="4" s="1"/>
  <c r="X36" i="4" a="1"/>
  <c r="X36" i="4" s="1"/>
  <c r="L36" i="4" s="1"/>
  <c r="T42" i="4" a="1"/>
  <c r="T42" i="4" s="1"/>
  <c r="H42" i="4" s="1"/>
  <c r="Y45" i="4" a="1"/>
  <c r="Y45" i="4" s="1"/>
  <c r="R42" i="4" a="1"/>
  <c r="R42" i="4" s="1"/>
  <c r="F42" i="4" s="1"/>
  <c r="U35" i="4" a="1"/>
  <c r="U35" i="4" s="1"/>
  <c r="U42" i="4" a="1"/>
  <c r="U42" i="4" s="1"/>
  <c r="R54" i="4" a="1"/>
  <c r="R54" i="4" s="1"/>
  <c r="F54" i="4" s="1"/>
  <c r="V39" i="4" a="1"/>
  <c r="V39" i="4" s="1"/>
  <c r="J39" i="4" s="1"/>
  <c r="V21" i="4" a="1"/>
  <c r="V21" i="4" s="1"/>
  <c r="J21" i="4" s="1"/>
  <c r="R35" i="4" a="1"/>
  <c r="R35" i="4" s="1"/>
  <c r="F35" i="4" s="1"/>
  <c r="T36" i="4" a="1"/>
  <c r="T36" i="4" s="1"/>
  <c r="H36" i="4" s="1"/>
  <c r="S5" i="4" a="1"/>
  <c r="S5" i="4" s="1"/>
  <c r="G5" i="4" s="1"/>
  <c r="R41" i="4" a="1"/>
  <c r="R41" i="4" s="1"/>
  <c r="F41" i="4" s="1"/>
  <c r="V42" i="4" a="1"/>
  <c r="V42" i="4" s="1"/>
  <c r="J42" i="4" s="1"/>
  <c r="W49" i="4" a="1"/>
  <c r="W49" i="4" s="1"/>
  <c r="K49" i="4" s="1"/>
  <c r="T54" i="4" a="1"/>
  <c r="T54" i="4" s="1"/>
  <c r="H54" i="4" s="1"/>
  <c r="T19" i="4" a="1"/>
  <c r="T19" i="4" s="1"/>
  <c r="H19" i="4" s="1"/>
  <c r="R34" i="4" a="1"/>
  <c r="R34" i="4" s="1"/>
  <c r="F34" i="4" s="1"/>
  <c r="X35" i="4" a="1"/>
  <c r="X35" i="4" s="1"/>
  <c r="L35" i="4" s="1"/>
  <c r="W42" i="4" a="1"/>
  <c r="W42" i="4" s="1"/>
  <c r="K42" i="4" s="1"/>
  <c r="R46" i="4" a="1"/>
  <c r="R46" i="4" s="1"/>
  <c r="F46" i="4" s="1"/>
  <c r="R53" i="4" a="1"/>
  <c r="R53" i="4" s="1"/>
  <c r="F53" i="4" s="1"/>
  <c r="U54" i="4" a="1"/>
  <c r="U54" i="4" s="1"/>
  <c r="U36" i="4" a="1"/>
  <c r="U36" i="4" s="1"/>
  <c r="R5" i="4" a="1"/>
  <c r="R5" i="4" s="1"/>
  <c r="F5" i="4" s="1"/>
  <c r="T5" i="4" a="1"/>
  <c r="T5" i="4" s="1"/>
  <c r="H5" i="4" s="1"/>
  <c r="R9" i="4" a="1"/>
  <c r="R9" i="4" s="1"/>
  <c r="F9" i="4" s="1"/>
  <c r="W5" i="4" a="1"/>
  <c r="W5" i="4" s="1"/>
  <c r="K5" i="4" s="1"/>
  <c r="X9" i="4" a="1"/>
  <c r="X9" i="4" s="1"/>
  <c r="L9" i="4" s="1"/>
  <c r="R11" i="4" a="1"/>
  <c r="R11" i="4" s="1"/>
  <c r="F11" i="4" s="1"/>
  <c r="S34" i="4" a="1"/>
  <c r="S34" i="4" s="1"/>
  <c r="G34" i="4" s="1"/>
  <c r="U41" i="4" a="1"/>
  <c r="U41" i="4" s="1"/>
  <c r="X42" i="4" a="1"/>
  <c r="X42" i="4" s="1"/>
  <c r="L42" i="4" s="1"/>
  <c r="S46" i="4" a="1"/>
  <c r="S46" i="4" s="1"/>
  <c r="G46" i="4" s="1"/>
  <c r="T53" i="4" a="1"/>
  <c r="T53" i="4" s="1"/>
  <c r="H53" i="4" s="1"/>
  <c r="V54" i="4" a="1"/>
  <c r="V54" i="4" s="1"/>
  <c r="J54" i="4" s="1"/>
  <c r="R36" i="4" a="1"/>
  <c r="R36" i="4" s="1"/>
  <c r="F36" i="4" s="1"/>
  <c r="X5" i="4" a="1"/>
  <c r="X5" i="4" s="1"/>
  <c r="L5" i="4" s="1"/>
  <c r="W7" i="4" a="1"/>
  <c r="W7" i="4" s="1"/>
  <c r="K7" i="4" s="1"/>
  <c r="S11" i="4" a="1"/>
  <c r="S11" i="4" s="1"/>
  <c r="G11" i="4" s="1"/>
  <c r="S15" i="4" a="1"/>
  <c r="S15" i="4" s="1"/>
  <c r="G15" i="4" s="1"/>
  <c r="R24" i="4" a="1"/>
  <c r="R24" i="4" s="1"/>
  <c r="F24" i="4" s="1"/>
  <c r="T38" i="4" a="1"/>
  <c r="T38" i="4" s="1"/>
  <c r="H38" i="4" s="1"/>
  <c r="V41" i="4" a="1"/>
  <c r="V41" i="4" s="1"/>
  <c r="J41" i="4" s="1"/>
  <c r="X54" i="4" a="1"/>
  <c r="X54" i="4" s="1"/>
  <c r="L54" i="4" s="1"/>
  <c r="R30" i="4" a="1"/>
  <c r="R30" i="4" s="1"/>
  <c r="F30" i="4" s="1"/>
  <c r="R52" i="4" a="1"/>
  <c r="R52" i="4" s="1"/>
  <c r="F52" i="4" s="1"/>
  <c r="R40" i="4" a="1"/>
  <c r="R40" i="4" s="1"/>
  <c r="F40" i="4" s="1"/>
  <c r="R28" i="4" a="1"/>
  <c r="R28" i="4" s="1"/>
  <c r="F28" i="4" s="1"/>
  <c r="R48" i="4" a="1"/>
  <c r="R48" i="4" s="1"/>
  <c r="F48" i="4" s="1"/>
  <c r="R23" i="4" a="1"/>
  <c r="R23" i="4" s="1"/>
  <c r="F23" i="4" s="1"/>
  <c r="R10" i="4" a="1"/>
  <c r="R10" i="4" s="1"/>
  <c r="F10" i="4" s="1"/>
  <c r="R47" i="4" a="1"/>
  <c r="R47" i="4" s="1"/>
  <c r="F47" i="4" s="1"/>
  <c r="R22" i="4" a="1"/>
  <c r="R22" i="4" s="1"/>
  <c r="F22" i="4" s="1"/>
  <c r="T44" i="4" a="1"/>
  <c r="T44" i="4" s="1"/>
  <c r="H44" i="4" s="1"/>
  <c r="U48" i="4" a="1"/>
  <c r="U48" i="4" s="1"/>
  <c r="U47" i="4" a="1"/>
  <c r="U47" i="4" s="1"/>
  <c r="U52" i="4" a="1"/>
  <c r="U52" i="4" s="1"/>
  <c r="U28" i="4" a="1"/>
  <c r="U28" i="4" s="1"/>
  <c r="U30" i="4" a="1"/>
  <c r="U30" i="4" s="1"/>
  <c r="U23" i="4" a="1"/>
  <c r="U23" i="4" s="1"/>
  <c r="U10" i="4" a="1"/>
  <c r="U10" i="4" s="1"/>
  <c r="U40" i="4" a="1"/>
  <c r="U40" i="4" s="1"/>
  <c r="W30" i="4" a="1"/>
  <c r="W30" i="4" s="1"/>
  <c r="K30" i="4" s="1"/>
  <c r="W52" i="4" a="1"/>
  <c r="W52" i="4" s="1"/>
  <c r="K52" i="4" s="1"/>
  <c r="W40" i="4" a="1"/>
  <c r="W40" i="4" s="1"/>
  <c r="K40" i="4" s="1"/>
  <c r="W28" i="4" a="1"/>
  <c r="W28" i="4" s="1"/>
  <c r="K28" i="4" s="1"/>
  <c r="W50" i="4" a="1"/>
  <c r="W50" i="4" s="1"/>
  <c r="K50" i="4" s="1"/>
  <c r="W20" i="4" a="1"/>
  <c r="W20" i="4" s="1"/>
  <c r="K20" i="4" s="1"/>
  <c r="W12" i="4" a="1"/>
  <c r="W12" i="4" s="1"/>
  <c r="K12" i="4" s="1"/>
  <c r="W26" i="4" a="1"/>
  <c r="W26" i="4" s="1"/>
  <c r="K26" i="4" s="1"/>
  <c r="W10" i="4" a="1"/>
  <c r="W10" i="4" s="1"/>
  <c r="K10" i="4" s="1"/>
  <c r="W48" i="4" a="1"/>
  <c r="W48" i="4" s="1"/>
  <c r="K48" i="4" s="1"/>
  <c r="X30" i="4" a="1"/>
  <c r="X30" i="4" s="1"/>
  <c r="L30" i="4" s="1"/>
  <c r="X52" i="4" a="1"/>
  <c r="X52" i="4" s="1"/>
  <c r="L52" i="4" s="1"/>
  <c r="X40" i="4" a="1"/>
  <c r="X40" i="4" s="1"/>
  <c r="L40" i="4" s="1"/>
  <c r="X28" i="4" a="1"/>
  <c r="X28" i="4" s="1"/>
  <c r="L28" i="4" s="1"/>
  <c r="X47" i="4" a="1"/>
  <c r="X47" i="4" s="1"/>
  <c r="L47" i="4" s="1"/>
  <c r="X23" i="4" a="1"/>
  <c r="X23" i="4" s="1"/>
  <c r="L23" i="4" s="1"/>
  <c r="X22" i="4" a="1"/>
  <c r="X22" i="4" s="1"/>
  <c r="L22" i="4" s="1"/>
  <c r="X10" i="4" a="1"/>
  <c r="X10" i="4" s="1"/>
  <c r="L10" i="4" s="1"/>
  <c r="X48" i="4" a="1"/>
  <c r="X48" i="4" s="1"/>
  <c r="L48" i="4" s="1"/>
  <c r="S52" i="4" a="1"/>
  <c r="S52" i="4" s="1"/>
  <c r="G52" i="4" s="1"/>
  <c r="S40" i="4" a="1"/>
  <c r="S40" i="4" s="1"/>
  <c r="G40" i="4" s="1"/>
  <c r="S28" i="4" a="1"/>
  <c r="S28" i="4" s="1"/>
  <c r="G28" i="4" s="1"/>
  <c r="S23" i="4" a="1"/>
  <c r="S23" i="4" s="1"/>
  <c r="G23" i="4" s="1"/>
  <c r="S10" i="4" a="1"/>
  <c r="S10" i="4" s="1"/>
  <c r="G10" i="4" s="1"/>
  <c r="S22" i="4" a="1"/>
  <c r="S22" i="4" s="1"/>
  <c r="G22" i="4" s="1"/>
  <c r="S26" i="4" a="1"/>
  <c r="S26" i="4" s="1"/>
  <c r="G26" i="4" s="1"/>
  <c r="S14" i="4" a="1"/>
  <c r="S14" i="4" s="1"/>
  <c r="G14" i="4" s="1"/>
  <c r="S20" i="4" a="1"/>
  <c r="S20" i="4" s="1"/>
  <c r="G20" i="4" s="1"/>
  <c r="S12" i="4" a="1"/>
  <c r="S12" i="4" s="1"/>
  <c r="G12" i="4" s="1"/>
  <c r="T52" i="4" a="1"/>
  <c r="T52" i="4" s="1"/>
  <c r="H52" i="4" s="1"/>
  <c r="T40" i="4" a="1"/>
  <c r="T40" i="4" s="1"/>
  <c r="H40" i="4" s="1"/>
  <c r="T28" i="4" a="1"/>
  <c r="T28" i="4" s="1"/>
  <c r="H28" i="4" s="1"/>
  <c r="T48" i="4" a="1"/>
  <c r="T48" i="4" s="1"/>
  <c r="H48" i="4" s="1"/>
  <c r="T10" i="4" a="1"/>
  <c r="T10" i="4" s="1"/>
  <c r="H10" i="4" s="1"/>
  <c r="T22" i="4" a="1"/>
  <c r="T22" i="4" s="1"/>
  <c r="H22" i="4" s="1"/>
  <c r="T25" i="4" a="1"/>
  <c r="T25" i="4" s="1"/>
  <c r="H25" i="4" s="1"/>
  <c r="T20" i="4" a="1"/>
  <c r="T20" i="4" s="1"/>
  <c r="H20" i="4" s="1"/>
  <c r="T16" i="4" a="1"/>
  <c r="T16" i="4" s="1"/>
  <c r="H16" i="4" s="1"/>
  <c r="T30" i="4" a="1"/>
  <c r="T30" i="4" s="1"/>
  <c r="H30" i="4" s="1"/>
  <c r="T26" i="4" a="1"/>
  <c r="T26" i="4" s="1"/>
  <c r="H26" i="4" s="1"/>
  <c r="T23" i="4" a="1"/>
  <c r="T23" i="4" s="1"/>
  <c r="H23" i="4" s="1"/>
  <c r="V30" i="4" a="1"/>
  <c r="V30" i="4" s="1"/>
  <c r="J30" i="4" s="1"/>
  <c r="V52" i="4" a="1"/>
  <c r="V52" i="4" s="1"/>
  <c r="J52" i="4" s="1"/>
  <c r="V22" i="4" a="1"/>
  <c r="V22" i="4" s="1"/>
  <c r="J22" i="4" s="1"/>
  <c r="V28" i="4" a="1"/>
  <c r="V28" i="4" s="1"/>
  <c r="J28" i="4" s="1"/>
  <c r="V10" i="4" a="1"/>
  <c r="V10" i="4" s="1"/>
  <c r="J10" i="4" s="1"/>
  <c r="V50" i="4" a="1"/>
  <c r="V50" i="4" s="1"/>
  <c r="J50" i="4" s="1"/>
  <c r="V40" i="4" a="1"/>
  <c r="V40" i="4" s="1"/>
  <c r="J40" i="4" s="1"/>
  <c r="V26" i="4" a="1"/>
  <c r="V26" i="4" s="1"/>
  <c r="J26" i="4" s="1"/>
  <c r="V27" i="4" a="1"/>
  <c r="V27" i="4" s="1"/>
  <c r="J27" i="4" s="1"/>
  <c r="R16" i="4" a="1"/>
  <c r="R16" i="4" s="1"/>
  <c r="F16" i="4" s="1"/>
  <c r="Y52" i="4" a="1"/>
  <c r="Y52" i="4" s="1"/>
  <c r="Y40" i="4" a="1"/>
  <c r="Y40" i="4" s="1"/>
  <c r="Y28" i="4" a="1"/>
  <c r="Y28" i="4" s="1"/>
  <c r="Y20" i="4" a="1"/>
  <c r="Y20" i="4" s="1"/>
  <c r="Y23" i="4" a="1"/>
  <c r="Y23" i="4" s="1"/>
  <c r="Y10" i="4" a="1"/>
  <c r="Y10" i="4" s="1"/>
  <c r="Y22" i="4" a="1"/>
  <c r="Y22" i="4" s="1"/>
  <c r="W35" i="4" a="1"/>
  <c r="W35" i="4" s="1"/>
  <c r="K35" i="4" s="1"/>
  <c r="U6" i="4" a="1"/>
  <c r="U6" i="4" s="1"/>
  <c r="R7" i="4" a="1"/>
  <c r="R7" i="4" s="1"/>
  <c r="F7" i="4" s="1"/>
  <c r="X7" i="4" a="1"/>
  <c r="X7" i="4" s="1"/>
  <c r="L7" i="4" s="1"/>
  <c r="U8" i="4" a="1"/>
  <c r="U8" i="4" s="1"/>
  <c r="S9" i="4" a="1"/>
  <c r="S9" i="4" s="1"/>
  <c r="G9" i="4" s="1"/>
  <c r="Y9" i="4" a="1"/>
  <c r="Y9" i="4" s="1"/>
  <c r="V13" i="4" a="1"/>
  <c r="V13" i="4" s="1"/>
  <c r="J13" i="4" s="1"/>
  <c r="U16" i="4" a="1"/>
  <c r="U16" i="4" s="1"/>
  <c r="X17" i="4" a="1"/>
  <c r="X17" i="4" s="1"/>
  <c r="L17" i="4" s="1"/>
  <c r="V25" i="4" a="1"/>
  <c r="V25" i="4" s="1"/>
  <c r="J25" i="4" s="1"/>
  <c r="U25" i="4" a="1"/>
  <c r="U25" i="4" s="1"/>
  <c r="Y25" i="4" a="1"/>
  <c r="Y25" i="4" s="1"/>
  <c r="S25" i="4" a="1"/>
  <c r="S25" i="4" s="1"/>
  <c r="G25" i="4" s="1"/>
  <c r="W25" i="4" a="1"/>
  <c r="W25" i="4" s="1"/>
  <c r="K25" i="4" s="1"/>
  <c r="T6" i="4" a="1"/>
  <c r="T6" i="4" s="1"/>
  <c r="H6" i="4" s="1"/>
  <c r="AQ15" i="4"/>
  <c r="Y12" i="4" a="1"/>
  <c r="Y12" i="4" s="1"/>
  <c r="U14" i="4" a="1"/>
  <c r="U14" i="4" s="1"/>
  <c r="W16" i="4" a="1"/>
  <c r="W16" i="4" s="1"/>
  <c r="K16" i="4" s="1"/>
  <c r="X21" i="4" a="1"/>
  <c r="X21" i="4" s="1"/>
  <c r="L21" i="4" s="1"/>
  <c r="R21" i="4" a="1"/>
  <c r="R21" i="4" s="1"/>
  <c r="F21" i="4" s="1"/>
  <c r="W21" i="4" a="1"/>
  <c r="W21" i="4" s="1"/>
  <c r="K21" i="4" s="1"/>
  <c r="U21" i="4" a="1"/>
  <c r="U21" i="4" s="1"/>
  <c r="Y19" i="4" a="1"/>
  <c r="Y19" i="4" s="1"/>
  <c r="S19" i="4" a="1"/>
  <c r="S19" i="4" s="1"/>
  <c r="G19" i="4" s="1"/>
  <c r="X19" i="4" a="1"/>
  <c r="X19" i="4" s="1"/>
  <c r="L19" i="4" s="1"/>
  <c r="R19" i="4" a="1"/>
  <c r="R19" i="4" s="1"/>
  <c r="F19" i="4" s="1"/>
  <c r="V6" i="4" a="1"/>
  <c r="V6" i="4" s="1"/>
  <c r="J6" i="4" s="1"/>
  <c r="S7" i="4" a="1"/>
  <c r="S7" i="4" s="1"/>
  <c r="G7" i="4" s="1"/>
  <c r="Y7" i="4" a="1"/>
  <c r="Y7" i="4" s="1"/>
  <c r="V8" i="4" a="1"/>
  <c r="V8" i="4" s="1"/>
  <c r="J8" i="4" s="1"/>
  <c r="T9" i="4" a="1"/>
  <c r="T9" i="4" s="1"/>
  <c r="H9" i="4" s="1"/>
  <c r="W13" i="4" a="1"/>
  <c r="W13" i="4" s="1"/>
  <c r="K13" i="4" s="1"/>
  <c r="X25" i="4" a="1"/>
  <c r="X25" i="4" s="1"/>
  <c r="L25" i="4" s="1"/>
  <c r="S32" i="4" a="1"/>
  <c r="S32" i="4" s="1"/>
  <c r="G32" i="4" s="1"/>
  <c r="S44" i="4" a="1"/>
  <c r="S44" i="4" s="1"/>
  <c r="G44" i="4" s="1"/>
  <c r="U17" i="4" a="1"/>
  <c r="U17" i="4" s="1"/>
  <c r="T17" i="4" a="1"/>
  <c r="T17" i="4" s="1"/>
  <c r="H17" i="4" s="1"/>
  <c r="U13" i="4" a="1"/>
  <c r="U13" i="4" s="1"/>
  <c r="W17" i="4" a="1"/>
  <c r="W17" i="4" s="1"/>
  <c r="K17" i="4" s="1"/>
  <c r="V14" i="4" a="1"/>
  <c r="V14" i="4" s="1"/>
  <c r="J14" i="4" s="1"/>
  <c r="X16" i="4" a="1"/>
  <c r="X16" i="4" s="1"/>
  <c r="L16" i="4" s="1"/>
  <c r="R17" i="4" a="1"/>
  <c r="R17" i="4" s="1"/>
  <c r="F17" i="4" s="1"/>
  <c r="W19" i="4" a="1"/>
  <c r="W19" i="4" s="1"/>
  <c r="K19" i="4" s="1"/>
  <c r="W23" i="4" a="1"/>
  <c r="W23" i="4" s="1"/>
  <c r="K23" i="4" s="1"/>
  <c r="Y31" i="4" a="1"/>
  <c r="Y31" i="4" s="1"/>
  <c r="S31" i="4" a="1"/>
  <c r="S31" i="4" s="1"/>
  <c r="G31" i="4" s="1"/>
  <c r="X31" i="4" a="1"/>
  <c r="X31" i="4" s="1"/>
  <c r="L31" i="4" s="1"/>
  <c r="R31" i="4" a="1"/>
  <c r="R31" i="4" s="1"/>
  <c r="F31" i="4" s="1"/>
  <c r="W31" i="4" a="1"/>
  <c r="W31" i="4" s="1"/>
  <c r="K31" i="4" s="1"/>
  <c r="V31" i="4" a="1"/>
  <c r="V31" i="4" s="1"/>
  <c r="J31" i="4" s="1"/>
  <c r="U31" i="4" a="1"/>
  <c r="U31" i="4" s="1"/>
  <c r="W34" i="4" a="1"/>
  <c r="W34" i="4" s="1"/>
  <c r="K34" i="4" s="1"/>
  <c r="W37" i="4" a="1"/>
  <c r="W37" i="4" s="1"/>
  <c r="K37" i="4" s="1"/>
  <c r="Y43" i="4" a="1"/>
  <c r="Y43" i="4" s="1"/>
  <c r="S43" i="4" a="1"/>
  <c r="S43" i="4" s="1"/>
  <c r="G43" i="4" s="1"/>
  <c r="X43" i="4" a="1"/>
  <c r="X43" i="4" s="1"/>
  <c r="L43" i="4" s="1"/>
  <c r="R43" i="4" a="1"/>
  <c r="R43" i="4" s="1"/>
  <c r="F43" i="4" s="1"/>
  <c r="W43" i="4" a="1"/>
  <c r="W43" i="4" s="1"/>
  <c r="K43" i="4" s="1"/>
  <c r="V43" i="4" a="1"/>
  <c r="V43" i="4" s="1"/>
  <c r="J43" i="4" s="1"/>
  <c r="U43" i="4" a="1"/>
  <c r="U43" i="4" s="1"/>
  <c r="W46" i="4" a="1"/>
  <c r="W46" i="4" s="1"/>
  <c r="K46" i="4" s="1"/>
  <c r="T8" i="4" a="1"/>
  <c r="T8" i="4" s="1"/>
  <c r="H8" i="4" s="1"/>
  <c r="W47" i="4" a="1"/>
  <c r="W47" i="4" s="1"/>
  <c r="K47" i="4" s="1"/>
  <c r="T7" i="4" a="1"/>
  <c r="T7" i="4" s="1"/>
  <c r="H7" i="4" s="1"/>
  <c r="W8" i="4" a="1"/>
  <c r="W8" i="4" s="1"/>
  <c r="K8" i="4" s="1"/>
  <c r="U9" i="4" a="1"/>
  <c r="U9" i="4" s="1"/>
  <c r="V11" i="4" a="1"/>
  <c r="V11" i="4" s="1"/>
  <c r="J11" i="4" s="1"/>
  <c r="X12" i="4" a="1"/>
  <c r="X12" i="4" s="1"/>
  <c r="L12" i="4" s="1"/>
  <c r="R12" i="4" a="1"/>
  <c r="R12" i="4" s="1"/>
  <c r="F12" i="4" s="1"/>
  <c r="T12" i="4" a="1"/>
  <c r="T12" i="4" s="1"/>
  <c r="H12" i="4" s="1"/>
  <c r="X13" i="4" a="1"/>
  <c r="X13" i="4" s="1"/>
  <c r="L13" i="4" s="1"/>
  <c r="U26" i="4" a="1"/>
  <c r="U26" i="4" s="1"/>
  <c r="T32" i="4" a="1"/>
  <c r="T32" i="4" s="1"/>
  <c r="H32" i="4" s="1"/>
  <c r="X44" i="4" a="1"/>
  <c r="X44" i="4" s="1"/>
  <c r="L44" i="4" s="1"/>
  <c r="R44" i="4" a="1"/>
  <c r="R44" i="4" s="1"/>
  <c r="F44" i="4" s="1"/>
  <c r="W44" i="4" a="1"/>
  <c r="W44" i="4" s="1"/>
  <c r="K44" i="4" s="1"/>
  <c r="V44" i="4" a="1"/>
  <c r="V44" i="4" s="1"/>
  <c r="J44" i="4" s="1"/>
  <c r="U44" i="4" a="1"/>
  <c r="U44" i="4" s="1"/>
  <c r="R13" i="4" a="1"/>
  <c r="R13" i="4" s="1"/>
  <c r="F13" i="4" s="1"/>
  <c r="W14" i="4" a="1"/>
  <c r="W14" i="4" s="1"/>
  <c r="K14" i="4" s="1"/>
  <c r="X15" i="4" a="1"/>
  <c r="X15" i="4" s="1"/>
  <c r="L15" i="4" s="1"/>
  <c r="Y16" i="4" a="1"/>
  <c r="Y16" i="4" s="1"/>
  <c r="S17" i="4" a="1"/>
  <c r="S17" i="4" s="1"/>
  <c r="G17" i="4" s="1"/>
  <c r="U27" i="4" a="1"/>
  <c r="U27" i="4" s="1"/>
  <c r="Y44" i="4" a="1"/>
  <c r="Y44" i="4" s="1"/>
  <c r="T13" i="4" a="1"/>
  <c r="T13" i="4" s="1"/>
  <c r="H13" i="4" s="1"/>
  <c r="U19" i="4" a="1"/>
  <c r="U19" i="4" s="1"/>
  <c r="U50" i="4" a="1"/>
  <c r="U50" i="4" s="1"/>
  <c r="R6" i="4" a="1"/>
  <c r="R6" i="4" s="1"/>
  <c r="F6" i="4" s="1"/>
  <c r="X6" i="4" a="1"/>
  <c r="X6" i="4" s="1"/>
  <c r="L6" i="4" s="1"/>
  <c r="U7" i="4" a="1"/>
  <c r="U7" i="4" s="1"/>
  <c r="R8" i="4" a="1"/>
  <c r="R8" i="4" s="1"/>
  <c r="F8" i="4" s="1"/>
  <c r="X8" i="4" a="1"/>
  <c r="X8" i="4" s="1"/>
  <c r="L8" i="4" s="1"/>
  <c r="V9" i="4" a="1"/>
  <c r="V9" i="4" s="1"/>
  <c r="J9" i="4" s="1"/>
  <c r="W11" i="4" a="1"/>
  <c r="W11" i="4" s="1"/>
  <c r="K11" i="4" s="1"/>
  <c r="U12" i="4" a="1"/>
  <c r="U12" i="4" s="1"/>
  <c r="Y13" i="4" a="1"/>
  <c r="Y13" i="4" s="1"/>
  <c r="X20" i="4" a="1"/>
  <c r="X20" i="4" s="1"/>
  <c r="L20" i="4" s="1"/>
  <c r="R20" i="4" a="1"/>
  <c r="R20" i="4" s="1"/>
  <c r="F20" i="4" s="1"/>
  <c r="U20" i="4" a="1"/>
  <c r="U20" i="4" s="1"/>
  <c r="Y21" i="4" a="1"/>
  <c r="Y21" i="4" s="1"/>
  <c r="V16" i="4" a="1"/>
  <c r="V16" i="4" s="1"/>
  <c r="J16" i="4" s="1"/>
  <c r="X32" i="4" a="1"/>
  <c r="X32" i="4" s="1"/>
  <c r="L32" i="4" s="1"/>
  <c r="R32" i="4" a="1"/>
  <c r="R32" i="4" s="1"/>
  <c r="F32" i="4" s="1"/>
  <c r="W32" i="4" a="1"/>
  <c r="W32" i="4" s="1"/>
  <c r="K32" i="4" s="1"/>
  <c r="V32" i="4" a="1"/>
  <c r="V32" i="4" s="1"/>
  <c r="J32" i="4" s="1"/>
  <c r="U32" i="4" a="1"/>
  <c r="U32" i="4" s="1"/>
  <c r="W6" i="4" a="1"/>
  <c r="W6" i="4" s="1"/>
  <c r="K6" i="4" s="1"/>
  <c r="W54" i="4" a="1"/>
  <c r="W54" i="4" s="1"/>
  <c r="K54" i="4" s="1"/>
  <c r="W41" i="4" a="1"/>
  <c r="W41" i="4" s="1"/>
  <c r="K41" i="4" s="1"/>
  <c r="W29" i="4" a="1"/>
  <c r="W29" i="4" s="1"/>
  <c r="K29" i="4" s="1"/>
  <c r="X14" i="4" a="1"/>
  <c r="X14" i="4" s="1"/>
  <c r="L14" i="4" s="1"/>
  <c r="R15" i="4" a="1"/>
  <c r="R15" i="4" s="1"/>
  <c r="F15" i="4" s="1"/>
  <c r="Y15" i="4" a="1"/>
  <c r="Y15" i="4" s="1"/>
  <c r="R25" i="4" a="1"/>
  <c r="R25" i="4" s="1"/>
  <c r="F25" i="4" s="1"/>
  <c r="Y30" i="4" a="1"/>
  <c r="Y30" i="4" s="1"/>
  <c r="X33" i="4" a="1"/>
  <c r="X33" i="4" s="1"/>
  <c r="L33" i="4" s="1"/>
  <c r="R33" i="4" a="1"/>
  <c r="R33" i="4" s="1"/>
  <c r="F33" i="4" s="1"/>
  <c r="W33" i="4" a="1"/>
  <c r="W33" i="4" s="1"/>
  <c r="K33" i="4" s="1"/>
  <c r="V33" i="4" a="1"/>
  <c r="V33" i="4" s="1"/>
  <c r="J33" i="4" s="1"/>
  <c r="U33" i="4" a="1"/>
  <c r="U33" i="4" s="1"/>
  <c r="T33" i="4" a="1"/>
  <c r="T33" i="4" s="1"/>
  <c r="H33" i="4" s="1"/>
  <c r="X45" i="4" a="1"/>
  <c r="X45" i="4" s="1"/>
  <c r="L45" i="4" s="1"/>
  <c r="R45" i="4" a="1"/>
  <c r="R45" i="4" s="1"/>
  <c r="F45" i="4" s="1"/>
  <c r="W45" i="4" a="1"/>
  <c r="W45" i="4" s="1"/>
  <c r="K45" i="4" s="1"/>
  <c r="V45" i="4" a="1"/>
  <c r="V45" i="4" s="1"/>
  <c r="J45" i="4" s="1"/>
  <c r="U45" i="4" a="1"/>
  <c r="U45" i="4" s="1"/>
  <c r="T45" i="4" a="1"/>
  <c r="T45" i="4" s="1"/>
  <c r="H45" i="4" s="1"/>
  <c r="V48" i="4" a="1"/>
  <c r="V48" i="4" s="1"/>
  <c r="J48" i="4" s="1"/>
  <c r="T14" i="4" a="1"/>
  <c r="T14" i="4" s="1"/>
  <c r="H14" i="4" s="1"/>
  <c r="U5" i="4" a="1"/>
  <c r="U5" i="4" s="1"/>
  <c r="S6" i="4" a="1"/>
  <c r="S6" i="4" s="1"/>
  <c r="G6" i="4" s="1"/>
  <c r="S8" i="4" a="1"/>
  <c r="S8" i="4" s="1"/>
  <c r="G8" i="4" s="1"/>
  <c r="X11" i="4" a="1"/>
  <c r="X11" i="4" s="1"/>
  <c r="L11" i="4" s="1"/>
  <c r="V12" i="4" a="1"/>
  <c r="V12" i="4" s="1"/>
  <c r="J12" i="4" s="1"/>
  <c r="R14" i="4" a="1"/>
  <c r="R14" i="4" s="1"/>
  <c r="F14" i="4" s="1"/>
  <c r="S16" i="4" a="1"/>
  <c r="S16" i="4" s="1"/>
  <c r="G16" i="4" s="1"/>
  <c r="V17" i="4" a="1"/>
  <c r="V17" i="4" s="1"/>
  <c r="J17" i="4" s="1"/>
  <c r="W18" i="4" a="1"/>
  <c r="W18" i="4" s="1"/>
  <c r="K18" i="4" s="1"/>
  <c r="V20" i="4" a="1"/>
  <c r="V20" i="4" s="1"/>
  <c r="J20" i="4" s="1"/>
  <c r="W22" i="4" a="1"/>
  <c r="W22" i="4" s="1"/>
  <c r="K22" i="4" s="1"/>
  <c r="U22" i="4" a="1"/>
  <c r="U22" i="4" s="1"/>
  <c r="W24" i="4" a="1"/>
  <c r="W24" i="4" s="1"/>
  <c r="K24" i="4" s="1"/>
  <c r="T31" i="4" a="1"/>
  <c r="T31" i="4" s="1"/>
  <c r="H31" i="4" s="1"/>
  <c r="T43" i="4" a="1"/>
  <c r="T43" i="4" s="1"/>
  <c r="H43" i="4" s="1"/>
  <c r="W27" i="4" a="1"/>
  <c r="W27" i="4" s="1"/>
  <c r="K27" i="4" s="1"/>
  <c r="R37" i="4" a="1"/>
  <c r="R37" i="4" s="1"/>
  <c r="F37" i="4" s="1"/>
  <c r="X37" i="4" a="1"/>
  <c r="X37" i="4" s="1"/>
  <c r="L37" i="4" s="1"/>
  <c r="W39" i="4" a="1"/>
  <c r="W39" i="4" s="1"/>
  <c r="K39" i="4" s="1"/>
  <c r="S47" i="4" a="1"/>
  <c r="S47" i="4" s="1"/>
  <c r="G47" i="4" s="1"/>
  <c r="Y47" i="4" a="1"/>
  <c r="Y47" i="4" s="1"/>
  <c r="R49" i="4" a="1"/>
  <c r="R49" i="4" s="1"/>
  <c r="F49" i="4" s="1"/>
  <c r="X49" i="4" a="1"/>
  <c r="X49" i="4" s="1"/>
  <c r="L49" i="4" s="1"/>
  <c r="W51" i="4" a="1"/>
  <c r="W51" i="4" s="1"/>
  <c r="K51" i="4" s="1"/>
  <c r="S24" i="4" a="1"/>
  <c r="S24" i="4" s="1"/>
  <c r="G24" i="4" s="1"/>
  <c r="Y24" i="4" a="1"/>
  <c r="Y24" i="4" s="1"/>
  <c r="R26" i="4" a="1"/>
  <c r="R26" i="4" s="1"/>
  <c r="F26" i="4" s="1"/>
  <c r="X26" i="4" a="1"/>
  <c r="X26" i="4" s="1"/>
  <c r="L26" i="4" s="1"/>
  <c r="T34" i="4" a="1"/>
  <c r="T34" i="4" s="1"/>
  <c r="H34" i="4" s="1"/>
  <c r="S36" i="4" a="1"/>
  <c r="S36" i="4" s="1"/>
  <c r="G36" i="4" s="1"/>
  <c r="Y36" i="4" a="1"/>
  <c r="Y36" i="4" s="1"/>
  <c r="R38" i="4" a="1"/>
  <c r="R38" i="4" s="1"/>
  <c r="F38" i="4" s="1"/>
  <c r="X38" i="4" a="1"/>
  <c r="X38" i="4" s="1"/>
  <c r="L38" i="4" s="1"/>
  <c r="T46" i="4" a="1"/>
  <c r="T46" i="4" s="1"/>
  <c r="H46" i="4" s="1"/>
  <c r="S48" i="4" a="1"/>
  <c r="S48" i="4" s="1"/>
  <c r="G48" i="4" s="1"/>
  <c r="Y48" i="4" a="1"/>
  <c r="Y48" i="4" s="1"/>
  <c r="R50" i="4" a="1"/>
  <c r="R50" i="4" s="1"/>
  <c r="F50" i="4" s="1"/>
  <c r="X50" i="4" a="1"/>
  <c r="X50" i="4" s="1"/>
  <c r="L50" i="4" s="1"/>
  <c r="R27" i="4" a="1"/>
  <c r="R27" i="4" s="1"/>
  <c r="F27" i="4" s="1"/>
  <c r="X27" i="4" a="1"/>
  <c r="X27" i="4" s="1"/>
  <c r="L27" i="4" s="1"/>
  <c r="T35" i="4" a="1"/>
  <c r="T35" i="4" s="1"/>
  <c r="H35" i="4" s="1"/>
  <c r="S37" i="4" a="1"/>
  <c r="S37" i="4" s="1"/>
  <c r="G37" i="4" s="1"/>
  <c r="Y37" i="4" a="1"/>
  <c r="Y37" i="4" s="1"/>
  <c r="R39" i="4" a="1"/>
  <c r="R39" i="4" s="1"/>
  <c r="F39" i="4" s="1"/>
  <c r="X39" i="4" a="1"/>
  <c r="X39" i="4" s="1"/>
  <c r="L39" i="4" s="1"/>
  <c r="T47" i="4" a="1"/>
  <c r="T47" i="4" s="1"/>
  <c r="H47" i="4" s="1"/>
  <c r="S49" i="4" a="1"/>
  <c r="S49" i="4" s="1"/>
  <c r="G49" i="4" s="1"/>
  <c r="Y49" i="4" a="1"/>
  <c r="Y49" i="4" s="1"/>
  <c r="R51" i="4" a="1"/>
  <c r="R51" i="4" s="1"/>
  <c r="F51" i="4" s="1"/>
  <c r="X51" i="4" a="1"/>
  <c r="X51" i="4" s="1"/>
  <c r="L51" i="4" s="1"/>
  <c r="Y26" i="4" a="1"/>
  <c r="Y26" i="4" s="1"/>
  <c r="U34" i="4" a="1"/>
  <c r="U34" i="4" s="1"/>
  <c r="S38" i="4" a="1"/>
  <c r="S38" i="4" s="1"/>
  <c r="G38" i="4" s="1"/>
  <c r="Y38" i="4" a="1"/>
  <c r="Y38" i="4" s="1"/>
  <c r="U46" i="4" a="1"/>
  <c r="U46" i="4" s="1"/>
  <c r="S50" i="4" a="1"/>
  <c r="S50" i="4" s="1"/>
  <c r="G50" i="4" s="1"/>
  <c r="Y50" i="4" a="1"/>
  <c r="Y50" i="4" s="1"/>
  <c r="S27" i="4" a="1"/>
  <c r="S27" i="4" s="1"/>
  <c r="G27" i="4" s="1"/>
  <c r="Y27" i="4" a="1"/>
  <c r="Y27" i="4" s="1"/>
  <c r="T37" i="4" a="1"/>
  <c r="T37" i="4" s="1"/>
  <c r="H37" i="4" s="1"/>
  <c r="S39" i="4" a="1"/>
  <c r="S39" i="4" s="1"/>
  <c r="G39" i="4" s="1"/>
  <c r="Y39" i="4" a="1"/>
  <c r="Y39" i="4" s="1"/>
  <c r="T49" i="4" a="1"/>
  <c r="T49" i="4" s="1"/>
  <c r="H49" i="4" s="1"/>
  <c r="S51" i="4" a="1"/>
  <c r="S51" i="4" s="1"/>
  <c r="G51" i="4" s="1"/>
  <c r="Y51" i="4" a="1"/>
  <c r="Y51" i="4" s="1"/>
  <c r="V34" i="4" a="1"/>
  <c r="V34" i="4" s="1"/>
  <c r="J34" i="4" s="1"/>
  <c r="V46" i="4" a="1"/>
  <c r="V46" i="4" s="1"/>
  <c r="J46" i="4" s="1"/>
  <c r="T50" i="4" a="1"/>
  <c r="T50" i="4" s="1"/>
  <c r="H50" i="4" s="1"/>
  <c r="V23" i="4" a="1"/>
  <c r="V23" i="4" s="1"/>
  <c r="J23" i="4" s="1"/>
  <c r="T27" i="4" a="1"/>
  <c r="T27" i="4" s="1"/>
  <c r="H27" i="4" s="1"/>
  <c r="S29" i="4" a="1"/>
  <c r="S29" i="4" s="1"/>
  <c r="G29" i="4" s="1"/>
  <c r="Y29" i="4" a="1"/>
  <c r="Y29" i="4" s="1"/>
  <c r="V35" i="4" a="1"/>
  <c r="V35" i="4" s="1"/>
  <c r="J35" i="4" s="1"/>
  <c r="U37" i="4" a="1"/>
  <c r="U37" i="4" s="1"/>
  <c r="T39" i="4" a="1"/>
  <c r="T39" i="4" s="1"/>
  <c r="H39" i="4" s="1"/>
  <c r="S41" i="4" a="1"/>
  <c r="S41" i="4" s="1"/>
  <c r="G41" i="4" s="1"/>
  <c r="Y41" i="4" a="1"/>
  <c r="Y41" i="4" s="1"/>
  <c r="V47" i="4" a="1"/>
  <c r="V47" i="4" s="1"/>
  <c r="J47" i="4" s="1"/>
  <c r="U49" i="4" a="1"/>
  <c r="U49" i="4" s="1"/>
  <c r="T51" i="4" a="1"/>
  <c r="T51" i="4" s="1"/>
  <c r="H51" i="4" s="1"/>
  <c r="S53" i="4" a="1"/>
  <c r="S53" i="4" s="1"/>
  <c r="G53" i="4" s="1"/>
  <c r="S18" i="4" a="1"/>
  <c r="S18" i="4" s="1"/>
  <c r="G18" i="4" s="1"/>
  <c r="S30" i="4" a="1"/>
  <c r="S30" i="4" s="1"/>
  <c r="G30" i="4" s="1"/>
  <c r="S42" i="4" a="1"/>
  <c r="S42" i="4" s="1"/>
  <c r="G42" i="4" s="1"/>
  <c r="S54" i="4" a="1"/>
  <c r="S54" i="4" s="1"/>
  <c r="G54" i="4" s="1"/>
  <c r="T13" i="3" a="1"/>
  <c r="T13" i="3" s="1"/>
  <c r="H13" i="3" s="1"/>
  <c r="T33" i="3" a="1"/>
  <c r="T33" i="3" s="1"/>
  <c r="H33" i="3" s="1"/>
  <c r="Y37" i="3" a="1"/>
  <c r="Y37" i="3" s="1"/>
  <c r="R41" i="3" a="1"/>
  <c r="R41" i="3" s="1"/>
  <c r="F41" i="3" s="1"/>
  <c r="U15" i="3" a="1"/>
  <c r="U15" i="3" s="1"/>
  <c r="R37" i="3" a="1"/>
  <c r="R37" i="3" s="1"/>
  <c r="F37" i="3" s="1"/>
  <c r="R35" i="3" a="1"/>
  <c r="R35" i="3" s="1"/>
  <c r="F35" i="3" s="1"/>
  <c r="Y41" i="3" a="1"/>
  <c r="Y41" i="3" s="1"/>
  <c r="T5" i="3" a="1"/>
  <c r="T5" i="3" s="1"/>
  <c r="H5" i="3" s="1"/>
  <c r="T8" i="3" a="1"/>
  <c r="T8" i="3" s="1"/>
  <c r="H8" i="3" s="1"/>
  <c r="S20" i="3" a="1"/>
  <c r="S20" i="3" s="1"/>
  <c r="G20" i="3" s="1"/>
  <c r="R7" i="3" a="1"/>
  <c r="R7" i="3" s="1"/>
  <c r="F7" i="3" s="1"/>
  <c r="S21" i="3" a="1"/>
  <c r="S21" i="3" s="1"/>
  <c r="G21" i="3" s="1"/>
  <c r="U43" i="3" a="1"/>
  <c r="U43" i="3" s="1"/>
  <c r="S53" i="3" a="1"/>
  <c r="S53" i="3" s="1"/>
  <c r="G53" i="3" s="1"/>
  <c r="R54" i="3" a="1"/>
  <c r="R54" i="3" s="1"/>
  <c r="F54" i="3" s="1"/>
  <c r="X41" i="3" a="1"/>
  <c r="X41" i="3" s="1"/>
  <c r="L41" i="3" s="1"/>
  <c r="X37" i="3" a="1"/>
  <c r="X37" i="3" s="1"/>
  <c r="L37" i="3" s="1"/>
  <c r="R53" i="3" a="1"/>
  <c r="R53" i="3" s="1"/>
  <c r="F53" i="3" s="1"/>
  <c r="S7" i="3" a="1"/>
  <c r="S7" i="3" s="1"/>
  <c r="G7" i="3" s="1"/>
  <c r="X18" i="3" a="1"/>
  <c r="X18" i="3" s="1"/>
  <c r="L18" i="3" s="1"/>
  <c r="R24" i="3" a="1"/>
  <c r="R24" i="3" s="1"/>
  <c r="F24" i="3" s="1"/>
  <c r="R36" i="3" a="1"/>
  <c r="R36" i="3" s="1"/>
  <c r="F36" i="3" s="1"/>
  <c r="R39" i="3" a="1"/>
  <c r="R39" i="3" s="1"/>
  <c r="F39" i="3" s="1"/>
  <c r="S41" i="3" a="1"/>
  <c r="S41" i="3" s="1"/>
  <c r="G41" i="3" s="1"/>
  <c r="R42" i="3" a="1"/>
  <c r="R42" i="3" s="1"/>
  <c r="F42" i="3" s="1"/>
  <c r="V43" i="3" a="1"/>
  <c r="V43" i="3" s="1"/>
  <c r="J43" i="3" s="1"/>
  <c r="T53" i="3" a="1"/>
  <c r="T53" i="3" s="1"/>
  <c r="H53" i="3" s="1"/>
  <c r="T54" i="3" a="1"/>
  <c r="T54" i="3" s="1"/>
  <c r="H54" i="3" s="1"/>
  <c r="S13" i="3" a="1"/>
  <c r="S13" i="3" s="1"/>
  <c r="G13" i="3" s="1"/>
  <c r="S35" i="3" a="1"/>
  <c r="S35" i="3" s="1"/>
  <c r="G35" i="3" s="1"/>
  <c r="T21" i="3" a="1"/>
  <c r="T21" i="3" s="1"/>
  <c r="H21" i="3" s="1"/>
  <c r="S24" i="3" a="1"/>
  <c r="S24" i="3" s="1"/>
  <c r="G24" i="3" s="1"/>
  <c r="S36" i="3" a="1"/>
  <c r="S36" i="3" s="1"/>
  <c r="G36" i="3" s="1"/>
  <c r="T41" i="3" a="1"/>
  <c r="T41" i="3" s="1"/>
  <c r="H41" i="3" s="1"/>
  <c r="T42" i="3" a="1"/>
  <c r="T42" i="3" s="1"/>
  <c r="H42" i="3" s="1"/>
  <c r="R51" i="3" a="1"/>
  <c r="R51" i="3" s="1"/>
  <c r="F51" i="3" s="1"/>
  <c r="U54" i="3" a="1"/>
  <c r="U54" i="3" s="1"/>
  <c r="S37" i="3" a="1"/>
  <c r="S37" i="3" s="1"/>
  <c r="G37" i="3" s="1"/>
  <c r="T7" i="3" a="1"/>
  <c r="T7" i="3" s="1"/>
  <c r="H7" i="3" s="1"/>
  <c r="U42" i="3" a="1"/>
  <c r="U42" i="3" s="1"/>
  <c r="R17" i="3" a="1"/>
  <c r="R17" i="3" s="1"/>
  <c r="F17" i="3" s="1"/>
  <c r="U21" i="3" a="1"/>
  <c r="U21" i="3" s="1"/>
  <c r="W24" i="3" a="1"/>
  <c r="W24" i="3" s="1"/>
  <c r="K24" i="3" s="1"/>
  <c r="S38" i="3" a="1"/>
  <c r="S38" i="3" s="1"/>
  <c r="G38" i="3" s="1"/>
  <c r="V39" i="3" a="1"/>
  <c r="V39" i="3" s="1"/>
  <c r="J39" i="3" s="1"/>
  <c r="V42" i="3" a="1"/>
  <c r="V42" i="3" s="1"/>
  <c r="J42" i="3" s="1"/>
  <c r="V51" i="3" a="1"/>
  <c r="V51" i="3" s="1"/>
  <c r="J51" i="3" s="1"/>
  <c r="U53" i="3" a="1"/>
  <c r="U53" i="3" s="1"/>
  <c r="V54" i="3" a="1"/>
  <c r="V54" i="3" s="1"/>
  <c r="J54" i="3" s="1"/>
  <c r="W54" i="3" a="1"/>
  <c r="W54" i="3" s="1"/>
  <c r="K54" i="3" s="1"/>
  <c r="U9" i="3" a="1"/>
  <c r="U9" i="3" s="1"/>
  <c r="S34" i="3" a="1"/>
  <c r="S34" i="3" s="1"/>
  <c r="G34" i="3" s="1"/>
  <c r="T38" i="3" a="1"/>
  <c r="T38" i="3" s="1"/>
  <c r="H38" i="3" s="1"/>
  <c r="X39" i="3" a="1"/>
  <c r="X39" i="3" s="1"/>
  <c r="L39" i="3" s="1"/>
  <c r="W42" i="3" a="1"/>
  <c r="W42" i="3" s="1"/>
  <c r="K42" i="3" s="1"/>
  <c r="R49" i="3" a="1"/>
  <c r="R49" i="3" s="1"/>
  <c r="F49" i="3" s="1"/>
  <c r="X51" i="3" a="1"/>
  <c r="X51" i="3" s="1"/>
  <c r="L51" i="3" s="1"/>
  <c r="X54" i="3" a="1"/>
  <c r="X54" i="3" s="1"/>
  <c r="L54" i="3" s="1"/>
  <c r="W30" i="3" a="1"/>
  <c r="W30" i="3" s="1"/>
  <c r="K30" i="3" s="1"/>
  <c r="W25" i="3" a="1"/>
  <c r="W25" i="3" s="1"/>
  <c r="K25" i="3" s="1"/>
  <c r="W50" i="3" a="1"/>
  <c r="W50" i="3" s="1"/>
  <c r="K50" i="3" s="1"/>
  <c r="W40" i="3" a="1"/>
  <c r="W40" i="3" s="1"/>
  <c r="K40" i="3" s="1"/>
  <c r="W28" i="3" a="1"/>
  <c r="W28" i="3" s="1"/>
  <c r="K28" i="3" s="1"/>
  <c r="W52" i="3" a="1"/>
  <c r="W52" i="3" s="1"/>
  <c r="K52" i="3" s="1"/>
  <c r="W27" i="3" a="1"/>
  <c r="W27" i="3" s="1"/>
  <c r="K27" i="3" s="1"/>
  <c r="W10" i="3" a="1"/>
  <c r="W10" i="3" s="1"/>
  <c r="K10" i="3" s="1"/>
  <c r="W26" i="3" a="1"/>
  <c r="W26" i="3" s="1"/>
  <c r="K26" i="3" s="1"/>
  <c r="W48" i="3" a="1"/>
  <c r="W48" i="3" s="1"/>
  <c r="K48" i="3" s="1"/>
  <c r="W6" i="3" a="1"/>
  <c r="W6" i="3" s="1"/>
  <c r="K6" i="3" s="1"/>
  <c r="W12" i="3" a="1"/>
  <c r="W12" i="3" s="1"/>
  <c r="K12" i="3" s="1"/>
  <c r="V52" i="3" a="1"/>
  <c r="V52" i="3" s="1"/>
  <c r="J52" i="3" s="1"/>
  <c r="V26" i="3" a="1"/>
  <c r="V26" i="3" s="1"/>
  <c r="J26" i="3" s="1"/>
  <c r="V50" i="3" a="1"/>
  <c r="V50" i="3" s="1"/>
  <c r="J50" i="3" s="1"/>
  <c r="V40" i="3" a="1"/>
  <c r="V40" i="3" s="1"/>
  <c r="J40" i="3" s="1"/>
  <c r="V12" i="3" a="1"/>
  <c r="V12" i="3" s="1"/>
  <c r="J12" i="3" s="1"/>
  <c r="V10" i="3" a="1"/>
  <c r="V10" i="3" s="1"/>
  <c r="J10" i="3" s="1"/>
  <c r="V30" i="3" a="1"/>
  <c r="V30" i="3" s="1"/>
  <c r="J30" i="3" s="1"/>
  <c r="V27" i="3" a="1"/>
  <c r="V27" i="3" s="1"/>
  <c r="J27" i="3" s="1"/>
  <c r="V22" i="3" a="1"/>
  <c r="V22" i="3" s="1"/>
  <c r="J22" i="3" s="1"/>
  <c r="V28" i="3" a="1"/>
  <c r="V28" i="3" s="1"/>
  <c r="J28" i="3" s="1"/>
  <c r="V6" i="3" a="1"/>
  <c r="V6" i="3" s="1"/>
  <c r="J6" i="3" s="1"/>
  <c r="R30" i="3" a="1"/>
  <c r="R30" i="3" s="1"/>
  <c r="F30" i="3" s="1"/>
  <c r="R40" i="3" a="1"/>
  <c r="R40" i="3" s="1"/>
  <c r="F40" i="3" s="1"/>
  <c r="R28" i="3" a="1"/>
  <c r="R28" i="3" s="1"/>
  <c r="F28" i="3" s="1"/>
  <c r="R27" i="3" a="1"/>
  <c r="R27" i="3" s="1"/>
  <c r="F27" i="3" s="1"/>
  <c r="R26" i="3" a="1"/>
  <c r="R26" i="3" s="1"/>
  <c r="F26" i="3" s="1"/>
  <c r="R25" i="3" a="1"/>
  <c r="R25" i="3" s="1"/>
  <c r="F25" i="3" s="1"/>
  <c r="R50" i="3" a="1"/>
  <c r="R50" i="3" s="1"/>
  <c r="F50" i="3" s="1"/>
  <c r="R16" i="3" a="1"/>
  <c r="R16" i="3" s="1"/>
  <c r="F16" i="3" s="1"/>
  <c r="R12" i="3" a="1"/>
  <c r="R12" i="3" s="1"/>
  <c r="F12" i="3" s="1"/>
  <c r="R10" i="3" a="1"/>
  <c r="R10" i="3" s="1"/>
  <c r="F10" i="3" s="1"/>
  <c r="U30" i="3" a="1"/>
  <c r="U30" i="3" s="1"/>
  <c r="U52" i="3" a="1"/>
  <c r="U52" i="3" s="1"/>
  <c r="U44" i="3" a="1"/>
  <c r="U44" i="3" s="1"/>
  <c r="U40" i="3" a="1"/>
  <c r="U40" i="3" s="1"/>
  <c r="U32" i="3" a="1"/>
  <c r="U32" i="3" s="1"/>
  <c r="U10" i="3" a="1"/>
  <c r="U10" i="3" s="1"/>
  <c r="U28" i="3" a="1"/>
  <c r="U28" i="3" s="1"/>
  <c r="X30" i="3" a="1"/>
  <c r="X30" i="3" s="1"/>
  <c r="L30" i="3" s="1"/>
  <c r="X40" i="3" a="1"/>
  <c r="X40" i="3" s="1"/>
  <c r="L40" i="3" s="1"/>
  <c r="X28" i="3" a="1"/>
  <c r="X28" i="3" s="1"/>
  <c r="L28" i="3" s="1"/>
  <c r="X25" i="3" a="1"/>
  <c r="X25" i="3" s="1"/>
  <c r="L25" i="3" s="1"/>
  <c r="X50" i="3" a="1"/>
  <c r="X50" i="3" s="1"/>
  <c r="L50" i="3" s="1"/>
  <c r="X12" i="3" a="1"/>
  <c r="X12" i="3" s="1"/>
  <c r="L12" i="3" s="1"/>
  <c r="X27" i="3" a="1"/>
  <c r="X27" i="3" s="1"/>
  <c r="L27" i="3" s="1"/>
  <c r="X10" i="3" a="1"/>
  <c r="X10" i="3" s="1"/>
  <c r="L10" i="3" s="1"/>
  <c r="X22" i="3" a="1"/>
  <c r="X22" i="3" s="1"/>
  <c r="L22" i="3" s="1"/>
  <c r="X47" i="3" a="1"/>
  <c r="X47" i="3" s="1"/>
  <c r="L47" i="3" s="1"/>
  <c r="X16" i="3" a="1"/>
  <c r="X16" i="3" s="1"/>
  <c r="L16" i="3" s="1"/>
  <c r="X26" i="3" a="1"/>
  <c r="X26" i="3" s="1"/>
  <c r="L26" i="3" s="1"/>
  <c r="Y52" i="3" a="1"/>
  <c r="Y52" i="3" s="1"/>
  <c r="Y40" i="3" a="1"/>
  <c r="Y40" i="3" s="1"/>
  <c r="Y28" i="3" a="1"/>
  <c r="Y28" i="3" s="1"/>
  <c r="Y26" i="3" a="1"/>
  <c r="Y26" i="3" s="1"/>
  <c r="Y10" i="3" a="1"/>
  <c r="Y10" i="3" s="1"/>
  <c r="Y44" i="3" a="1"/>
  <c r="Y44" i="3" s="1"/>
  <c r="Y12" i="3" a="1"/>
  <c r="Y12" i="3" s="1"/>
  <c r="Y16" i="3" a="1"/>
  <c r="Y16" i="3" s="1"/>
  <c r="Y25" i="3" a="1"/>
  <c r="Y25" i="3" s="1"/>
  <c r="Y32" i="3" a="1"/>
  <c r="Y32" i="3" s="1"/>
  <c r="Y14" i="3" a="1"/>
  <c r="Y14" i="3" s="1"/>
  <c r="S14" i="3" a="1"/>
  <c r="S14" i="3" s="1"/>
  <c r="G14" i="3" s="1"/>
  <c r="R14" i="3" a="1"/>
  <c r="R14" i="3" s="1"/>
  <c r="F14" i="3" s="1"/>
  <c r="X14" i="3" a="1"/>
  <c r="X14" i="3" s="1"/>
  <c r="L14" i="3" s="1"/>
  <c r="W14" i="3" a="1"/>
  <c r="W14" i="3" s="1"/>
  <c r="K14" i="3" s="1"/>
  <c r="V14" i="3" a="1"/>
  <c r="V14" i="3" s="1"/>
  <c r="J14" i="3" s="1"/>
  <c r="W46" i="3" a="1"/>
  <c r="W46" i="3" s="1"/>
  <c r="K46" i="3" s="1"/>
  <c r="V46" i="3" a="1"/>
  <c r="V46" i="3" s="1"/>
  <c r="J46" i="3" s="1"/>
  <c r="U46" i="3" a="1"/>
  <c r="U46" i="3" s="1"/>
  <c r="T46" i="3" a="1"/>
  <c r="T46" i="3" s="1"/>
  <c r="H46" i="3" s="1"/>
  <c r="S46" i="3" a="1"/>
  <c r="S46" i="3" s="1"/>
  <c r="G46" i="3" s="1"/>
  <c r="R46" i="3" a="1"/>
  <c r="R46" i="3" s="1"/>
  <c r="F46" i="3" s="1"/>
  <c r="T50" i="3" a="1"/>
  <c r="T50" i="3" s="1"/>
  <c r="H50" i="3" s="1"/>
  <c r="T26" i="3" a="1"/>
  <c r="T26" i="3" s="1"/>
  <c r="H26" i="3" s="1"/>
  <c r="T30" i="3" a="1"/>
  <c r="T30" i="3" s="1"/>
  <c r="H30" i="3" s="1"/>
  <c r="T16" i="3" a="1"/>
  <c r="T16" i="3" s="1"/>
  <c r="H16" i="3" s="1"/>
  <c r="T44" i="3" a="1"/>
  <c r="T44" i="3" s="1"/>
  <c r="H44" i="3" s="1"/>
  <c r="Y9" i="3" a="1"/>
  <c r="Y9" i="3" s="1"/>
  <c r="U5" i="3" a="1"/>
  <c r="U5" i="3" s="1"/>
  <c r="W5" i="3" a="1"/>
  <c r="W5" i="3" s="1"/>
  <c r="K5" i="3" s="1"/>
  <c r="X23" i="3" a="1"/>
  <c r="X23" i="3" s="1"/>
  <c r="L23" i="3" s="1"/>
  <c r="X5" i="3" a="1"/>
  <c r="X5" i="3" s="1"/>
  <c r="L5" i="3" s="1"/>
  <c r="W11" i="3" a="1"/>
  <c r="W11" i="3" s="1"/>
  <c r="K11" i="3" s="1"/>
  <c r="V11" i="3" a="1"/>
  <c r="V11" i="3" s="1"/>
  <c r="J11" i="3" s="1"/>
  <c r="U14" i="3" a="1"/>
  <c r="U14" i="3" s="1"/>
  <c r="U16" i="3" a="1"/>
  <c r="U16" i="3" s="1"/>
  <c r="S23" i="3" a="1"/>
  <c r="S23" i="3" s="1"/>
  <c r="G23" i="3" s="1"/>
  <c r="X46" i="3" a="1"/>
  <c r="X46" i="3" s="1"/>
  <c r="L46" i="3" s="1"/>
  <c r="S48" i="3" a="1"/>
  <c r="S48" i="3" s="1"/>
  <c r="G48" i="3" s="1"/>
  <c r="Y31" i="3" a="1"/>
  <c r="Y31" i="3" s="1"/>
  <c r="S31" i="3" a="1"/>
  <c r="S31" i="3" s="1"/>
  <c r="G31" i="3" s="1"/>
  <c r="X31" i="3" a="1"/>
  <c r="X31" i="3" s="1"/>
  <c r="L31" i="3" s="1"/>
  <c r="R31" i="3" a="1"/>
  <c r="R31" i="3" s="1"/>
  <c r="F31" i="3" s="1"/>
  <c r="W31" i="3" a="1"/>
  <c r="W31" i="3" s="1"/>
  <c r="K31" i="3" s="1"/>
  <c r="T31" i="3" a="1"/>
  <c r="T31" i="3" s="1"/>
  <c r="H31" i="3" s="1"/>
  <c r="T14" i="3" a="1"/>
  <c r="T14" i="3" s="1"/>
  <c r="H14" i="3" s="1"/>
  <c r="Y8" i="3" a="1"/>
  <c r="Y8" i="3" s="1"/>
  <c r="S8" i="3" a="1"/>
  <c r="S8" i="3" s="1"/>
  <c r="G8" i="3" s="1"/>
  <c r="X8" i="3" a="1"/>
  <c r="X8" i="3" s="1"/>
  <c r="L8" i="3" s="1"/>
  <c r="R8" i="3" a="1"/>
  <c r="R8" i="3" s="1"/>
  <c r="F8" i="3" s="1"/>
  <c r="V25" i="3" a="1"/>
  <c r="V25" i="3" s="1"/>
  <c r="J25" i="3" s="1"/>
  <c r="V31" i="3" a="1"/>
  <c r="V31" i="3" s="1"/>
  <c r="J31" i="3" s="1"/>
  <c r="W15" i="3" a="1"/>
  <c r="W15" i="3" s="1"/>
  <c r="K15" i="3" s="1"/>
  <c r="V15" i="3" a="1"/>
  <c r="V15" i="3" s="1"/>
  <c r="J15" i="3" s="1"/>
  <c r="T15" i="3" a="1"/>
  <c r="T15" i="3" s="1"/>
  <c r="H15" i="3" s="1"/>
  <c r="S15" i="3" a="1"/>
  <c r="S15" i="3" s="1"/>
  <c r="G15" i="3" s="1"/>
  <c r="R15" i="3" a="1"/>
  <c r="R15" i="3" s="1"/>
  <c r="F15" i="3" s="1"/>
  <c r="Y15" i="3" a="1"/>
  <c r="Y15" i="3" s="1"/>
  <c r="T23" i="3" a="1"/>
  <c r="T23" i="3" s="1"/>
  <c r="H23" i="3" s="1"/>
  <c r="X45" i="3" a="1"/>
  <c r="X45" i="3" s="1"/>
  <c r="L45" i="3" s="1"/>
  <c r="R45" i="3" a="1"/>
  <c r="R45" i="3" s="1"/>
  <c r="F45" i="3" s="1"/>
  <c r="W45" i="3" a="1"/>
  <c r="W45" i="3" s="1"/>
  <c r="K45" i="3" s="1"/>
  <c r="V45" i="3" a="1"/>
  <c r="V45" i="3" s="1"/>
  <c r="J45" i="3" s="1"/>
  <c r="U45" i="3" a="1"/>
  <c r="U45" i="3" s="1"/>
  <c r="T45" i="3" a="1"/>
  <c r="T45" i="3" s="1"/>
  <c r="H45" i="3" s="1"/>
  <c r="S45" i="3" a="1"/>
  <c r="S45" i="3" s="1"/>
  <c r="G45" i="3" s="1"/>
  <c r="Y46" i="3" a="1"/>
  <c r="Y46" i="3" s="1"/>
  <c r="T52" i="3" a="1"/>
  <c r="T52" i="3" s="1"/>
  <c r="H52" i="3" s="1"/>
  <c r="S52" i="3" a="1"/>
  <c r="S52" i="3" s="1"/>
  <c r="G52" i="3" s="1"/>
  <c r="S40" i="3" a="1"/>
  <c r="S40" i="3" s="1"/>
  <c r="G40" i="3" s="1"/>
  <c r="S28" i="3" a="1"/>
  <c r="S28" i="3" s="1"/>
  <c r="G28" i="3" s="1"/>
  <c r="S26" i="3" a="1"/>
  <c r="S26" i="3" s="1"/>
  <c r="G26" i="3" s="1"/>
  <c r="S10" i="3" a="1"/>
  <c r="S10" i="3" s="1"/>
  <c r="G10" i="3" s="1"/>
  <c r="S25" i="3" a="1"/>
  <c r="S25" i="3" s="1"/>
  <c r="G25" i="3" s="1"/>
  <c r="S16" i="3" a="1"/>
  <c r="S16" i="3" s="1"/>
  <c r="G16" i="3" s="1"/>
  <c r="S44" i="3" a="1"/>
  <c r="S44" i="3" s="1"/>
  <c r="G44" i="3" s="1"/>
  <c r="V8" i="3" a="1"/>
  <c r="V8" i="3" s="1"/>
  <c r="J8" i="3" s="1"/>
  <c r="S12" i="3" a="1"/>
  <c r="S12" i="3" s="1"/>
  <c r="G12" i="3" s="1"/>
  <c r="W22" i="3" a="1"/>
  <c r="W22" i="3" s="1"/>
  <c r="K22" i="3" s="1"/>
  <c r="U22" i="3" a="1"/>
  <c r="U22" i="3" s="1"/>
  <c r="T22" i="3" a="1"/>
  <c r="T22" i="3" s="1"/>
  <c r="H22" i="3" s="1"/>
  <c r="S22" i="3" a="1"/>
  <c r="S22" i="3" s="1"/>
  <c r="G22" i="3" s="1"/>
  <c r="R22" i="3" a="1"/>
  <c r="R22" i="3" s="1"/>
  <c r="F22" i="3" s="1"/>
  <c r="Y22" i="3" a="1"/>
  <c r="Y22" i="3" s="1"/>
  <c r="Y30" i="3" a="1"/>
  <c r="Y30" i="3" s="1"/>
  <c r="W18" i="3" a="1"/>
  <c r="W18" i="3" s="1"/>
  <c r="K18" i="3" s="1"/>
  <c r="W51" i="3" a="1"/>
  <c r="W51" i="3" s="1"/>
  <c r="K51" i="3" s="1"/>
  <c r="W37" i="3" a="1"/>
  <c r="W37" i="3" s="1"/>
  <c r="K37" i="3" s="1"/>
  <c r="W53" i="3" a="1"/>
  <c r="W53" i="3" s="1"/>
  <c r="K53" i="3" s="1"/>
  <c r="W39" i="3" a="1"/>
  <c r="W39" i="3" s="1"/>
  <c r="K39" i="3" s="1"/>
  <c r="U12" i="3" a="1"/>
  <c r="U12" i="3" s="1"/>
  <c r="U26" i="3" a="1"/>
  <c r="U26" i="3" s="1"/>
  <c r="W9" i="3" a="1"/>
  <c r="W9" i="3" s="1"/>
  <c r="K9" i="3" s="1"/>
  <c r="V9" i="3" a="1"/>
  <c r="V9" i="3" s="1"/>
  <c r="J9" i="3" s="1"/>
  <c r="T9" i="3" a="1"/>
  <c r="T9" i="3" s="1"/>
  <c r="H9" i="3" s="1"/>
  <c r="U20" i="3" a="1"/>
  <c r="U20" i="3" s="1"/>
  <c r="X48" i="3" a="1"/>
  <c r="X48" i="3" s="1"/>
  <c r="L48" i="3" s="1"/>
  <c r="U13" i="3" a="1"/>
  <c r="U13" i="3" s="1"/>
  <c r="Y13" i="3" a="1"/>
  <c r="Y13" i="3" s="1"/>
  <c r="R13" i="3" a="1"/>
  <c r="R13" i="3" s="1"/>
  <c r="F13" i="3" s="1"/>
  <c r="X13" i="3" a="1"/>
  <c r="X13" i="3" s="1"/>
  <c r="L13" i="3" s="1"/>
  <c r="V13" i="3" a="1"/>
  <c r="V13" i="3" s="1"/>
  <c r="J13" i="3" s="1"/>
  <c r="Y5" i="3" a="1"/>
  <c r="Y5" i="3" s="1"/>
  <c r="R9" i="3" a="1"/>
  <c r="R9" i="3" s="1"/>
  <c r="F9" i="3" s="1"/>
  <c r="R5" i="3" a="1"/>
  <c r="R5" i="3" s="1"/>
  <c r="F5" i="3" s="1"/>
  <c r="T6" i="3" a="1"/>
  <c r="T6" i="3" s="1"/>
  <c r="H6" i="3" s="1"/>
  <c r="T20" i="3" a="1"/>
  <c r="T20" i="3" s="1"/>
  <c r="H20" i="3" s="1"/>
  <c r="V7" i="3" a="1"/>
  <c r="V7" i="3" s="1"/>
  <c r="J7" i="3" s="1"/>
  <c r="U7" i="3" a="1"/>
  <c r="U7" i="3" s="1"/>
  <c r="W7" i="3" a="1"/>
  <c r="W7" i="3" s="1"/>
  <c r="K7" i="3" s="1"/>
  <c r="W8" i="3" a="1"/>
  <c r="W8" i="3" s="1"/>
  <c r="K8" i="3" s="1"/>
  <c r="S9" i="3" a="1"/>
  <c r="S9" i="3" s="1"/>
  <c r="G9" i="3" s="1"/>
  <c r="T10" i="3" a="1"/>
  <c r="T10" i="3" s="1"/>
  <c r="H10" i="3" s="1"/>
  <c r="R11" i="3" a="1"/>
  <c r="R11" i="3" s="1"/>
  <c r="F11" i="3" s="1"/>
  <c r="S5" i="3" a="1"/>
  <c r="S5" i="3" s="1"/>
  <c r="G5" i="3" s="1"/>
  <c r="Y6" i="3" a="1"/>
  <c r="Y6" i="3" s="1"/>
  <c r="S6" i="3" a="1"/>
  <c r="S6" i="3" s="1"/>
  <c r="G6" i="3" s="1"/>
  <c r="X6" i="3" a="1"/>
  <c r="X6" i="3" s="1"/>
  <c r="L6" i="3" s="1"/>
  <c r="R6" i="3" a="1"/>
  <c r="R6" i="3" s="1"/>
  <c r="F6" i="3" s="1"/>
  <c r="U6" i="3" a="1"/>
  <c r="U6" i="3" s="1"/>
  <c r="Y19" i="3" a="1"/>
  <c r="Y19" i="3" s="1"/>
  <c r="S19" i="3" a="1"/>
  <c r="S19" i="3" s="1"/>
  <c r="G19" i="3" s="1"/>
  <c r="X19" i="3" a="1"/>
  <c r="X19" i="3" s="1"/>
  <c r="L19" i="3" s="1"/>
  <c r="R19" i="3" a="1"/>
  <c r="R19" i="3" s="1"/>
  <c r="F19" i="3" s="1"/>
  <c r="W19" i="3" a="1"/>
  <c r="W19" i="3" s="1"/>
  <c r="K19" i="3" s="1"/>
  <c r="V19" i="3" a="1"/>
  <c r="V19" i="3" s="1"/>
  <c r="J19" i="3" s="1"/>
  <c r="U27" i="3" a="1"/>
  <c r="U27" i="3" s="1"/>
  <c r="X32" i="3" a="1"/>
  <c r="X32" i="3" s="1"/>
  <c r="L32" i="3" s="1"/>
  <c r="R32" i="3" a="1"/>
  <c r="R32" i="3" s="1"/>
  <c r="F32" i="3" s="1"/>
  <c r="W32" i="3" a="1"/>
  <c r="W32" i="3" s="1"/>
  <c r="K32" i="3" s="1"/>
  <c r="V32" i="3" a="1"/>
  <c r="V32" i="3" s="1"/>
  <c r="J32" i="3" s="1"/>
  <c r="W47" i="3" a="1"/>
  <c r="W47" i="3" s="1"/>
  <c r="K47" i="3" s="1"/>
  <c r="V47" i="3" a="1"/>
  <c r="V47" i="3" s="1"/>
  <c r="J47" i="3" s="1"/>
  <c r="U47" i="3" a="1"/>
  <c r="U47" i="3" s="1"/>
  <c r="Y47" i="3" a="1"/>
  <c r="Y47" i="3" s="1"/>
  <c r="T28" i="3" a="1"/>
  <c r="T28" i="3" s="1"/>
  <c r="H28" i="3" s="1"/>
  <c r="X33" i="3" a="1"/>
  <c r="X33" i="3" s="1"/>
  <c r="L33" i="3" s="1"/>
  <c r="R33" i="3" a="1"/>
  <c r="R33" i="3" s="1"/>
  <c r="F33" i="3" s="1"/>
  <c r="W33" i="3" a="1"/>
  <c r="W33" i="3" s="1"/>
  <c r="K33" i="3" s="1"/>
  <c r="V33" i="3" a="1"/>
  <c r="V33" i="3" s="1"/>
  <c r="J33" i="3" s="1"/>
  <c r="Y33" i="3" a="1"/>
  <c r="Y33" i="3" s="1"/>
  <c r="T35" i="3" a="1"/>
  <c r="T35" i="3" s="1"/>
  <c r="H35" i="3" s="1"/>
  <c r="W49" i="3" a="1"/>
  <c r="W49" i="3" s="1"/>
  <c r="K49" i="3" s="1"/>
  <c r="U17" i="3" a="1"/>
  <c r="U17" i="3" s="1"/>
  <c r="T17" i="3" a="1"/>
  <c r="T17" i="3" s="1"/>
  <c r="H17" i="3" s="1"/>
  <c r="Y17" i="3" a="1"/>
  <c r="Y17" i="3" s="1"/>
  <c r="S17" i="3" a="1"/>
  <c r="S17" i="3" s="1"/>
  <c r="G17" i="3" s="1"/>
  <c r="W23" i="3" a="1"/>
  <c r="W23" i="3" s="1"/>
  <c r="K23" i="3" s="1"/>
  <c r="V23" i="3" a="1"/>
  <c r="V23" i="3" s="1"/>
  <c r="J23" i="3" s="1"/>
  <c r="U23" i="3" a="1"/>
  <c r="U23" i="3" s="1"/>
  <c r="V48" i="3" a="1"/>
  <c r="V48" i="3" s="1"/>
  <c r="J48" i="3" s="1"/>
  <c r="U48" i="3" a="1"/>
  <c r="U48" i="3" s="1"/>
  <c r="T48" i="3" a="1"/>
  <c r="T48" i="3" s="1"/>
  <c r="H48" i="3" s="1"/>
  <c r="Y48" i="3" a="1"/>
  <c r="Y48" i="3" s="1"/>
  <c r="W17" i="3" a="1"/>
  <c r="W17" i="3" s="1"/>
  <c r="K17" i="3" s="1"/>
  <c r="X20" i="3" a="1"/>
  <c r="X20" i="3" s="1"/>
  <c r="L20" i="3" s="1"/>
  <c r="R20" i="3" a="1"/>
  <c r="R20" i="3" s="1"/>
  <c r="F20" i="3" s="1"/>
  <c r="V20" i="3" a="1"/>
  <c r="V20" i="3" s="1"/>
  <c r="J20" i="3" s="1"/>
  <c r="W20" i="3" a="1"/>
  <c r="W20" i="3" s="1"/>
  <c r="K20" i="3" s="1"/>
  <c r="Y23" i="3" a="1"/>
  <c r="Y23" i="3" s="1"/>
  <c r="W34" i="3" a="1"/>
  <c r="W34" i="3" s="1"/>
  <c r="K34" i="3" s="1"/>
  <c r="V34" i="3" a="1"/>
  <c r="V34" i="3" s="1"/>
  <c r="J34" i="3" s="1"/>
  <c r="U34" i="3" a="1"/>
  <c r="U34" i="3" s="1"/>
  <c r="Y34" i="3" a="1"/>
  <c r="Y34" i="3" s="1"/>
  <c r="W36" i="3" a="1"/>
  <c r="W36" i="3" s="1"/>
  <c r="K36" i="3" s="1"/>
  <c r="AQ15" i="3"/>
  <c r="Y20" i="3" a="1"/>
  <c r="Y20" i="3" s="1"/>
  <c r="R47" i="3" a="1"/>
  <c r="R47" i="3" s="1"/>
  <c r="F47" i="3" s="1"/>
  <c r="T12" i="3" a="1"/>
  <c r="T12" i="3" s="1"/>
  <c r="H12" i="3" s="1"/>
  <c r="X17" i="3" a="1"/>
  <c r="X17" i="3" s="1"/>
  <c r="L17" i="3" s="1"/>
  <c r="V24" i="3" a="1"/>
  <c r="V24" i="3" s="1"/>
  <c r="J24" i="3" s="1"/>
  <c r="U24" i="3" a="1"/>
  <c r="U24" i="3" s="1"/>
  <c r="T24" i="3" a="1"/>
  <c r="T24" i="3" s="1"/>
  <c r="H24" i="3" s="1"/>
  <c r="S32" i="3" a="1"/>
  <c r="S32" i="3" s="1"/>
  <c r="G32" i="3" s="1"/>
  <c r="W35" i="3" a="1"/>
  <c r="W35" i="3" s="1"/>
  <c r="K35" i="3" s="1"/>
  <c r="V35" i="3" a="1"/>
  <c r="V35" i="3" s="1"/>
  <c r="J35" i="3" s="1"/>
  <c r="U35" i="3" a="1"/>
  <c r="U35" i="3" s="1"/>
  <c r="Y35" i="3" a="1"/>
  <c r="Y35" i="3" s="1"/>
  <c r="T40" i="3" a="1"/>
  <c r="T40" i="3" s="1"/>
  <c r="H40" i="3" s="1"/>
  <c r="X21" i="3" a="1"/>
  <c r="X21" i="3" s="1"/>
  <c r="L21" i="3" s="1"/>
  <c r="R21" i="3" a="1"/>
  <c r="R21" i="3" s="1"/>
  <c r="F21" i="3" s="1"/>
  <c r="W21" i="3" a="1"/>
  <c r="W21" i="3" s="1"/>
  <c r="K21" i="3" s="1"/>
  <c r="V21" i="3" a="1"/>
  <c r="V21" i="3" s="1"/>
  <c r="J21" i="3" s="1"/>
  <c r="R23" i="3" a="1"/>
  <c r="R23" i="3" s="1"/>
  <c r="F23" i="3" s="1"/>
  <c r="Y24" i="3" a="1"/>
  <c r="Y24" i="3" s="1"/>
  <c r="W29" i="3" a="1"/>
  <c r="W29" i="3" s="1"/>
  <c r="K29" i="3" s="1"/>
  <c r="Y43" i="3" a="1"/>
  <c r="Y43" i="3" s="1"/>
  <c r="S43" i="3" a="1"/>
  <c r="S43" i="3" s="1"/>
  <c r="G43" i="3" s="1"/>
  <c r="X43" i="3" a="1"/>
  <c r="X43" i="3" s="1"/>
  <c r="L43" i="3" s="1"/>
  <c r="R43" i="3" a="1"/>
  <c r="R43" i="3" s="1"/>
  <c r="F43" i="3" s="1"/>
  <c r="W43" i="3" a="1"/>
  <c r="W43" i="3" s="1"/>
  <c r="K43" i="3" s="1"/>
  <c r="S47" i="3" a="1"/>
  <c r="S47" i="3" s="1"/>
  <c r="G47" i="3" s="1"/>
  <c r="R48" i="3" a="1"/>
  <c r="R48" i="3" s="1"/>
  <c r="F48" i="3" s="1"/>
  <c r="U50" i="3" a="1"/>
  <c r="U50" i="3" s="1"/>
  <c r="V16" i="3" a="1"/>
  <c r="V16" i="3" s="1"/>
  <c r="J16" i="3" s="1"/>
  <c r="W16" i="3" a="1"/>
  <c r="W16" i="3" s="1"/>
  <c r="K16" i="3" s="1"/>
  <c r="T32" i="3" a="1"/>
  <c r="T32" i="3" s="1"/>
  <c r="H32" i="3" s="1"/>
  <c r="S33" i="3" a="1"/>
  <c r="S33" i="3" s="1"/>
  <c r="G33" i="3" s="1"/>
  <c r="R34" i="3" a="1"/>
  <c r="R34" i="3" s="1"/>
  <c r="F34" i="3" s="1"/>
  <c r="V36" i="3" a="1"/>
  <c r="V36" i="3" s="1"/>
  <c r="J36" i="3" s="1"/>
  <c r="U36" i="3" a="1"/>
  <c r="U36" i="3" s="1"/>
  <c r="T36" i="3" a="1"/>
  <c r="T36" i="3" s="1"/>
  <c r="H36" i="3" s="1"/>
  <c r="Y36" i="3" a="1"/>
  <c r="Y36" i="3" s="1"/>
  <c r="X44" i="3" a="1"/>
  <c r="X44" i="3" s="1"/>
  <c r="L44" i="3" s="1"/>
  <c r="R44" i="3" a="1"/>
  <c r="R44" i="3" s="1"/>
  <c r="F44" i="3" s="1"/>
  <c r="W44" i="3" a="1"/>
  <c r="W44" i="3" s="1"/>
  <c r="K44" i="3" s="1"/>
  <c r="V44" i="3" a="1"/>
  <c r="V44" i="3" s="1"/>
  <c r="J44" i="3" s="1"/>
  <c r="S50" i="3" a="1"/>
  <c r="S50" i="3" s="1"/>
  <c r="G50" i="3" s="1"/>
  <c r="Y50" i="3" a="1"/>
  <c r="Y50" i="3" s="1"/>
  <c r="R52" i="3" a="1"/>
  <c r="R52" i="3" s="1"/>
  <c r="F52" i="3" s="1"/>
  <c r="X52" i="3" a="1"/>
  <c r="X52" i="3" s="1"/>
  <c r="L52" i="3" s="1"/>
  <c r="T25" i="3" a="1"/>
  <c r="T25" i="3" s="1"/>
  <c r="H25" i="3" s="1"/>
  <c r="S27" i="3" a="1"/>
  <c r="S27" i="3" s="1"/>
  <c r="G27" i="3" s="1"/>
  <c r="Y27" i="3" a="1"/>
  <c r="Y27" i="3" s="1"/>
  <c r="T37" i="3" a="1"/>
  <c r="T37" i="3" s="1"/>
  <c r="H37" i="3" s="1"/>
  <c r="S39" i="3" a="1"/>
  <c r="S39" i="3" s="1"/>
  <c r="G39" i="3" s="1"/>
  <c r="Y39" i="3" a="1"/>
  <c r="Y39" i="3" s="1"/>
  <c r="T49" i="3" a="1"/>
  <c r="T49" i="3" s="1"/>
  <c r="H49" i="3" s="1"/>
  <c r="S51" i="3" a="1"/>
  <c r="S51" i="3" s="1"/>
  <c r="G51" i="3" s="1"/>
  <c r="Y51" i="3" a="1"/>
  <c r="Y51" i="3" s="1"/>
  <c r="U25" i="3" a="1"/>
  <c r="U25" i="3" s="1"/>
  <c r="T27" i="3" a="1"/>
  <c r="T27" i="3" s="1"/>
  <c r="H27" i="3" s="1"/>
  <c r="U37" i="3" a="1"/>
  <c r="U37" i="3" s="1"/>
  <c r="T39" i="3" a="1"/>
  <c r="T39" i="3" s="1"/>
  <c r="H39" i="3" s="1"/>
  <c r="U49" i="3" a="1"/>
  <c r="U49" i="3" s="1"/>
  <c r="T51" i="3" a="1"/>
  <c r="T51" i="3" s="1"/>
  <c r="H51" i="3" s="1"/>
  <c r="S18" i="3" a="1"/>
  <c r="S18" i="3" s="1"/>
  <c r="G18" i="3" s="1"/>
  <c r="S30" i="3" a="1"/>
  <c r="S30" i="3" s="1"/>
  <c r="G30" i="3" s="1"/>
  <c r="S42" i="3" a="1"/>
  <c r="S42" i="3" s="1"/>
  <c r="G42" i="3" s="1"/>
  <c r="S54" i="3" a="1"/>
  <c r="S54" i="3" s="1"/>
  <c r="G54" i="3" s="1"/>
  <c r="T35" i="1" a="1"/>
  <c r="T35" i="1" s="1"/>
  <c r="H35" i="1" s="1"/>
  <c r="T17" i="1" a="1"/>
  <c r="T17" i="1" s="1"/>
  <c r="H17" i="1" s="1"/>
  <c r="T9" i="1" a="1"/>
  <c r="T9" i="1" s="1"/>
  <c r="H9" i="1" s="1"/>
  <c r="T43" i="1" a="1"/>
  <c r="T43" i="1" s="1"/>
  <c r="H43" i="1" s="1"/>
  <c r="X36" i="1" a="1"/>
  <c r="X36" i="1" s="1"/>
  <c r="L36" i="1" s="1"/>
  <c r="X49" i="1" a="1"/>
  <c r="X49" i="1" s="1"/>
  <c r="L49" i="1" s="1"/>
  <c r="X5" i="1" a="1"/>
  <c r="X5" i="1" s="1"/>
  <c r="L5" i="1" s="1"/>
  <c r="X24" i="1" a="1"/>
  <c r="X24" i="1" s="1"/>
  <c r="L24" i="1" s="1"/>
  <c r="X54" i="1" a="1"/>
  <c r="X54" i="1" s="1"/>
  <c r="L54" i="1" s="1"/>
  <c r="X34" i="1" a="1"/>
  <c r="X34" i="1" s="1"/>
  <c r="L34" i="1" s="1"/>
  <c r="X8" i="1" a="1"/>
  <c r="X8" i="1" s="1"/>
  <c r="L8" i="1" s="1"/>
  <c r="X29" i="1" a="1"/>
  <c r="X29" i="1" s="1"/>
  <c r="L29" i="1" s="1"/>
  <c r="X41" i="1" a="1"/>
  <c r="X41" i="1" s="1"/>
  <c r="L41" i="1" s="1"/>
  <c r="X31" i="1" a="1"/>
  <c r="X31" i="1" s="1"/>
  <c r="L31" i="1" s="1"/>
  <c r="U43" i="1" a="1"/>
  <c r="U43" i="1" s="1"/>
  <c r="U17" i="1" a="1"/>
  <c r="U17" i="1" s="1"/>
  <c r="U35" i="1" a="1"/>
  <c r="U35" i="1" s="1"/>
  <c r="U9" i="1" a="1"/>
  <c r="U9" i="1" s="1"/>
  <c r="V35" i="1" a="1"/>
  <c r="V35" i="1" s="1"/>
  <c r="J35" i="1" s="1"/>
  <c r="V43" i="1" a="1"/>
  <c r="V43" i="1" s="1"/>
  <c r="J43" i="1" s="1"/>
  <c r="V17" i="1" a="1"/>
  <c r="V17" i="1" s="1"/>
  <c r="J17" i="1" s="1"/>
  <c r="V9" i="1" a="1"/>
  <c r="V9" i="1" s="1"/>
  <c r="J9" i="1" s="1"/>
  <c r="Y38" i="1" a="1"/>
  <c r="Y38" i="1" s="1"/>
  <c r="M38" i="1" s="1"/>
  <c r="Y13" i="1" a="1"/>
  <c r="Y13" i="1" s="1"/>
  <c r="M13" i="1" s="1"/>
  <c r="Y33" i="1" a="1"/>
  <c r="Y33" i="1" s="1"/>
  <c r="M33" i="1" s="1"/>
  <c r="Y21" i="1" a="1"/>
  <c r="Y21" i="1" s="1"/>
  <c r="M21" i="1" s="1"/>
  <c r="Y7" i="1" a="1"/>
  <c r="Y7" i="1" s="1"/>
  <c r="M7" i="1" s="1"/>
  <c r="R7" i="1" a="1"/>
  <c r="R7" i="1" s="1"/>
  <c r="F7" i="1" s="1"/>
  <c r="R21" i="1" a="1"/>
  <c r="R21" i="1" s="1"/>
  <c r="F21" i="1" s="1"/>
  <c r="R38" i="1" a="1"/>
  <c r="R38" i="1" s="1"/>
  <c r="F38" i="1" s="1"/>
  <c r="R33" i="1" a="1"/>
  <c r="R33" i="1" s="1"/>
  <c r="F33" i="1" s="1"/>
  <c r="R13" i="1" a="1"/>
  <c r="R13" i="1" s="1"/>
  <c r="F13" i="1" s="1"/>
  <c r="V18" i="1" a="1"/>
  <c r="V18" i="1" s="1"/>
  <c r="J18" i="1" s="1"/>
  <c r="V39" i="1" a="1"/>
  <c r="V39" i="1" s="1"/>
  <c r="J39" i="1" s="1"/>
  <c r="V37" i="1" a="1"/>
  <c r="V37" i="1" s="1"/>
  <c r="J37" i="1" s="1"/>
  <c r="V51" i="1" a="1"/>
  <c r="V51" i="1" s="1"/>
  <c r="J51" i="1" s="1"/>
  <c r="V53" i="1" a="1"/>
  <c r="V53" i="1" s="1"/>
  <c r="J53" i="1" s="1"/>
  <c r="V11" i="1" a="1"/>
  <c r="V11" i="1" s="1"/>
  <c r="J11" i="1" s="1"/>
  <c r="V19" i="1" a="1"/>
  <c r="V19" i="1" s="1"/>
  <c r="J19" i="1" s="1"/>
  <c r="V45" i="1" a="1"/>
  <c r="V45" i="1" s="1"/>
  <c r="J45" i="1" s="1"/>
  <c r="R5" i="1" a="1"/>
  <c r="R5" i="1" s="1"/>
  <c r="F5" i="1" s="1"/>
  <c r="R36" i="1" a="1"/>
  <c r="R36" i="1" s="1"/>
  <c r="F36" i="1" s="1"/>
  <c r="R31" i="1" a="1"/>
  <c r="R31" i="1" s="1"/>
  <c r="F31" i="1" s="1"/>
  <c r="R24" i="1" a="1"/>
  <c r="R24" i="1" s="1"/>
  <c r="F24" i="1" s="1"/>
  <c r="R8" i="1" a="1"/>
  <c r="R8" i="1" s="1"/>
  <c r="F8" i="1" s="1"/>
  <c r="R49" i="1" a="1"/>
  <c r="R49" i="1" s="1"/>
  <c r="F49" i="1" s="1"/>
  <c r="R29" i="1" a="1"/>
  <c r="R29" i="1" s="1"/>
  <c r="F29" i="1" s="1"/>
  <c r="R34" i="1" a="1"/>
  <c r="R34" i="1" s="1"/>
  <c r="F34" i="1" s="1"/>
  <c r="R41" i="1" a="1"/>
  <c r="R41" i="1" s="1"/>
  <c r="F41" i="1" s="1"/>
  <c r="R54" i="1" a="1"/>
  <c r="R54" i="1" s="1"/>
  <c r="F54" i="1" s="1"/>
  <c r="T21" i="1" a="1"/>
  <c r="T21" i="1" s="1"/>
  <c r="H21" i="1" s="1"/>
  <c r="T38" i="1" a="1"/>
  <c r="T38" i="1" s="1"/>
  <c r="H38" i="1" s="1"/>
  <c r="T7" i="1" a="1"/>
  <c r="T7" i="1" s="1"/>
  <c r="H7" i="1" s="1"/>
  <c r="T13" i="1" a="1"/>
  <c r="T13" i="1" s="1"/>
  <c r="H13" i="1" s="1"/>
  <c r="T33" i="1" a="1"/>
  <c r="T33" i="1" s="1"/>
  <c r="H33" i="1" s="1"/>
  <c r="X45" i="1" a="1"/>
  <c r="X45" i="1" s="1"/>
  <c r="L45" i="1" s="1"/>
  <c r="X19" i="1" a="1"/>
  <c r="X19" i="1" s="1"/>
  <c r="L19" i="1" s="1"/>
  <c r="X37" i="1" a="1"/>
  <c r="X37" i="1" s="1"/>
  <c r="L37" i="1" s="1"/>
  <c r="X18" i="1" a="1"/>
  <c r="X18" i="1" s="1"/>
  <c r="L18" i="1" s="1"/>
  <c r="X39" i="1" a="1"/>
  <c r="X39" i="1" s="1"/>
  <c r="L39" i="1" s="1"/>
  <c r="X51" i="1" a="1"/>
  <c r="X51" i="1" s="1"/>
  <c r="L51" i="1" s="1"/>
  <c r="X11" i="1" a="1"/>
  <c r="X11" i="1" s="1"/>
  <c r="L11" i="1" s="1"/>
  <c r="X53" i="1" a="1"/>
  <c r="X53" i="1" s="1"/>
  <c r="L53" i="1" s="1"/>
  <c r="T24" i="1" a="1"/>
  <c r="T24" i="1" s="1"/>
  <c r="H24" i="1" s="1"/>
  <c r="T36" i="1" a="1"/>
  <c r="T36" i="1" s="1"/>
  <c r="H36" i="1" s="1"/>
  <c r="T54" i="1" a="1"/>
  <c r="T54" i="1" s="1"/>
  <c r="H54" i="1" s="1"/>
  <c r="T31" i="1" a="1"/>
  <c r="T31" i="1" s="1"/>
  <c r="H31" i="1" s="1"/>
  <c r="T5" i="1" a="1"/>
  <c r="T5" i="1" s="1"/>
  <c r="H5" i="1" s="1"/>
  <c r="T8" i="1" a="1"/>
  <c r="T8" i="1" s="1"/>
  <c r="H8" i="1" s="1"/>
  <c r="T29" i="1" a="1"/>
  <c r="T29" i="1" s="1"/>
  <c r="H29" i="1" s="1"/>
  <c r="T34" i="1" a="1"/>
  <c r="T34" i="1" s="1"/>
  <c r="H34" i="1" s="1"/>
  <c r="T41" i="1" a="1"/>
  <c r="T41" i="1" s="1"/>
  <c r="H41" i="1" s="1"/>
  <c r="T49" i="1" a="1"/>
  <c r="T49" i="1" s="1"/>
  <c r="H49" i="1" s="1"/>
  <c r="R17" i="1" a="1"/>
  <c r="R17" i="1" s="1"/>
  <c r="F17" i="1" s="1"/>
  <c r="R35" i="1" a="1"/>
  <c r="R35" i="1" s="1"/>
  <c r="F35" i="1" s="1"/>
  <c r="R43" i="1" a="1"/>
  <c r="R43" i="1" s="1"/>
  <c r="F43" i="1" s="1"/>
  <c r="R9" i="1" a="1"/>
  <c r="R9" i="1" s="1"/>
  <c r="F9" i="1" s="1"/>
  <c r="V13" i="1" a="1"/>
  <c r="V13" i="1" s="1"/>
  <c r="J13" i="1" s="1"/>
  <c r="V33" i="1" a="1"/>
  <c r="V33" i="1" s="1"/>
  <c r="J33" i="1" s="1"/>
  <c r="V38" i="1" a="1"/>
  <c r="V38" i="1" s="1"/>
  <c r="J38" i="1" s="1"/>
  <c r="V7" i="1" a="1"/>
  <c r="V7" i="1" s="1"/>
  <c r="J7" i="1" s="1"/>
  <c r="V21" i="1" a="1"/>
  <c r="V21" i="1" s="1"/>
  <c r="J21" i="1" s="1"/>
  <c r="S17" i="1" a="1"/>
  <c r="S17" i="1" s="1"/>
  <c r="G17" i="1" s="1"/>
  <c r="S43" i="1" a="1"/>
  <c r="S43" i="1" s="1"/>
  <c r="G43" i="1" s="1"/>
  <c r="S35" i="1" a="1"/>
  <c r="S35" i="1" s="1"/>
  <c r="G35" i="1" s="1"/>
  <c r="S9" i="1" a="1"/>
  <c r="S9" i="1" s="1"/>
  <c r="G9" i="1" s="1"/>
  <c r="W13" i="1" a="1"/>
  <c r="W13" i="1" s="1"/>
  <c r="K13" i="1" s="1"/>
  <c r="W33" i="1" a="1"/>
  <c r="W33" i="1" s="1"/>
  <c r="K33" i="1" s="1"/>
  <c r="W7" i="1" a="1"/>
  <c r="W7" i="1" s="1"/>
  <c r="K7" i="1" s="1"/>
  <c r="W21" i="1" a="1"/>
  <c r="W21" i="1" s="1"/>
  <c r="K21" i="1" s="1"/>
  <c r="W38" i="1" a="1"/>
  <c r="W38" i="1" s="1"/>
  <c r="K38" i="1" s="1"/>
  <c r="R11" i="1" a="1"/>
  <c r="R11" i="1" s="1"/>
  <c r="F11" i="1" s="1"/>
  <c r="R51" i="1" a="1"/>
  <c r="R51" i="1" s="1"/>
  <c r="F51" i="1" s="1"/>
  <c r="R53" i="1" a="1"/>
  <c r="R53" i="1" s="1"/>
  <c r="F53" i="1" s="1"/>
  <c r="R37" i="1" a="1"/>
  <c r="R37" i="1" s="1"/>
  <c r="F37" i="1" s="1"/>
  <c r="R18" i="1" a="1"/>
  <c r="R18" i="1" s="1"/>
  <c r="F18" i="1" s="1"/>
  <c r="R45" i="1" a="1"/>
  <c r="R45" i="1" s="1"/>
  <c r="F45" i="1" s="1"/>
  <c r="R19" i="1" a="1"/>
  <c r="R19" i="1" s="1"/>
  <c r="F19" i="1" s="1"/>
  <c r="R39" i="1" a="1"/>
  <c r="R39" i="1" s="1"/>
  <c r="F39" i="1" s="1"/>
  <c r="S11" i="1" a="1"/>
  <c r="S11" i="1" s="1"/>
  <c r="G11" i="1" s="1"/>
  <c r="S53" i="1" a="1"/>
  <c r="S53" i="1" s="1"/>
  <c r="G53" i="1" s="1"/>
  <c r="S18" i="1" a="1"/>
  <c r="S18" i="1" s="1"/>
  <c r="G18" i="1" s="1"/>
  <c r="S39" i="1" a="1"/>
  <c r="S39" i="1" s="1"/>
  <c r="G39" i="1" s="1"/>
  <c r="S19" i="1" a="1"/>
  <c r="S19" i="1" s="1"/>
  <c r="G19" i="1" s="1"/>
  <c r="S37" i="1" a="1"/>
  <c r="S37" i="1" s="1"/>
  <c r="G37" i="1" s="1"/>
  <c r="S45" i="1" a="1"/>
  <c r="S45" i="1" s="1"/>
  <c r="G45" i="1" s="1"/>
  <c r="S51" i="1" a="1"/>
  <c r="S51" i="1" s="1"/>
  <c r="G51" i="1" s="1"/>
  <c r="S7" i="1" a="1"/>
  <c r="S7" i="1" s="1"/>
  <c r="G7" i="1" s="1"/>
  <c r="S13" i="1" a="1"/>
  <c r="S13" i="1" s="1"/>
  <c r="G13" i="1" s="1"/>
  <c r="S33" i="1" a="1"/>
  <c r="S33" i="1" s="1"/>
  <c r="G33" i="1" s="1"/>
  <c r="S21" i="1" a="1"/>
  <c r="S21" i="1" s="1"/>
  <c r="G21" i="1" s="1"/>
  <c r="S38" i="1" a="1"/>
  <c r="S38" i="1" s="1"/>
  <c r="G38" i="1" s="1"/>
  <c r="W45" i="1" a="1"/>
  <c r="W45" i="1" s="1"/>
  <c r="K45" i="1" s="1"/>
  <c r="W18" i="1" a="1"/>
  <c r="W18" i="1" s="1"/>
  <c r="K18" i="1" s="1"/>
  <c r="W39" i="1" a="1"/>
  <c r="W39" i="1" s="1"/>
  <c r="K39" i="1" s="1"/>
  <c r="W19" i="1" a="1"/>
  <c r="W19" i="1" s="1"/>
  <c r="K19" i="1" s="1"/>
  <c r="W51" i="1" a="1"/>
  <c r="W51" i="1" s="1"/>
  <c r="K51" i="1" s="1"/>
  <c r="W11" i="1" a="1"/>
  <c r="W11" i="1" s="1"/>
  <c r="K11" i="1" s="1"/>
  <c r="W53" i="1" a="1"/>
  <c r="W53" i="1" s="1"/>
  <c r="K53" i="1" s="1"/>
  <c r="W37" i="1" a="1"/>
  <c r="W37" i="1" s="1"/>
  <c r="K37" i="1" s="1"/>
  <c r="S5" i="1" a="1"/>
  <c r="S5" i="1" s="1"/>
  <c r="G5" i="1" s="1"/>
  <c r="S31" i="1" a="1"/>
  <c r="S31" i="1" s="1"/>
  <c r="G31" i="1" s="1"/>
  <c r="S24" i="1" a="1"/>
  <c r="S24" i="1" s="1"/>
  <c r="G24" i="1" s="1"/>
  <c r="S49" i="1" a="1"/>
  <c r="S49" i="1" s="1"/>
  <c r="G49" i="1" s="1"/>
  <c r="S29" i="1" a="1"/>
  <c r="S29" i="1" s="1"/>
  <c r="G29" i="1" s="1"/>
  <c r="S34" i="1" a="1"/>
  <c r="S34" i="1" s="1"/>
  <c r="G34" i="1" s="1"/>
  <c r="S41" i="1" a="1"/>
  <c r="S41" i="1" s="1"/>
  <c r="G41" i="1" s="1"/>
  <c r="S8" i="1" a="1"/>
  <c r="S8" i="1" s="1"/>
  <c r="G8" i="1" s="1"/>
  <c r="S36" i="1" a="1"/>
  <c r="S36" i="1" s="1"/>
  <c r="G36" i="1" s="1"/>
  <c r="S54" i="1" a="1"/>
  <c r="S54" i="1" s="1"/>
  <c r="G54" i="1" s="1"/>
  <c r="U33" i="1" a="1"/>
  <c r="U33" i="1" s="1"/>
  <c r="U7" i="1" a="1"/>
  <c r="U7" i="1" s="1"/>
  <c r="U21" i="1" a="1"/>
  <c r="U21" i="1" s="1"/>
  <c r="U38" i="1" a="1"/>
  <c r="U38" i="1" s="1"/>
  <c r="U13" i="1" a="1"/>
  <c r="U13" i="1" s="1"/>
  <c r="Y19" i="1" a="1"/>
  <c r="Y19" i="1" s="1"/>
  <c r="M19" i="1" s="1"/>
  <c r="Y37" i="1" a="1"/>
  <c r="Y37" i="1" s="1"/>
  <c r="M37" i="1" s="1"/>
  <c r="Y45" i="1" a="1"/>
  <c r="Y45" i="1" s="1"/>
  <c r="M45" i="1" s="1"/>
  <c r="Y51" i="1" a="1"/>
  <c r="Y51" i="1" s="1"/>
  <c r="M51" i="1" s="1"/>
  <c r="Y53" i="1" a="1"/>
  <c r="Y53" i="1" s="1"/>
  <c r="M53" i="1" s="1"/>
  <c r="Y18" i="1" a="1"/>
  <c r="Y18" i="1" s="1"/>
  <c r="M18" i="1" s="1"/>
  <c r="Y39" i="1" a="1"/>
  <c r="Y39" i="1" s="1"/>
  <c r="M39" i="1" s="1"/>
  <c r="Y11" i="1" a="1"/>
  <c r="Y11" i="1" s="1"/>
  <c r="M11" i="1" s="1"/>
  <c r="U24" i="1" a="1"/>
  <c r="U24" i="1" s="1"/>
  <c r="U36" i="1" a="1"/>
  <c r="U36" i="1" s="1"/>
  <c r="U49" i="1" a="1"/>
  <c r="U49" i="1" s="1"/>
  <c r="U54" i="1" a="1"/>
  <c r="U54" i="1" s="1"/>
  <c r="U5" i="1" a="1"/>
  <c r="U5" i="1" s="1"/>
  <c r="U29" i="1" a="1"/>
  <c r="U29" i="1" s="1"/>
  <c r="U34" i="1" a="1"/>
  <c r="U34" i="1" s="1"/>
  <c r="U31" i="1" a="1"/>
  <c r="U31" i="1" s="1"/>
  <c r="U41" i="1" a="1"/>
  <c r="U41" i="1" s="1"/>
  <c r="U8" i="1" a="1"/>
  <c r="U8" i="1" s="1"/>
  <c r="V8" i="1" a="1"/>
  <c r="V8" i="1" s="1"/>
  <c r="J8" i="1" s="1"/>
  <c r="V24" i="1" a="1"/>
  <c r="V24" i="1" s="1"/>
  <c r="J24" i="1" s="1"/>
  <c r="V36" i="1" a="1"/>
  <c r="V36" i="1" s="1"/>
  <c r="J36" i="1" s="1"/>
  <c r="V49" i="1" a="1"/>
  <c r="V49" i="1" s="1"/>
  <c r="J49" i="1" s="1"/>
  <c r="V54" i="1" a="1"/>
  <c r="V54" i="1" s="1"/>
  <c r="J54" i="1" s="1"/>
  <c r="V31" i="1" a="1"/>
  <c r="V31" i="1" s="1"/>
  <c r="J31" i="1" s="1"/>
  <c r="V5" i="1" a="1"/>
  <c r="V5" i="1" s="1"/>
  <c r="J5" i="1" s="1"/>
  <c r="V34" i="1" a="1"/>
  <c r="V34" i="1" s="1"/>
  <c r="J34" i="1" s="1"/>
  <c r="V41" i="1" a="1"/>
  <c r="V41" i="1" s="1"/>
  <c r="J41" i="1" s="1"/>
  <c r="V29" i="1" a="1"/>
  <c r="V29" i="1" s="1"/>
  <c r="J29" i="1" s="1"/>
  <c r="W34" i="1" a="1"/>
  <c r="W34" i="1" s="1"/>
  <c r="K34" i="1" s="1"/>
  <c r="W8" i="1" a="1"/>
  <c r="W8" i="1" s="1"/>
  <c r="K8" i="1" s="1"/>
  <c r="W24" i="1" a="1"/>
  <c r="W24" i="1" s="1"/>
  <c r="K24" i="1" s="1"/>
  <c r="W36" i="1" a="1"/>
  <c r="W36" i="1" s="1"/>
  <c r="K36" i="1" s="1"/>
  <c r="W49" i="1" a="1"/>
  <c r="W49" i="1" s="1"/>
  <c r="K49" i="1" s="1"/>
  <c r="W54" i="1" a="1"/>
  <c r="W54" i="1" s="1"/>
  <c r="K54" i="1" s="1"/>
  <c r="W41" i="1" a="1"/>
  <c r="W41" i="1" s="1"/>
  <c r="K41" i="1" s="1"/>
  <c r="W29" i="1" a="1"/>
  <c r="W29" i="1" s="1"/>
  <c r="K29" i="1" s="1"/>
  <c r="W31" i="1" a="1"/>
  <c r="W31" i="1" s="1"/>
  <c r="K31" i="1" s="1"/>
  <c r="W5" i="1" a="1"/>
  <c r="W5" i="1" s="1"/>
  <c r="K5" i="1" s="1"/>
  <c r="X33" i="1" a="1"/>
  <c r="X33" i="1" s="1"/>
  <c r="L33" i="1" s="1"/>
  <c r="X13" i="1" a="1"/>
  <c r="X13" i="1" s="1"/>
  <c r="L13" i="1" s="1"/>
  <c r="X7" i="1" a="1"/>
  <c r="X7" i="1" s="1"/>
  <c r="L7" i="1" s="1"/>
  <c r="X21" i="1" a="1"/>
  <c r="X21" i="1" s="1"/>
  <c r="L21" i="1" s="1"/>
  <c r="X38" i="1" a="1"/>
  <c r="X38" i="1" s="1"/>
  <c r="L38" i="1" s="1"/>
  <c r="Y29" i="1" a="1"/>
  <c r="Y29" i="1" s="1"/>
  <c r="M29" i="1" s="1"/>
  <c r="Y34" i="1" a="1"/>
  <c r="Y34" i="1" s="1"/>
  <c r="M34" i="1" s="1"/>
  <c r="Y41" i="1" a="1"/>
  <c r="Y41" i="1" s="1"/>
  <c r="M41" i="1" s="1"/>
  <c r="Y8" i="1" a="1"/>
  <c r="Y8" i="1" s="1"/>
  <c r="M8" i="1" s="1"/>
  <c r="Y31" i="1" a="1"/>
  <c r="Y31" i="1" s="1"/>
  <c r="M31" i="1" s="1"/>
  <c r="Y5" i="1" a="1"/>
  <c r="Y5" i="1" s="1"/>
  <c r="M5" i="1" s="1"/>
  <c r="Y24" i="1" a="1"/>
  <c r="Y24" i="1" s="1"/>
  <c r="M24" i="1" s="1"/>
  <c r="Y36" i="1" a="1"/>
  <c r="Y36" i="1" s="1"/>
  <c r="M36" i="1" s="1"/>
  <c r="Y49" i="1" a="1"/>
  <c r="Y49" i="1" s="1"/>
  <c r="M49" i="1" s="1"/>
  <c r="Y54" i="1" a="1"/>
  <c r="Y54" i="1" s="1"/>
  <c r="M54" i="1" s="1"/>
  <c r="W43" i="1" a="1"/>
  <c r="W43" i="1" s="1"/>
  <c r="K43" i="1" s="1"/>
  <c r="W17" i="1" a="1"/>
  <c r="W17" i="1" s="1"/>
  <c r="K17" i="1" s="1"/>
  <c r="W9" i="1" a="1"/>
  <c r="W9" i="1" s="1"/>
  <c r="K9" i="1" s="1"/>
  <c r="W35" i="1" a="1"/>
  <c r="W35" i="1" s="1"/>
  <c r="K35" i="1" s="1"/>
  <c r="X9" i="1" a="1"/>
  <c r="X9" i="1" s="1"/>
  <c r="L9" i="1" s="1"/>
  <c r="X43" i="1" a="1"/>
  <c r="X43" i="1" s="1"/>
  <c r="L43" i="1" s="1"/>
  <c r="X17" i="1" a="1"/>
  <c r="X17" i="1" s="1"/>
  <c r="L17" i="1" s="1"/>
  <c r="X35" i="1" a="1"/>
  <c r="X35" i="1" s="1"/>
  <c r="L35" i="1" s="1"/>
  <c r="T11" i="1" a="1"/>
  <c r="T11" i="1" s="1"/>
  <c r="H11" i="1" s="1"/>
  <c r="T53" i="1" a="1"/>
  <c r="T53" i="1" s="1"/>
  <c r="H53" i="1" s="1"/>
  <c r="T18" i="1" a="1"/>
  <c r="T18" i="1" s="1"/>
  <c r="H18" i="1" s="1"/>
  <c r="T39" i="1" a="1"/>
  <c r="T39" i="1" s="1"/>
  <c r="H39" i="1" s="1"/>
  <c r="T51" i="1" a="1"/>
  <c r="T51" i="1" s="1"/>
  <c r="H51" i="1" s="1"/>
  <c r="T19" i="1" a="1"/>
  <c r="T19" i="1" s="1"/>
  <c r="H19" i="1" s="1"/>
  <c r="T37" i="1" a="1"/>
  <c r="T37" i="1" s="1"/>
  <c r="H37" i="1" s="1"/>
  <c r="T45" i="1" a="1"/>
  <c r="T45" i="1" s="1"/>
  <c r="H45" i="1" s="1"/>
  <c r="Y9" i="1" a="1"/>
  <c r="Y9" i="1" s="1"/>
  <c r="M9" i="1" s="1"/>
  <c r="Y17" i="1" a="1"/>
  <c r="Y17" i="1" s="1"/>
  <c r="M17" i="1" s="1"/>
  <c r="Y43" i="1" a="1"/>
  <c r="Y43" i="1" s="1"/>
  <c r="M43" i="1" s="1"/>
  <c r="Y35" i="1" a="1"/>
  <c r="Y35" i="1" s="1"/>
  <c r="M35" i="1" s="1"/>
  <c r="U18" i="1" a="1"/>
  <c r="U18" i="1" s="1"/>
  <c r="U39" i="1" a="1"/>
  <c r="U39" i="1" s="1"/>
  <c r="U11" i="1" a="1"/>
  <c r="U11" i="1" s="1"/>
  <c r="U53" i="1" a="1"/>
  <c r="U53" i="1" s="1"/>
  <c r="U37" i="1" a="1"/>
  <c r="U37" i="1" s="1"/>
  <c r="U19" i="1" a="1"/>
  <c r="U19" i="1" s="1"/>
  <c r="U45" i="1" a="1"/>
  <c r="U45" i="1" s="1"/>
  <c r="U51" i="1" a="1"/>
  <c r="U51" i="1" s="1"/>
  <c r="R22" i="1" a="1"/>
  <c r="R22" i="1" s="1"/>
  <c r="F22" i="1" s="1"/>
  <c r="R27" i="1" a="1"/>
  <c r="R27" i="1" s="1"/>
  <c r="F27" i="1" s="1"/>
  <c r="R25" i="1" a="1"/>
  <c r="R25" i="1" s="1"/>
  <c r="F25" i="1" s="1"/>
  <c r="R26" i="1" a="1"/>
  <c r="R26" i="1" s="1"/>
  <c r="F26" i="1" s="1"/>
  <c r="R16" i="1" a="1"/>
  <c r="R16" i="1" s="1"/>
  <c r="F16" i="1" s="1"/>
  <c r="R23" i="1" a="1"/>
  <c r="R23" i="1" s="1"/>
  <c r="F23" i="1" s="1"/>
  <c r="R28" i="1" a="1"/>
  <c r="R28" i="1" s="1"/>
  <c r="F28" i="1" s="1"/>
  <c r="R52" i="1" a="1"/>
  <c r="R52" i="1" s="1"/>
  <c r="F52" i="1" s="1"/>
  <c r="R20" i="1" a="1"/>
  <c r="R20" i="1" s="1"/>
  <c r="F20" i="1" s="1"/>
  <c r="R10" i="1" a="1"/>
  <c r="R10" i="1" s="1"/>
  <c r="F10" i="1" s="1"/>
  <c r="R30" i="1" a="1"/>
  <c r="R30" i="1" s="1"/>
  <c r="F30" i="1" s="1"/>
  <c r="R14" i="1" a="1"/>
  <c r="R14" i="1" s="1"/>
  <c r="F14" i="1" s="1"/>
  <c r="R40" i="1" a="1"/>
  <c r="R40" i="1" s="1"/>
  <c r="F40" i="1" s="1"/>
  <c r="R44" i="1" a="1"/>
  <c r="R44" i="1" s="1"/>
  <c r="F44" i="1" s="1"/>
  <c r="R6" i="1" a="1"/>
  <c r="R6" i="1" s="1"/>
  <c r="F6" i="1" s="1"/>
  <c r="R12" i="1" a="1"/>
  <c r="R12" i="1" s="1"/>
  <c r="F12" i="1" s="1"/>
  <c r="R32" i="1" a="1"/>
  <c r="R32" i="1" s="1"/>
  <c r="F32" i="1" s="1"/>
  <c r="R47" i="1" a="1"/>
  <c r="R47" i="1" s="1"/>
  <c r="F47" i="1" s="1"/>
  <c r="R48" i="1" a="1"/>
  <c r="R48" i="1" s="1"/>
  <c r="F48" i="1" s="1"/>
  <c r="R50" i="1" a="1"/>
  <c r="R50" i="1" s="1"/>
  <c r="F50" i="1" s="1"/>
  <c r="T47" i="1" a="1"/>
  <c r="T47" i="1" s="1"/>
  <c r="H47" i="1" s="1"/>
  <c r="T27" i="1" a="1"/>
  <c r="T27" i="1" s="1"/>
  <c r="H27" i="1" s="1"/>
  <c r="T44" i="1" a="1"/>
  <c r="T44" i="1" s="1"/>
  <c r="H44" i="1" s="1"/>
  <c r="T12" i="1" a="1"/>
  <c r="T12" i="1" s="1"/>
  <c r="H12" i="1" s="1"/>
  <c r="T26" i="1" a="1"/>
  <c r="T26" i="1" s="1"/>
  <c r="H26" i="1" s="1"/>
  <c r="T40" i="1" a="1"/>
  <c r="T40" i="1" s="1"/>
  <c r="H40" i="1" s="1"/>
  <c r="T48" i="1" a="1"/>
  <c r="T48" i="1" s="1"/>
  <c r="H48" i="1" s="1"/>
  <c r="T50" i="1" a="1"/>
  <c r="T50" i="1" s="1"/>
  <c r="H50" i="1" s="1"/>
  <c r="T6" i="1" a="1"/>
  <c r="T6" i="1" s="1"/>
  <c r="H6" i="1" s="1"/>
  <c r="T23" i="1" a="1"/>
  <c r="T23" i="1" s="1"/>
  <c r="H23" i="1" s="1"/>
  <c r="T28" i="1" a="1"/>
  <c r="T28" i="1" s="1"/>
  <c r="H28" i="1" s="1"/>
  <c r="T32" i="1" a="1"/>
  <c r="T32" i="1" s="1"/>
  <c r="H32" i="1" s="1"/>
  <c r="T14" i="1" a="1"/>
  <c r="T14" i="1" s="1"/>
  <c r="H14" i="1" s="1"/>
  <c r="T16" i="1" a="1"/>
  <c r="T16" i="1" s="1"/>
  <c r="H16" i="1" s="1"/>
  <c r="T10" i="1" a="1"/>
  <c r="T10" i="1" s="1"/>
  <c r="H10" i="1" s="1"/>
  <c r="T20" i="1" a="1"/>
  <c r="T20" i="1" s="1"/>
  <c r="H20" i="1" s="1"/>
  <c r="T30" i="1" a="1"/>
  <c r="T30" i="1" s="1"/>
  <c r="H30" i="1" s="1"/>
  <c r="T25" i="1" a="1"/>
  <c r="T25" i="1" s="1"/>
  <c r="H25" i="1" s="1"/>
  <c r="T22" i="1" a="1"/>
  <c r="T22" i="1" s="1"/>
  <c r="H22" i="1" s="1"/>
  <c r="T52" i="1" a="1"/>
  <c r="T52" i="1" s="1"/>
  <c r="H52" i="1" s="1"/>
  <c r="U16" i="1" a="1"/>
  <c r="U16" i="1" s="1"/>
  <c r="U48" i="1" a="1"/>
  <c r="U48" i="1" s="1"/>
  <c r="U25" i="1" a="1"/>
  <c r="U25" i="1" s="1"/>
  <c r="U44" i="1" a="1"/>
  <c r="U44" i="1" s="1"/>
  <c r="U12" i="1" a="1"/>
  <c r="U12" i="1" s="1"/>
  <c r="U26" i="1" a="1"/>
  <c r="U26" i="1" s="1"/>
  <c r="U40" i="1" a="1"/>
  <c r="U40" i="1" s="1"/>
  <c r="U47" i="1" a="1"/>
  <c r="U47" i="1" s="1"/>
  <c r="U22" i="1" a="1"/>
  <c r="U22" i="1" s="1"/>
  <c r="U10" i="1" a="1"/>
  <c r="U10" i="1" s="1"/>
  <c r="U6" i="1" a="1"/>
  <c r="U6" i="1" s="1"/>
  <c r="U23" i="1" a="1"/>
  <c r="U23" i="1" s="1"/>
  <c r="U28" i="1" a="1"/>
  <c r="U28" i="1" s="1"/>
  <c r="U30" i="1" a="1"/>
  <c r="U30" i="1" s="1"/>
  <c r="U52" i="1" a="1"/>
  <c r="U52" i="1" s="1"/>
  <c r="U32" i="1" a="1"/>
  <c r="U32" i="1" s="1"/>
  <c r="U14" i="1" a="1"/>
  <c r="U14" i="1" s="1"/>
  <c r="U27" i="1" a="1"/>
  <c r="U27" i="1" s="1"/>
  <c r="U20" i="1" a="1"/>
  <c r="U20" i="1" s="1"/>
  <c r="U50" i="1" a="1"/>
  <c r="U50" i="1" s="1"/>
  <c r="V10" i="1" a="1"/>
  <c r="V10" i="1" s="1"/>
  <c r="J10" i="1" s="1"/>
  <c r="V32" i="1" a="1"/>
  <c r="V32" i="1" s="1"/>
  <c r="J32" i="1" s="1"/>
  <c r="V47" i="1" a="1"/>
  <c r="V47" i="1" s="1"/>
  <c r="J47" i="1" s="1"/>
  <c r="V44" i="1" a="1"/>
  <c r="V44" i="1" s="1"/>
  <c r="J44" i="1" s="1"/>
  <c r="V50" i="1" a="1"/>
  <c r="V50" i="1" s="1"/>
  <c r="J50" i="1" s="1"/>
  <c r="V22" i="1" a="1"/>
  <c r="V22" i="1" s="1"/>
  <c r="J22" i="1" s="1"/>
  <c r="V27" i="1" a="1"/>
  <c r="V27" i="1" s="1"/>
  <c r="J27" i="1" s="1"/>
  <c r="V12" i="1" a="1"/>
  <c r="V12" i="1" s="1"/>
  <c r="J12" i="1" s="1"/>
  <c r="V26" i="1" a="1"/>
  <c r="V26" i="1" s="1"/>
  <c r="J26" i="1" s="1"/>
  <c r="V40" i="1" a="1"/>
  <c r="V40" i="1" s="1"/>
  <c r="J40" i="1" s="1"/>
  <c r="V48" i="1" a="1"/>
  <c r="V48" i="1" s="1"/>
  <c r="J48" i="1" s="1"/>
  <c r="V20" i="1" a="1"/>
  <c r="V20" i="1" s="1"/>
  <c r="J20" i="1" s="1"/>
  <c r="V25" i="1" a="1"/>
  <c r="V25" i="1" s="1"/>
  <c r="J25" i="1" s="1"/>
  <c r="V30" i="1" a="1"/>
  <c r="V30" i="1" s="1"/>
  <c r="J30" i="1" s="1"/>
  <c r="V52" i="1" a="1"/>
  <c r="V52" i="1" s="1"/>
  <c r="J52" i="1" s="1"/>
  <c r="V16" i="1" a="1"/>
  <c r="V16" i="1" s="1"/>
  <c r="J16" i="1" s="1"/>
  <c r="V6" i="1" a="1"/>
  <c r="V6" i="1" s="1"/>
  <c r="J6" i="1" s="1"/>
  <c r="V23" i="1" a="1"/>
  <c r="V23" i="1" s="1"/>
  <c r="J23" i="1" s="1"/>
  <c r="V14" i="1" a="1"/>
  <c r="V14" i="1" s="1"/>
  <c r="J14" i="1" s="1"/>
  <c r="V28" i="1" a="1"/>
  <c r="V28" i="1" s="1"/>
  <c r="J28" i="1" s="1"/>
  <c r="W16" i="1" a="1"/>
  <c r="W16" i="1" s="1"/>
  <c r="K16" i="1" s="1"/>
  <c r="W48" i="1" a="1"/>
  <c r="W48" i="1" s="1"/>
  <c r="K48" i="1" s="1"/>
  <c r="W20" i="1" a="1"/>
  <c r="W20" i="1" s="1"/>
  <c r="K20" i="1" s="1"/>
  <c r="W50" i="1" a="1"/>
  <c r="W50" i="1" s="1"/>
  <c r="K50" i="1" s="1"/>
  <c r="W22" i="1" a="1"/>
  <c r="W22" i="1" s="1"/>
  <c r="K22" i="1" s="1"/>
  <c r="W10" i="1" a="1"/>
  <c r="W10" i="1" s="1"/>
  <c r="K10" i="1" s="1"/>
  <c r="W32" i="1" a="1"/>
  <c r="W32" i="1" s="1"/>
  <c r="K32" i="1" s="1"/>
  <c r="W25" i="1" a="1"/>
  <c r="W25" i="1" s="1"/>
  <c r="K25" i="1" s="1"/>
  <c r="W28" i="1" a="1"/>
  <c r="W28" i="1" s="1"/>
  <c r="K28" i="1" s="1"/>
  <c r="W27" i="1" a="1"/>
  <c r="W27" i="1" s="1"/>
  <c r="K27" i="1" s="1"/>
  <c r="W12" i="1" a="1"/>
  <c r="W12" i="1" s="1"/>
  <c r="K12" i="1" s="1"/>
  <c r="W26" i="1" a="1"/>
  <c r="W26" i="1" s="1"/>
  <c r="K26" i="1" s="1"/>
  <c r="W40" i="1" a="1"/>
  <c r="W40" i="1" s="1"/>
  <c r="K40" i="1" s="1"/>
  <c r="W14" i="1" a="1"/>
  <c r="W14" i="1" s="1"/>
  <c r="K14" i="1" s="1"/>
  <c r="W47" i="1" a="1"/>
  <c r="W47" i="1" s="1"/>
  <c r="K47" i="1" s="1"/>
  <c r="W44" i="1" a="1"/>
  <c r="W44" i="1" s="1"/>
  <c r="K44" i="1" s="1"/>
  <c r="W52" i="1" a="1"/>
  <c r="W52" i="1" s="1"/>
  <c r="K52" i="1" s="1"/>
  <c r="W6" i="1" a="1"/>
  <c r="W6" i="1" s="1"/>
  <c r="K6" i="1" s="1"/>
  <c r="W23" i="1" a="1"/>
  <c r="W23" i="1" s="1"/>
  <c r="K23" i="1" s="1"/>
  <c r="W30" i="1" a="1"/>
  <c r="W30" i="1" s="1"/>
  <c r="K30" i="1" s="1"/>
  <c r="X22" i="1" a="1"/>
  <c r="X22" i="1" s="1"/>
  <c r="L22" i="1" s="1"/>
  <c r="X27" i="1" a="1"/>
  <c r="X27" i="1" s="1"/>
  <c r="L27" i="1" s="1"/>
  <c r="X44" i="1" a="1"/>
  <c r="X44" i="1" s="1"/>
  <c r="L44" i="1" s="1"/>
  <c r="X52" i="1" a="1"/>
  <c r="X52" i="1" s="1"/>
  <c r="L52" i="1" s="1"/>
  <c r="X40" i="1" a="1"/>
  <c r="X40" i="1" s="1"/>
  <c r="L40" i="1" s="1"/>
  <c r="X16" i="1" a="1"/>
  <c r="X16" i="1" s="1"/>
  <c r="L16" i="1" s="1"/>
  <c r="X28" i="1" a="1"/>
  <c r="X28" i="1" s="1"/>
  <c r="L28" i="1" s="1"/>
  <c r="X47" i="1" a="1"/>
  <c r="X47" i="1" s="1"/>
  <c r="L47" i="1" s="1"/>
  <c r="X10" i="1" a="1"/>
  <c r="X10" i="1" s="1"/>
  <c r="L10" i="1" s="1"/>
  <c r="X32" i="1" a="1"/>
  <c r="X32" i="1" s="1"/>
  <c r="L32" i="1" s="1"/>
  <c r="X6" i="1" a="1"/>
  <c r="X6" i="1" s="1"/>
  <c r="L6" i="1" s="1"/>
  <c r="X14" i="1" a="1"/>
  <c r="X14" i="1" s="1"/>
  <c r="L14" i="1" s="1"/>
  <c r="X30" i="1" a="1"/>
  <c r="X30" i="1" s="1"/>
  <c r="L30" i="1" s="1"/>
  <c r="X23" i="1" a="1"/>
  <c r="X23" i="1" s="1"/>
  <c r="L23" i="1" s="1"/>
  <c r="X12" i="1" a="1"/>
  <c r="X12" i="1" s="1"/>
  <c r="L12" i="1" s="1"/>
  <c r="X26" i="1" a="1"/>
  <c r="X26" i="1" s="1"/>
  <c r="L26" i="1" s="1"/>
  <c r="X50" i="1" a="1"/>
  <c r="X50" i="1" s="1"/>
  <c r="L50" i="1" s="1"/>
  <c r="X25" i="1" a="1"/>
  <c r="X25" i="1" s="1"/>
  <c r="L25" i="1" s="1"/>
  <c r="X48" i="1" a="1"/>
  <c r="X48" i="1" s="1"/>
  <c r="L48" i="1" s="1"/>
  <c r="X20" i="1" a="1"/>
  <c r="X20" i="1" s="1"/>
  <c r="L20" i="1" s="1"/>
  <c r="Y30" i="1" a="1"/>
  <c r="Y30" i="1" s="1"/>
  <c r="M30" i="1" s="1"/>
  <c r="Y47" i="1" a="1"/>
  <c r="Y47" i="1" s="1"/>
  <c r="M47" i="1" s="1"/>
  <c r="Y52" i="1" a="1"/>
  <c r="Y52" i="1" s="1"/>
  <c r="M52" i="1" s="1"/>
  <c r="Y22" i="1" a="1"/>
  <c r="Y22" i="1" s="1"/>
  <c r="M22" i="1" s="1"/>
  <c r="Y27" i="1" a="1"/>
  <c r="Y27" i="1" s="1"/>
  <c r="M27" i="1" s="1"/>
  <c r="Y44" i="1" a="1"/>
  <c r="Y44" i="1" s="1"/>
  <c r="M44" i="1" s="1"/>
  <c r="Y6" i="1" a="1"/>
  <c r="Y6" i="1" s="1"/>
  <c r="M6" i="1" s="1"/>
  <c r="Y50" i="1" a="1"/>
  <c r="Y50" i="1" s="1"/>
  <c r="M50" i="1" s="1"/>
  <c r="Y25" i="1" a="1"/>
  <c r="Y25" i="1" s="1"/>
  <c r="M25" i="1" s="1"/>
  <c r="Y16" i="1" a="1"/>
  <c r="Y16" i="1" s="1"/>
  <c r="M16" i="1" s="1"/>
  <c r="Y14" i="1" a="1"/>
  <c r="Y14" i="1" s="1"/>
  <c r="M14" i="1" s="1"/>
  <c r="Y10" i="1" a="1"/>
  <c r="Y10" i="1" s="1"/>
  <c r="M10" i="1" s="1"/>
  <c r="Y32" i="1" a="1"/>
  <c r="Y32" i="1" s="1"/>
  <c r="M32" i="1" s="1"/>
  <c r="Y48" i="1" a="1"/>
  <c r="Y48" i="1" s="1"/>
  <c r="M48" i="1" s="1"/>
  <c r="Y20" i="1" a="1"/>
  <c r="Y20" i="1" s="1"/>
  <c r="M20" i="1" s="1"/>
  <c r="Y23" i="1" a="1"/>
  <c r="Y23" i="1" s="1"/>
  <c r="M23" i="1" s="1"/>
  <c r="Y12" i="1" a="1"/>
  <c r="Y12" i="1" s="1"/>
  <c r="M12" i="1" s="1"/>
  <c r="Y26" i="1" a="1"/>
  <c r="Y26" i="1" s="1"/>
  <c r="M26" i="1" s="1"/>
  <c r="Y40" i="1" a="1"/>
  <c r="Y40" i="1" s="1"/>
  <c r="M40" i="1" s="1"/>
  <c r="Y28" i="1" a="1"/>
  <c r="Y28" i="1" s="1"/>
  <c r="M28" i="1" s="1"/>
  <c r="S10" i="1" a="1"/>
  <c r="S10" i="1" s="1"/>
  <c r="G10" i="1" s="1"/>
  <c r="S30" i="1" a="1"/>
  <c r="S30" i="1" s="1"/>
  <c r="G30" i="1" s="1"/>
  <c r="S20" i="1" a="1"/>
  <c r="S20" i="1" s="1"/>
  <c r="G20" i="1" s="1"/>
  <c r="S23" i="1" a="1"/>
  <c r="S23" i="1" s="1"/>
  <c r="G23" i="1" s="1"/>
  <c r="S48" i="1" a="1"/>
  <c r="S48" i="1" s="1"/>
  <c r="G48" i="1" s="1"/>
  <c r="S26" i="1" a="1"/>
  <c r="S26" i="1" s="1"/>
  <c r="G26" i="1" s="1"/>
  <c r="S16" i="1" a="1"/>
  <c r="S16" i="1" s="1"/>
  <c r="G16" i="1" s="1"/>
  <c r="S52" i="1" a="1"/>
  <c r="S52" i="1" s="1"/>
  <c r="G52" i="1" s="1"/>
  <c r="S6" i="1" a="1"/>
  <c r="S6" i="1" s="1"/>
  <c r="G6" i="1" s="1"/>
  <c r="S32" i="1" a="1"/>
  <c r="S32" i="1" s="1"/>
  <c r="G32" i="1" s="1"/>
  <c r="S12" i="1" a="1"/>
  <c r="S12" i="1" s="1"/>
  <c r="G12" i="1" s="1"/>
  <c r="S22" i="1" a="1"/>
  <c r="S22" i="1" s="1"/>
  <c r="G22" i="1" s="1"/>
  <c r="S44" i="1" a="1"/>
  <c r="S44" i="1" s="1"/>
  <c r="G44" i="1" s="1"/>
  <c r="S47" i="1" a="1"/>
  <c r="S47" i="1" s="1"/>
  <c r="G47" i="1" s="1"/>
  <c r="S50" i="1" a="1"/>
  <c r="S50" i="1" s="1"/>
  <c r="G50" i="1" s="1"/>
  <c r="S25" i="1" a="1"/>
  <c r="S25" i="1" s="1"/>
  <c r="G25" i="1" s="1"/>
  <c r="S28" i="1" a="1"/>
  <c r="S28" i="1" s="1"/>
  <c r="G28" i="1" s="1"/>
  <c r="S14" i="1" a="1"/>
  <c r="S14" i="1" s="1"/>
  <c r="G14" i="1" s="1"/>
  <c r="S40" i="1" a="1"/>
  <c r="S40" i="1" s="1"/>
  <c r="G40" i="1" s="1"/>
  <c r="S27" i="1" a="1"/>
  <c r="S27" i="1" s="1"/>
  <c r="G27" i="1" s="1"/>
  <c r="AP17" i="1"/>
  <c r="AQ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<sst xmlns="http://schemas.openxmlformats.org/spreadsheetml/2006/main" count="2408" uniqueCount="1061">
  <si>
    <t>元音與鼻音字母表</t>
    <phoneticPr fontId="3" type="noConversion"/>
  </si>
  <si>
    <t>台羅</t>
    <phoneticPr fontId="3" type="noConversion"/>
  </si>
  <si>
    <t>序次</t>
  </si>
  <si>
    <t>韻母</t>
    <phoneticPr fontId="9" type="noConversion"/>
  </si>
  <si>
    <t>陰平</t>
  </si>
  <si>
    <t>陰去</t>
  </si>
  <si>
    <t>陰入</t>
  </si>
  <si>
    <t>陽平</t>
  </si>
  <si>
    <t>陽去</t>
  </si>
  <si>
    <t>陽入</t>
  </si>
  <si>
    <t>十五音</t>
  </si>
  <si>
    <t>音調字母</t>
  </si>
  <si>
    <t>a</t>
  </si>
  <si>
    <t>á</t>
  </si>
  <si>
    <t>à</t>
  </si>
  <si>
    <t>â</t>
  </si>
  <si>
    <t>ā</t>
  </si>
  <si>
    <t>君</t>
  </si>
  <si>
    <t>un</t>
  </si>
  <si>
    <t>ut</t>
  </si>
  <si>
    <t>u</t>
  </si>
  <si>
    <t>ú</t>
  </si>
  <si>
    <t>ù</t>
  </si>
  <si>
    <t>û</t>
  </si>
  <si>
    <t>ū</t>
  </si>
  <si>
    <t>u̍</t>
  </si>
  <si>
    <t>e</t>
  </si>
  <si>
    <t>é</t>
  </si>
  <si>
    <t>è</t>
  </si>
  <si>
    <t>e</t>
    <phoneticPr fontId="3" type="noConversion"/>
  </si>
  <si>
    <t>ê</t>
  </si>
  <si>
    <t>ē</t>
  </si>
  <si>
    <t>e̍</t>
    <phoneticPr fontId="3" type="noConversion"/>
  </si>
  <si>
    <t>堅</t>
  </si>
  <si>
    <t>ian</t>
  </si>
  <si>
    <t>iat</t>
  </si>
  <si>
    <t>a̍</t>
  </si>
  <si>
    <t>i</t>
  </si>
  <si>
    <t>í</t>
  </si>
  <si>
    <t>ì</t>
  </si>
  <si>
    <t>i</t>
    <phoneticPr fontId="3" type="noConversion"/>
  </si>
  <si>
    <t>î</t>
  </si>
  <si>
    <t>ī</t>
  </si>
  <si>
    <t>i̍</t>
    <phoneticPr fontId="3" type="noConversion"/>
  </si>
  <si>
    <t>金</t>
  </si>
  <si>
    <t>im</t>
  </si>
  <si>
    <t>ip</t>
  </si>
  <si>
    <t>i̍</t>
  </si>
  <si>
    <t>o</t>
  </si>
  <si>
    <t>ó</t>
  </si>
  <si>
    <t>ò</t>
  </si>
  <si>
    <t>o</t>
    <phoneticPr fontId="3" type="noConversion"/>
  </si>
  <si>
    <t>ô</t>
  </si>
  <si>
    <t>ō</t>
  </si>
  <si>
    <t>o̍</t>
    <phoneticPr fontId="3" type="noConversion"/>
  </si>
  <si>
    <t>規</t>
  </si>
  <si>
    <t>ui</t>
  </si>
  <si>
    <t>uih</t>
  </si>
  <si>
    <t>oo</t>
  </si>
  <si>
    <t>óo</t>
  </si>
  <si>
    <t>òo</t>
  </si>
  <si>
    <t>oo</t>
    <phoneticPr fontId="3" type="noConversion"/>
  </si>
  <si>
    <t>ôo</t>
  </si>
  <si>
    <t>ōo</t>
  </si>
  <si>
    <t>o̍o</t>
    <phoneticPr fontId="3" type="noConversion"/>
  </si>
  <si>
    <t>嘉</t>
  </si>
  <si>
    <t>ee</t>
  </si>
  <si>
    <t>eh</t>
  </si>
  <si>
    <t>e̍h</t>
  </si>
  <si>
    <t>e̍</t>
  </si>
  <si>
    <t>u</t>
    <phoneticPr fontId="3" type="noConversion"/>
  </si>
  <si>
    <t>u̍</t>
    <phoneticPr fontId="3" type="noConversion"/>
  </si>
  <si>
    <t>干</t>
  </si>
  <si>
    <t>an</t>
  </si>
  <si>
    <t>ap</t>
  </si>
  <si>
    <t>m</t>
  </si>
  <si>
    <t xml:space="preserve"> ḿ</t>
  </si>
  <si>
    <t>m</t>
    <phoneticPr fontId="3" type="noConversion"/>
  </si>
  <si>
    <t>m̂</t>
  </si>
  <si>
    <t>m̄</t>
  </si>
  <si>
    <t>m̍</t>
    <phoneticPr fontId="9" type="noConversion"/>
  </si>
  <si>
    <t>公</t>
  </si>
  <si>
    <t>ong</t>
  </si>
  <si>
    <t>ok</t>
  </si>
  <si>
    <t>o̍</t>
  </si>
  <si>
    <t>ng</t>
    <phoneticPr fontId="9" type="noConversion"/>
  </si>
  <si>
    <t>ńg</t>
    <phoneticPr fontId="9" type="noConversion"/>
  </si>
  <si>
    <t xml:space="preserve">ǹ </t>
  </si>
  <si>
    <t>n̂gh</t>
    <phoneticPr fontId="9" type="noConversion"/>
  </si>
  <si>
    <t>n̄g</t>
    <phoneticPr fontId="9" type="noConversion"/>
  </si>
  <si>
    <t>n̍g</t>
    <phoneticPr fontId="9" type="noConversion"/>
  </si>
  <si>
    <t>乖</t>
  </si>
  <si>
    <t>uai</t>
  </si>
  <si>
    <t>uaih</t>
  </si>
  <si>
    <t>經</t>
  </si>
  <si>
    <t>ing</t>
  </si>
  <si>
    <t>ik</t>
  </si>
  <si>
    <t>觀</t>
  </si>
  <si>
    <t>uan</t>
  </si>
  <si>
    <t>uat</t>
  </si>
  <si>
    <t>沽</t>
  </si>
  <si>
    <t>ooh</t>
  </si>
  <si>
    <t>嬌</t>
  </si>
  <si>
    <t>iau</t>
  </si>
  <si>
    <t>iauh</t>
  </si>
  <si>
    <t>稽</t>
  </si>
  <si>
    <t>恭</t>
  </si>
  <si>
    <t>iong</t>
  </si>
  <si>
    <t>iok</t>
  </si>
  <si>
    <t>高</t>
  </si>
  <si>
    <t>oh</t>
  </si>
  <si>
    <t>o̍h</t>
  </si>
  <si>
    <t>皆</t>
  </si>
  <si>
    <t>ai</t>
  </si>
  <si>
    <t>aih</t>
  </si>
  <si>
    <t>巾</t>
  </si>
  <si>
    <t>in</t>
  </si>
  <si>
    <t>it</t>
  </si>
  <si>
    <t>姜</t>
  </si>
  <si>
    <t>iang</t>
  </si>
  <si>
    <t>iak</t>
  </si>
  <si>
    <t>甘</t>
  </si>
  <si>
    <t>am</t>
  </si>
  <si>
    <t>瓜</t>
  </si>
  <si>
    <t>ua</t>
  </si>
  <si>
    <t>uah</t>
  </si>
  <si>
    <t>江</t>
  </si>
  <si>
    <t>ang</t>
  </si>
  <si>
    <t>ak</t>
  </si>
  <si>
    <t>兼</t>
  </si>
  <si>
    <t>iam</t>
  </si>
  <si>
    <t>iap</t>
  </si>
  <si>
    <t>交</t>
  </si>
  <si>
    <t>au</t>
  </si>
  <si>
    <t>auh</t>
  </si>
  <si>
    <t>迦</t>
  </si>
  <si>
    <t>ia</t>
  </si>
  <si>
    <t>iah</t>
  </si>
  <si>
    <t>檜</t>
  </si>
  <si>
    <t>ue</t>
  </si>
  <si>
    <t>ueh</t>
  </si>
  <si>
    <t>監</t>
  </si>
  <si>
    <t>ann</t>
  </si>
  <si>
    <t>annh</t>
  </si>
  <si>
    <t>艍</t>
  </si>
  <si>
    <t>uh</t>
  </si>
  <si>
    <t>u̍h</t>
  </si>
  <si>
    <t>膠</t>
  </si>
  <si>
    <t>ah</t>
  </si>
  <si>
    <t>a̍h</t>
  </si>
  <si>
    <t>居</t>
  </si>
  <si>
    <t>ih</t>
  </si>
  <si>
    <t>i̍h</t>
  </si>
  <si>
    <t>丩</t>
  </si>
  <si>
    <t>iu</t>
  </si>
  <si>
    <t>iuh</t>
  </si>
  <si>
    <t>更</t>
  </si>
  <si>
    <t>enn</t>
  </si>
  <si>
    <t>ennh</t>
  </si>
  <si>
    <t>褌</t>
  </si>
  <si>
    <t>uinn</t>
  </si>
  <si>
    <t>uinnh</t>
  </si>
  <si>
    <t>茄</t>
  </si>
  <si>
    <t>io</t>
  </si>
  <si>
    <t>ioh</t>
  </si>
  <si>
    <t>梔</t>
  </si>
  <si>
    <t>inn</t>
  </si>
  <si>
    <t>innh</t>
  </si>
  <si>
    <t>薑</t>
  </si>
  <si>
    <t>ionn</t>
  </si>
  <si>
    <t>ionnh</t>
  </si>
  <si>
    <t>驚</t>
  </si>
  <si>
    <t>iann</t>
  </si>
  <si>
    <t>iannh</t>
  </si>
  <si>
    <t>官</t>
  </si>
  <si>
    <t>uann</t>
  </si>
  <si>
    <t>uannh</t>
  </si>
  <si>
    <t>鋼</t>
  </si>
  <si>
    <t>ng</t>
  </si>
  <si>
    <t>ngh</t>
  </si>
  <si>
    <t>伽</t>
  </si>
  <si>
    <t>閒</t>
  </si>
  <si>
    <t>ainn</t>
  </si>
  <si>
    <t>ainnh</t>
  </si>
  <si>
    <t>姑</t>
  </si>
  <si>
    <t>onn</t>
  </si>
  <si>
    <t>onnh</t>
  </si>
  <si>
    <t>姆</t>
  </si>
  <si>
    <t>mh</t>
  </si>
  <si>
    <t>m̀</t>
  </si>
  <si>
    <t>m̍h</t>
  </si>
  <si>
    <t>m̍</t>
  </si>
  <si>
    <t>光</t>
  </si>
  <si>
    <t>uang</t>
  </si>
  <si>
    <t>uak</t>
  </si>
  <si>
    <t>閂</t>
  </si>
  <si>
    <t>uainn</t>
  </si>
  <si>
    <t>uainnh</t>
  </si>
  <si>
    <t>糜</t>
  </si>
  <si>
    <t>uenn</t>
  </si>
  <si>
    <t>uennh</t>
  </si>
  <si>
    <t>嘄</t>
  </si>
  <si>
    <t>iaunn</t>
  </si>
  <si>
    <t>iaunnh</t>
  </si>
  <si>
    <t>箴</t>
  </si>
  <si>
    <t>om</t>
  </si>
  <si>
    <t>op</t>
  </si>
  <si>
    <t>爻</t>
  </si>
  <si>
    <t>aunn</t>
  </si>
  <si>
    <t>aunnh</t>
  </si>
  <si>
    <t>扛</t>
  </si>
  <si>
    <t>牛</t>
  </si>
  <si>
    <t>iunn</t>
  </si>
  <si>
    <t>iunnh</t>
  </si>
  <si>
    <t>韻母序號</t>
    <phoneticPr fontId="3" type="noConversion"/>
  </si>
  <si>
    <t>響度最高元音字母</t>
    <phoneticPr fontId="3" type="noConversion"/>
  </si>
  <si>
    <t>a(p/t/k/h)</t>
  </si>
  <si>
    <t>a(p/t/k/h)</t>
    <phoneticPr fontId="3" type="noConversion"/>
  </si>
  <si>
    <t>a̍(p/t/k/h)</t>
  </si>
  <si>
    <t>a̍(p/t/k/h)</t>
    <phoneticPr fontId="3" type="noConversion"/>
  </si>
  <si>
    <t>調號</t>
    <phoneticPr fontId="3" type="noConversion"/>
  </si>
  <si>
    <t>四聲八韻</t>
    <phoneticPr fontId="3" type="noConversion"/>
  </si>
  <si>
    <t>台羅拼音</t>
    <phoneticPr fontId="9" type="noConversion"/>
  </si>
  <si>
    <t>UNIT CODE</t>
    <phoneticPr fontId="3" type="noConversion"/>
  </si>
  <si>
    <t>DEC VALUE</t>
    <phoneticPr fontId="3" type="noConversion"/>
  </si>
  <si>
    <t>Unicode字元</t>
    <phoneticPr fontId="3" type="noConversion"/>
  </si>
  <si>
    <t>上（陰）平</t>
  </si>
  <si>
    <t>上（陰）上</t>
  </si>
  <si>
    <t>U+0301</t>
    <phoneticPr fontId="3" type="noConversion"/>
  </si>
  <si>
    <t>上（陰）去</t>
  </si>
  <si>
    <t>U+0300</t>
    <phoneticPr fontId="3" type="noConversion"/>
  </si>
  <si>
    <t>上（陰）入</t>
  </si>
  <si>
    <t>下（陽）平</t>
  </si>
  <si>
    <t>U+0302</t>
    <phoneticPr fontId="3" type="noConversion"/>
  </si>
  <si>
    <t>下（陽）上</t>
  </si>
  <si>
    <t>ǎ</t>
  </si>
  <si>
    <t>U+030C</t>
    <phoneticPr fontId="3" type="noConversion"/>
  </si>
  <si>
    <t>下（陽）去</t>
  </si>
  <si>
    <t>U+0304</t>
    <phoneticPr fontId="3" type="noConversion"/>
  </si>
  <si>
    <t>下（陽）入</t>
  </si>
  <si>
    <t>U+030D</t>
    <phoneticPr fontId="3" type="noConversion"/>
  </si>
  <si>
    <t>u+00E1</t>
    <phoneticPr fontId="3" type="noConversion"/>
  </si>
  <si>
    <t>u+00E0</t>
    <phoneticPr fontId="3" type="noConversion"/>
  </si>
  <si>
    <t>u+00E2</t>
    <phoneticPr fontId="3" type="noConversion"/>
  </si>
  <si>
    <t>u+01CE</t>
    <phoneticPr fontId="3" type="noConversion"/>
  </si>
  <si>
    <t>u+0101</t>
    <phoneticPr fontId="3" type="noConversion"/>
  </si>
  <si>
    <t>U+0061</t>
    <phoneticPr fontId="3" type="noConversion"/>
  </si>
  <si>
    <t>u+0301</t>
    <phoneticPr fontId="3" type="noConversion"/>
  </si>
  <si>
    <t>p</t>
    <phoneticPr fontId="3" type="noConversion"/>
  </si>
  <si>
    <t>POJ/TL</t>
  </si>
  <si>
    <t>Unicode編碼</t>
  </si>
  <si>
    <t>Á</t>
  </si>
  <si>
    <t>00C1</t>
  </si>
  <si>
    <t>À</t>
  </si>
  <si>
    <t>00C0</t>
  </si>
  <si>
    <t>Â</t>
  </si>
  <si>
    <t>00C2</t>
  </si>
  <si>
    <t>01CE</t>
  </si>
  <si>
    <t>Ǎ</t>
  </si>
  <si>
    <t>0ACD</t>
  </si>
  <si>
    <t>Ā</t>
  </si>
  <si>
    <t>0061+030D</t>
  </si>
  <si>
    <t>A̍</t>
  </si>
  <si>
    <t>0041+030D</t>
  </si>
  <si>
    <t>É</t>
  </si>
  <si>
    <t>00C9</t>
  </si>
  <si>
    <t>È</t>
  </si>
  <si>
    <t>00C8</t>
  </si>
  <si>
    <t>00EA</t>
  </si>
  <si>
    <t>Ê</t>
  </si>
  <si>
    <t>00CA</t>
  </si>
  <si>
    <t>ě</t>
  </si>
  <si>
    <t>011B</t>
  </si>
  <si>
    <t>Ě</t>
  </si>
  <si>
    <t>Ē</t>
  </si>
  <si>
    <t>0065+030D</t>
  </si>
  <si>
    <t>E̍</t>
  </si>
  <si>
    <t>0045+030D</t>
  </si>
  <si>
    <t>ǵ</t>
  </si>
  <si>
    <t>01F5</t>
  </si>
  <si>
    <t>-</t>
  </si>
  <si>
    <t>g̀</t>
  </si>
  <si>
    <t>0067+0300</t>
  </si>
  <si>
    <t>ĝ</t>
  </si>
  <si>
    <t>011D</t>
  </si>
  <si>
    <t>00ED</t>
  </si>
  <si>
    <t>Í</t>
  </si>
  <si>
    <t>00CD</t>
  </si>
  <si>
    <t>00EC</t>
  </si>
  <si>
    <t>Ì</t>
  </si>
  <si>
    <t>00CC</t>
  </si>
  <si>
    <t>00EE</t>
  </si>
  <si>
    <t>Î</t>
  </si>
  <si>
    <t>00CE</t>
  </si>
  <si>
    <t>ǐ</t>
  </si>
  <si>
    <t>01D0</t>
  </si>
  <si>
    <t>Ǐ</t>
  </si>
  <si>
    <t>01CF</t>
  </si>
  <si>
    <t>012B</t>
  </si>
  <si>
    <t>Ī</t>
  </si>
  <si>
    <t>012A</t>
  </si>
  <si>
    <t>0069+030D</t>
  </si>
  <si>
    <t>I̍</t>
  </si>
  <si>
    <t>0049+030D</t>
  </si>
  <si>
    <t>ḿ</t>
  </si>
  <si>
    <t>1E3F</t>
  </si>
  <si>
    <t>Ḿ</t>
  </si>
  <si>
    <t>1E3E</t>
  </si>
  <si>
    <t>006D+0300</t>
  </si>
  <si>
    <t>M̀</t>
  </si>
  <si>
    <t>004D+0300</t>
  </si>
  <si>
    <t>006D+0302</t>
  </si>
  <si>
    <t>M̂</t>
  </si>
  <si>
    <t>004D+0302</t>
  </si>
  <si>
    <t>m̌</t>
  </si>
  <si>
    <t>006D+030C</t>
  </si>
  <si>
    <t>M̌</t>
  </si>
  <si>
    <t>004D+030C</t>
  </si>
  <si>
    <t>006D+0304</t>
  </si>
  <si>
    <t>M̄</t>
  </si>
  <si>
    <t>004D+0304</t>
  </si>
  <si>
    <t>006D+030D</t>
  </si>
  <si>
    <t>M̍</t>
  </si>
  <si>
    <t>004D+030D</t>
  </si>
  <si>
    <t>ń</t>
  </si>
  <si>
    <t>Ń</t>
  </si>
  <si>
    <t>ǹ</t>
  </si>
  <si>
    <t>01F9</t>
  </si>
  <si>
    <t>Ǹ</t>
  </si>
  <si>
    <t>01F8</t>
  </si>
  <si>
    <t>n̂</t>
  </si>
  <si>
    <t>N̂</t>
  </si>
  <si>
    <t>ň</t>
  </si>
  <si>
    <t>006E+030C</t>
  </si>
  <si>
    <t>Ň</t>
  </si>
  <si>
    <t>n̄</t>
  </si>
  <si>
    <t>N̄</t>
  </si>
  <si>
    <t>n̍</t>
  </si>
  <si>
    <t>006E+030D</t>
  </si>
  <si>
    <t>N̍</t>
  </si>
  <si>
    <t>004E+030D</t>
  </si>
  <si>
    <t>ⁿ</t>
  </si>
  <si>
    <t>207F</t>
  </si>
  <si>
    <t>ᴺ</t>
  </si>
  <si>
    <t>1D3A</t>
  </si>
  <si>
    <t>00F3</t>
  </si>
  <si>
    <t>Ó</t>
  </si>
  <si>
    <t>00D3</t>
  </si>
  <si>
    <t>00F2</t>
  </si>
  <si>
    <t>Ò</t>
  </si>
  <si>
    <t>00D2</t>
  </si>
  <si>
    <t>00F4</t>
  </si>
  <si>
    <t>Ô</t>
  </si>
  <si>
    <t>00D4</t>
  </si>
  <si>
    <t>ǒ</t>
  </si>
  <si>
    <t>01D2</t>
  </si>
  <si>
    <t>Ǒ</t>
  </si>
  <si>
    <t>01D1</t>
  </si>
  <si>
    <t>014D</t>
  </si>
  <si>
    <t>Ō</t>
  </si>
  <si>
    <t>014C</t>
  </si>
  <si>
    <t>006F+030D</t>
  </si>
  <si>
    <t>O̍</t>
  </si>
  <si>
    <t>004F+030D</t>
  </si>
  <si>
    <t>o͘</t>
  </si>
  <si>
    <t>006F+0358</t>
  </si>
  <si>
    <t>O͘</t>
  </si>
  <si>
    <t>004F+0358</t>
  </si>
  <si>
    <t>ó͘</t>
  </si>
  <si>
    <t>00F3+0358</t>
  </si>
  <si>
    <t>Ó͘</t>
  </si>
  <si>
    <t>00D3+0358</t>
  </si>
  <si>
    <t>ò͘</t>
  </si>
  <si>
    <t>00F2+0358</t>
  </si>
  <si>
    <t>Ò͘</t>
  </si>
  <si>
    <t>00D2+0358</t>
  </si>
  <si>
    <t>ô͘</t>
  </si>
  <si>
    <t>00F4+0358</t>
  </si>
  <si>
    <t>Ô͘</t>
  </si>
  <si>
    <t>00D4+0358</t>
  </si>
  <si>
    <t>ǒ͘</t>
  </si>
  <si>
    <t>01D2+0358</t>
  </si>
  <si>
    <t>Ǒ͘</t>
  </si>
  <si>
    <t>01D1+0358</t>
  </si>
  <si>
    <t>ō͘</t>
  </si>
  <si>
    <t>014D+0358</t>
  </si>
  <si>
    <t>Ō͘</t>
  </si>
  <si>
    <t>014C+0358</t>
  </si>
  <si>
    <t>o̍͘</t>
  </si>
  <si>
    <t>006F+030D+0358</t>
  </si>
  <si>
    <t>O̍͘</t>
  </si>
  <si>
    <t>004F+030D+0358</t>
  </si>
  <si>
    <t>00FA</t>
  </si>
  <si>
    <t>Ú</t>
  </si>
  <si>
    <t>00DA</t>
  </si>
  <si>
    <t>00F9</t>
  </si>
  <si>
    <t>Ù</t>
  </si>
  <si>
    <t>00D9</t>
  </si>
  <si>
    <t>00FB</t>
  </si>
  <si>
    <t>Û</t>
  </si>
  <si>
    <t>00DB</t>
  </si>
  <si>
    <t>ǔ</t>
  </si>
  <si>
    <t>Ǔ</t>
  </si>
  <si>
    <t>01D3</t>
  </si>
  <si>
    <t>016B</t>
  </si>
  <si>
    <t>Ū</t>
  </si>
  <si>
    <t>016A</t>
  </si>
  <si>
    <t>0075+030D</t>
  </si>
  <si>
    <t>U̍</t>
  </si>
  <si>
    <t>0055+030D</t>
  </si>
  <si>
    <t>調號</t>
  </si>
  <si>
    <t>組合用調號</t>
  </si>
  <si>
    <t>◌́ U+0301</t>
  </si>
  <si>
    <t>◌̀ U+0300</t>
  </si>
  <si>
    <t>◌</t>
  </si>
  <si>
    <t>◌̂ U+0302</t>
  </si>
  <si>
    <t>◌̌ U+030C</t>
  </si>
  <si>
    <t>◌̄ U+0304</t>
  </si>
  <si>
    <t>◌̍ U+030D</t>
  </si>
  <si>
    <t>◌̋ U+030B</t>
  </si>
  <si>
    <t>小寫</t>
  </si>
  <si>
    <t>á U+00E1</t>
  </si>
  <si>
    <t>à U+00E0</t>
  </si>
  <si>
    <t>â U+00E2</t>
  </si>
  <si>
    <t>ǎ U+01CE</t>
  </si>
  <si>
    <t>ā U+0101</t>
  </si>
  <si>
    <t>a̋</t>
  </si>
  <si>
    <t>é U+00E9</t>
  </si>
  <si>
    <t>è U+00E8</t>
  </si>
  <si>
    <t>ê U+00EA</t>
  </si>
  <si>
    <t>ē U+0113</t>
  </si>
  <si>
    <t>e̋</t>
  </si>
  <si>
    <t>í U+00ED</t>
  </si>
  <si>
    <t>ì U+00EC</t>
  </si>
  <si>
    <t>î U+00EE</t>
  </si>
  <si>
    <t>ī U+012B</t>
  </si>
  <si>
    <t>i̋</t>
  </si>
  <si>
    <t>ó U+00F3</t>
  </si>
  <si>
    <t>ò U+00F2</t>
  </si>
  <si>
    <t>ô U+00F4</t>
  </si>
  <si>
    <t>ǒ U+01D2</t>
  </si>
  <si>
    <t>ō U+014D</t>
  </si>
  <si>
    <t>ő U+0151</t>
  </si>
  <si>
    <t>ú U+00FA</t>
  </si>
  <si>
    <t>ù U+00F9</t>
  </si>
  <si>
    <t>û U+00FB</t>
  </si>
  <si>
    <t>ū U+016B</t>
  </si>
  <si>
    <t>ű U+0171</t>
  </si>
  <si>
    <t>ḿ U+1E3F</t>
  </si>
  <si>
    <t>m̋</t>
  </si>
  <si>
    <t>n</t>
  </si>
  <si>
    <t>ń U+0144</t>
  </si>
  <si>
    <t>ǹ U+01F9</t>
  </si>
  <si>
    <t>nh</t>
  </si>
  <si>
    <t>n̍h</t>
  </si>
  <si>
    <t>n̋</t>
  </si>
  <si>
    <t>大寫</t>
  </si>
  <si>
    <t>A</t>
  </si>
  <si>
    <t>Á U+00C1</t>
  </si>
  <si>
    <t>À U+00C0</t>
  </si>
  <si>
    <t>AH</t>
  </si>
  <si>
    <t>Â U+00C2</t>
  </si>
  <si>
    <t>Ǎ U+01CD</t>
  </si>
  <si>
    <t>Ā U+0100</t>
  </si>
  <si>
    <t>A̍H</t>
  </si>
  <si>
    <t>A̋</t>
  </si>
  <si>
    <t>E</t>
  </si>
  <si>
    <t>É U+00C9</t>
  </si>
  <si>
    <t>È U+00C8</t>
  </si>
  <si>
    <t>EH</t>
  </si>
  <si>
    <t>Ê U+00CA</t>
  </si>
  <si>
    <t>Ě U+011A</t>
  </si>
  <si>
    <t>Ē U+0112</t>
  </si>
  <si>
    <t>E̍H</t>
  </si>
  <si>
    <t>E̋</t>
  </si>
  <si>
    <t>I</t>
  </si>
  <si>
    <t>Í U+00CD</t>
  </si>
  <si>
    <t>Ì U+00CC</t>
  </si>
  <si>
    <t>IH</t>
  </si>
  <si>
    <t>Î U+00CE</t>
  </si>
  <si>
    <t>Ǐ U+01CF</t>
  </si>
  <si>
    <t>I̍H</t>
  </si>
  <si>
    <t>I̋</t>
  </si>
  <si>
    <t>O</t>
  </si>
  <si>
    <t>Ó U+00D3</t>
  </si>
  <si>
    <t>Ò U+00D2</t>
  </si>
  <si>
    <t>OH</t>
  </si>
  <si>
    <t>Ô U+00D4</t>
  </si>
  <si>
    <t>Ǒ U+01D1</t>
  </si>
  <si>
    <t>Ō U+014C</t>
  </si>
  <si>
    <t>O̍H</t>
  </si>
  <si>
    <t>Ő U+0150</t>
  </si>
  <si>
    <t>U</t>
  </si>
  <si>
    <t>Ú U+00DA</t>
  </si>
  <si>
    <t>Ù U+00D9</t>
  </si>
  <si>
    <t>UH</t>
  </si>
  <si>
    <t>Û U+00DB</t>
  </si>
  <si>
    <t>Ǔ U+01D3</t>
  </si>
  <si>
    <t>U̍H</t>
  </si>
  <si>
    <t>Ű U+0170</t>
  </si>
  <si>
    <t>M</t>
  </si>
  <si>
    <t>Ḿ U+1E3E</t>
  </si>
  <si>
    <t>MH</t>
  </si>
  <si>
    <t>M̍H</t>
  </si>
  <si>
    <t>M̋</t>
  </si>
  <si>
    <t>N</t>
  </si>
  <si>
    <t>Ń U+0143</t>
  </si>
  <si>
    <t>Ǹ U+01F8</t>
  </si>
  <si>
    <t>NH</t>
  </si>
  <si>
    <t>Ň U+0147</t>
  </si>
  <si>
    <t>N̍H</t>
  </si>
  <si>
    <t>N̋</t>
  </si>
  <si>
    <t>eeh</t>
  </si>
  <si>
    <t>at</t>
  </si>
  <si>
    <t>oai</t>
  </si>
  <si>
    <t>oaih</t>
  </si>
  <si>
    <t>eng</t>
  </si>
  <si>
    <t>ek</t>
  </si>
  <si>
    <t>oan</t>
  </si>
  <si>
    <t>oat</t>
  </si>
  <si>
    <t>ei</t>
  </si>
  <si>
    <t>oa</t>
  </si>
  <si>
    <t>oah</t>
  </si>
  <si>
    <t>oe</t>
  </si>
  <si>
    <t>oeh</t>
  </si>
  <si>
    <t>oang</t>
  </si>
  <si>
    <t>oak</t>
  </si>
  <si>
    <t>iao</t>
  </si>
  <si>
    <t>iaoh</t>
  </si>
  <si>
    <t>ao</t>
  </si>
  <si>
    <t>aoh</t>
  </si>
  <si>
    <t>na</t>
  </si>
  <si>
    <t>nah</t>
  </si>
  <si>
    <t>ne</t>
  </si>
  <si>
    <t>neh</t>
  </si>
  <si>
    <t>nui</t>
  </si>
  <si>
    <t>ni</t>
  </si>
  <si>
    <t>nih</t>
  </si>
  <si>
    <t>nioo</t>
  </si>
  <si>
    <t>nia</t>
  </si>
  <si>
    <t>nua</t>
  </si>
  <si>
    <t>nai</t>
  </si>
  <si>
    <t>noo</t>
  </si>
  <si>
    <t>nuai</t>
  </si>
  <si>
    <t>nuaih</t>
  </si>
  <si>
    <t>nue</t>
  </si>
  <si>
    <t>niao</t>
  </si>
  <si>
    <t>niaoh</t>
  </si>
  <si>
    <t>nao</t>
  </si>
  <si>
    <t>niu</t>
  </si>
  <si>
    <t>ǒo</t>
  </si>
  <si>
    <t>n̄g</t>
  </si>
  <si>
    <t>ńg</t>
  </si>
  <si>
    <t>ňg</t>
  </si>
  <si>
    <t>ǹg</t>
  </si>
  <si>
    <t>n̂g</t>
  </si>
  <si>
    <t>陽上</t>
  </si>
  <si>
    <t>陰上</t>
    <phoneticPr fontId="3" type="noConversion"/>
  </si>
  <si>
    <t>陽上</t>
    <phoneticPr fontId="3" type="noConversion"/>
  </si>
  <si>
    <t>十五音韻母</t>
    <phoneticPr fontId="3" type="noConversion"/>
  </si>
  <si>
    <t>韻母舒聲碼</t>
    <phoneticPr fontId="3" type="noConversion"/>
  </si>
  <si>
    <t>韻母入聲碼</t>
    <phoneticPr fontId="3" type="noConversion"/>
  </si>
  <si>
    <t>附註</t>
  </si>
  <si>
    <t>ut̚</t>
  </si>
  <si>
    <t>ㄨㄣ</t>
  </si>
  <si>
    <t>ㄨㆵ</t>
  </si>
  <si>
    <t>wun</t>
  </si>
  <si>
    <t>wut</t>
  </si>
  <si>
    <t>iat̚</t>
  </si>
  <si>
    <t>ㄧㄢ</t>
  </si>
  <si>
    <t>ㄧㄚㆵ</t>
  </si>
  <si>
    <t>ëen</t>
  </si>
  <si>
    <t>ëet</t>
  </si>
  <si>
    <t>ip̚</t>
  </si>
  <si>
    <t>ㄧㆬ</t>
  </si>
  <si>
    <t>ㄧㆴ</t>
  </si>
  <si>
    <t>ui?</t>
    <phoneticPr fontId="3" type="noConversion"/>
  </si>
  <si>
    <t>ui</t>
    <phoneticPr fontId="3" type="noConversion"/>
  </si>
  <si>
    <t>uih</t>
    <phoneticPr fontId="3" type="noConversion"/>
  </si>
  <si>
    <t>ㄨㄧ</t>
  </si>
  <si>
    <t>ㄨㄧㆷ</t>
  </si>
  <si>
    <t>wuy</t>
  </si>
  <si>
    <t>ɛ</t>
  </si>
  <si>
    <t>ɛ?</t>
  </si>
  <si>
    <t>eh</t>
    <phoneticPr fontId="3" type="noConversion"/>
  </si>
  <si>
    <t>ㄝ</t>
  </si>
  <si>
    <t>ㄝㆷ</t>
  </si>
  <si>
    <t>ay</t>
  </si>
  <si>
    <t>ăyh</t>
  </si>
  <si>
    <t>彙音【嘉】韻母為：e</t>
  </si>
  <si>
    <t>at̚</t>
  </si>
  <si>
    <t>ap</t>
    <phoneticPr fontId="3" type="noConversion"/>
  </si>
  <si>
    <t>ㄢ</t>
  </si>
  <si>
    <t>ㄚㆵ</t>
  </si>
  <si>
    <t>ɔŋ</t>
  </si>
  <si>
    <t>ɔk̚</t>
  </si>
  <si>
    <t>ㆲ</t>
  </si>
  <si>
    <t>ㆦㆻ</t>
  </si>
  <si>
    <t>uai?</t>
  </si>
  <si>
    <t>ㄨㄞ</t>
  </si>
  <si>
    <t>ㄨㄞㆷ</t>
  </si>
  <si>
    <t>wae</t>
  </si>
  <si>
    <t>waĕh</t>
  </si>
  <si>
    <t>ɪŋ</t>
  </si>
  <si>
    <t>ik̚</t>
  </si>
  <si>
    <t>ㄧㄥ</t>
  </si>
  <si>
    <r>
      <rPr>
        <sz val="24"/>
        <color rgb="FF0000FF"/>
        <rFont val="PMingLiU"/>
        <family val="1"/>
        <charset val="136"/>
      </rPr>
      <t>ㄧ</t>
    </r>
    <r>
      <rPr>
        <sz val="24"/>
        <color rgb="FF0000FF"/>
        <rFont val="Arial"/>
        <family val="2"/>
      </rPr>
      <t>ㆻ</t>
    </r>
    <phoneticPr fontId="3" type="noConversion"/>
  </si>
  <si>
    <t>uat̚</t>
  </si>
  <si>
    <t>ㄨㄢ</t>
  </si>
  <si>
    <t>ㄨㄚㆵ</t>
  </si>
  <si>
    <t>wan</t>
  </si>
  <si>
    <t>wat</t>
  </si>
  <si>
    <t>ɔ</t>
  </si>
  <si>
    <t>ɔu?</t>
    <phoneticPr fontId="3" type="noConversion"/>
  </si>
  <si>
    <t>o͘</t>
    <phoneticPr fontId="3" type="noConversion"/>
  </si>
  <si>
    <t>o͘h</t>
    <phoneticPr fontId="3" type="noConversion"/>
  </si>
  <si>
    <t>ooh</t>
    <phoneticPr fontId="3" type="noConversion"/>
  </si>
  <si>
    <t>ㆦ</t>
  </si>
  <si>
    <t>ㆦㆷ</t>
  </si>
  <si>
    <t>白話字的/ɔ/ [o͘] 有時寫成[ou]，因為[o͘]右上角的那點不易見。台羅 oo = ou</t>
  </si>
  <si>
    <t>iaʊ</t>
  </si>
  <si>
    <t>iau?</t>
  </si>
  <si>
    <t>ㄧㄠ</t>
  </si>
  <si>
    <t>ㄧㄠㆷ</t>
  </si>
  <si>
    <t>eaou</t>
  </si>
  <si>
    <t>eaoŭh</t>
  </si>
  <si>
    <t>ei?</t>
    <phoneticPr fontId="3" type="noConversion"/>
  </si>
  <si>
    <t>eih</t>
    <phoneticPr fontId="3" type="noConversion"/>
  </si>
  <si>
    <t>ㄟ</t>
    <phoneticPr fontId="3" type="noConversion"/>
  </si>
  <si>
    <t>ㄟㆷ</t>
    <phoneticPr fontId="3" type="noConversion"/>
  </si>
  <si>
    <t>ey</t>
  </si>
  <si>
    <t>啼：【雅俗通】Thei2 (他稽下平）；【台羅】The5</t>
  </si>
  <si>
    <t>iɔŋ</t>
  </si>
  <si>
    <t>iɔk̚</t>
  </si>
  <si>
    <t>ㄧㆲ</t>
  </si>
  <si>
    <t>ㄧㆦㆻ</t>
  </si>
  <si>
    <t>ëung</t>
  </si>
  <si>
    <t>ëuk</t>
  </si>
  <si>
    <t>ə?</t>
  </si>
  <si>
    <t>ㄜ</t>
  </si>
  <si>
    <t>ㄜㆷ</t>
  </si>
  <si>
    <t>ŏh</t>
  </si>
  <si>
    <t>ai</t>
    <phoneticPr fontId="3" type="noConversion"/>
  </si>
  <si>
    <t>ai?</t>
    <phoneticPr fontId="3" type="noConversion"/>
  </si>
  <si>
    <t>aih</t>
    <phoneticPr fontId="3" type="noConversion"/>
  </si>
  <si>
    <t>ㄞ</t>
  </si>
  <si>
    <t>ㄞㆷ</t>
  </si>
  <si>
    <t>ae</t>
  </si>
  <si>
    <t>it̚</t>
  </si>
  <si>
    <t>ㄧㄣ</t>
  </si>
  <si>
    <t>ㄧㆵ</t>
  </si>
  <si>
    <t>iaŋ</t>
  </si>
  <si>
    <t>iak̚</t>
  </si>
  <si>
    <t>ㄧㄤ</t>
  </si>
  <si>
    <t>ㄧㄚㆻ</t>
  </si>
  <si>
    <t>ëang</t>
  </si>
  <si>
    <t>ëak</t>
  </si>
  <si>
    <t>ap̚</t>
  </si>
  <si>
    <t>ㆰ</t>
  </si>
  <si>
    <t>ㄚㆴ</t>
  </si>
  <si>
    <t>ua?</t>
  </si>
  <si>
    <t>ㄨㄚ</t>
  </si>
  <si>
    <t>ㄨㄚㆷ</t>
  </si>
  <si>
    <t>wa</t>
  </si>
  <si>
    <t>wăh</t>
  </si>
  <si>
    <t>aŋ</t>
  </si>
  <si>
    <t>ak̚</t>
  </si>
  <si>
    <t>ㄤ</t>
  </si>
  <si>
    <t>ㄚㆻ</t>
    <phoneticPr fontId="3" type="noConversion"/>
  </si>
  <si>
    <t>iap̚</t>
  </si>
  <si>
    <t>ㄧㆰ</t>
  </si>
  <si>
    <t>ㄧㄚㆴ</t>
  </si>
  <si>
    <t>ëem</t>
  </si>
  <si>
    <t>ëep</t>
  </si>
  <si>
    <t>aʊ</t>
  </si>
  <si>
    <t>au?</t>
  </si>
  <si>
    <t>ㄠ</t>
  </si>
  <si>
    <t>ㄠㆷ</t>
  </si>
  <si>
    <t>aou</t>
  </si>
  <si>
    <t>aoŭh</t>
  </si>
  <si>
    <t>ia?</t>
  </si>
  <si>
    <t>ㄧㄚ</t>
  </si>
  <si>
    <t>ㄧㄚㆷ</t>
  </si>
  <si>
    <t>ëa</t>
  </si>
  <si>
    <t>ëăh</t>
  </si>
  <si>
    <t>【若】：梵文譯音用字，僅限翻念外來語特殊用法。例：般若波羅密多。</t>
  </si>
  <si>
    <t>ue?</t>
  </si>
  <si>
    <t>ㄨㆤ</t>
    <phoneticPr fontId="3" type="noConversion"/>
  </si>
  <si>
    <r>
      <rPr>
        <sz val="24"/>
        <color rgb="FF0000FF"/>
        <rFont val="PMingLiU"/>
        <family val="1"/>
        <charset val="136"/>
      </rPr>
      <t>ㄨㆤ</t>
    </r>
    <r>
      <rPr>
        <sz val="24"/>
        <color rgb="FF0000FF"/>
        <rFont val="Arial"/>
        <family val="2"/>
      </rPr>
      <t>ㆷ</t>
    </r>
    <phoneticPr fontId="3" type="noConversion"/>
  </si>
  <si>
    <t>öey</t>
  </si>
  <si>
    <t>öĕyh</t>
  </si>
  <si>
    <t>ã</t>
  </si>
  <si>
    <t>ã?</t>
  </si>
  <si>
    <t>aⁿ</t>
  </si>
  <si>
    <t>ahⁿ</t>
    <phoneticPr fontId="3" type="noConversion"/>
  </si>
  <si>
    <t>ㆩ</t>
  </si>
  <si>
    <t>ㆩㆷ</t>
  </si>
  <si>
    <t>ⁿa</t>
  </si>
  <si>
    <t>ⁿăh</t>
  </si>
  <si>
    <t>Lann = Na</t>
  </si>
  <si>
    <t>u?</t>
  </si>
  <si>
    <t>ㄨ</t>
  </si>
  <si>
    <t>ㄨㆷ</t>
  </si>
  <si>
    <t>oŏh</t>
  </si>
  <si>
    <t>海腔</t>
  </si>
  <si>
    <t>a?</t>
  </si>
  <si>
    <t>ㄚ</t>
  </si>
  <si>
    <t>ㄚㆷ</t>
  </si>
  <si>
    <t>ăh</t>
  </si>
  <si>
    <t>i?</t>
  </si>
  <si>
    <t>ㄧ</t>
  </si>
  <si>
    <t>ㄧㆷ</t>
  </si>
  <si>
    <t>eĕh</t>
  </si>
  <si>
    <t>iu?</t>
    <phoneticPr fontId="3" type="noConversion"/>
  </si>
  <si>
    <t>iuh</t>
    <phoneticPr fontId="3" type="noConversion"/>
  </si>
  <si>
    <t>ㄧㄨ</t>
  </si>
  <si>
    <t>ㄧㄨㆷ</t>
  </si>
  <si>
    <t>ew</t>
  </si>
  <si>
    <t>ẽ</t>
  </si>
  <si>
    <t>ẽ?</t>
  </si>
  <si>
    <t>eⁿ</t>
  </si>
  <si>
    <t>ehⁿ</t>
    <phoneticPr fontId="3" type="noConversion"/>
  </si>
  <si>
    <t>ㆥ</t>
  </si>
  <si>
    <t>ㆥㆷ</t>
  </si>
  <si>
    <t>aiⁿᶢ</t>
  </si>
  <si>
    <t>aĭⁿᶢh</t>
  </si>
  <si>
    <t>箏</t>
  </si>
  <si>
    <t>ũĩ</t>
  </si>
  <si>
    <t>ũĩ?</t>
    <phoneticPr fontId="3" type="noConversion"/>
  </si>
  <si>
    <t>uiⁿ</t>
    <phoneticPr fontId="3" type="noConversion"/>
  </si>
  <si>
    <t>uihⁿ</t>
    <phoneticPr fontId="3" type="noConversion"/>
  </si>
  <si>
    <t>nuih</t>
    <phoneticPr fontId="3" type="noConversion"/>
  </si>
  <si>
    <t>ㄨㆪ</t>
  </si>
  <si>
    <t>ㄨㆪㆷ</t>
  </si>
  <si>
    <t>wuiⁿᶢ</t>
  </si>
  <si>
    <t>【彙音】褌：-ng</t>
  </si>
  <si>
    <t>iə?</t>
  </si>
  <si>
    <t>ㄧㄜ</t>
  </si>
  <si>
    <t>ㄧㄜㆷ</t>
  </si>
  <si>
    <t>ëo</t>
  </si>
  <si>
    <t>ëŏh</t>
  </si>
  <si>
    <t>ĩ</t>
  </si>
  <si>
    <t>ĩ?</t>
  </si>
  <si>
    <t>iⁿ</t>
  </si>
  <si>
    <t>iⁿh</t>
  </si>
  <si>
    <t>ㆪ</t>
  </si>
  <si>
    <t>eeⁿᶢ</t>
  </si>
  <si>
    <t>eĕⁿᶢh</t>
  </si>
  <si>
    <t>ĩɔ̃</t>
  </si>
  <si>
    <t>ĩɔ̃?</t>
    <phoneticPr fontId="3" type="noConversion"/>
  </si>
  <si>
    <t>ioⁿ</t>
  </si>
  <si>
    <t>iohⁿ</t>
    <phoneticPr fontId="3" type="noConversion"/>
  </si>
  <si>
    <t>niooh</t>
    <phoneticPr fontId="3" type="noConversion"/>
  </si>
  <si>
    <t>ㄧㆧ</t>
  </si>
  <si>
    <t>ㄧㆧㆷ</t>
  </si>
  <si>
    <t>ëoⁿᶢ</t>
  </si>
  <si>
    <t>彙音的薑轉到牛</t>
  </si>
  <si>
    <t>ĩã</t>
  </si>
  <si>
    <t>iãh</t>
    <phoneticPr fontId="3" type="noConversion"/>
  </si>
  <si>
    <t>iaⁿ</t>
  </si>
  <si>
    <t>iahⁿ</t>
    <phoneticPr fontId="3" type="noConversion"/>
  </si>
  <si>
    <t>niah</t>
    <phoneticPr fontId="3" type="noConversion"/>
  </si>
  <si>
    <t>ㄧㆩ</t>
  </si>
  <si>
    <t>ㄧㆩㆷ</t>
  </si>
  <si>
    <t>ëⁿa</t>
  </si>
  <si>
    <t>娘： Liann5</t>
  </si>
  <si>
    <t>ũã</t>
  </si>
  <si>
    <t>ũã?</t>
    <phoneticPr fontId="3" type="noConversion"/>
  </si>
  <si>
    <t>oaⁿ</t>
  </si>
  <si>
    <t>oahⁿ</t>
    <phoneticPr fontId="3" type="noConversion"/>
  </si>
  <si>
    <t>nuah</t>
    <phoneticPr fontId="3" type="noConversion"/>
  </si>
  <si>
    <t>ㄨㆩ</t>
  </si>
  <si>
    <t>ㄨㆩㆷ</t>
  </si>
  <si>
    <t>wⁿa</t>
  </si>
  <si>
    <t>ŋ̍</t>
  </si>
  <si>
    <t>ŋ̍h</t>
    <phoneticPr fontId="3" type="noConversion"/>
  </si>
  <si>
    <t>ngh</t>
    <phoneticPr fontId="3" type="noConversion"/>
  </si>
  <si>
    <t>ㆭ</t>
  </si>
  <si>
    <t>ㆭㆷ</t>
  </si>
  <si>
    <t>eⁿᶢ</t>
  </si>
  <si>
    <t>e?</t>
  </si>
  <si>
    <t>ㆤ</t>
  </si>
  <si>
    <t>ㆤㆷ</t>
  </si>
  <si>
    <t>ãĩ</t>
  </si>
  <si>
    <t>ãĩ?</t>
    <phoneticPr fontId="3" type="noConversion"/>
  </si>
  <si>
    <t>aiⁿ</t>
  </si>
  <si>
    <t>aihⁿ</t>
    <phoneticPr fontId="3" type="noConversion"/>
  </si>
  <si>
    <t>naih</t>
    <phoneticPr fontId="3" type="noConversion"/>
  </si>
  <si>
    <t>ㆮ</t>
  </si>
  <si>
    <t>ㆮㆷ</t>
  </si>
  <si>
    <t>aeⁿᶢ</t>
  </si>
  <si>
    <t>閒：Kainn1，為「同安」音；間：Kainn1</t>
  </si>
  <si>
    <t>ɔ̃</t>
  </si>
  <si>
    <t>ɔ̃?</t>
    <phoneticPr fontId="3" type="noConversion"/>
  </si>
  <si>
    <t>oⁿ</t>
  </si>
  <si>
    <t>ohⁿ</t>
    <phoneticPr fontId="3" type="noConversion"/>
  </si>
  <si>
    <t>onn</t>
    <phoneticPr fontId="3" type="noConversion"/>
  </si>
  <si>
    <t>onnh</t>
    <phoneticPr fontId="3" type="noConversion"/>
  </si>
  <si>
    <t>nooh</t>
    <phoneticPr fontId="3" type="noConversion"/>
  </si>
  <si>
    <t>ㆧ</t>
  </si>
  <si>
    <t>ㆧㆷ</t>
  </si>
  <si>
    <t>ⁿoe</t>
  </si>
  <si>
    <t>台羅 oonn = ounn</t>
  </si>
  <si>
    <t>m̩</t>
  </si>
  <si>
    <t>m̩h</t>
    <phoneticPr fontId="3" type="noConversion"/>
  </si>
  <si>
    <t>mh</t>
    <phoneticPr fontId="3" type="noConversion"/>
  </si>
  <si>
    <t>ㆬ</t>
  </si>
  <si>
    <t>ㆬㆷ</t>
  </si>
  <si>
    <t>uᵐ</t>
  </si>
  <si>
    <t>uaŋ</t>
  </si>
  <si>
    <t>uak̚</t>
  </si>
  <si>
    <t>ㄨㄤ</t>
  </si>
  <si>
    <t>ㄨㄚㆻ</t>
  </si>
  <si>
    <t>wang</t>
  </si>
  <si>
    <t>wak</t>
  </si>
  <si>
    <t>ũãĩ</t>
  </si>
  <si>
    <t>uãĩ?</t>
  </si>
  <si>
    <t>oaiⁿ</t>
  </si>
  <si>
    <t>oaiⁿh</t>
  </si>
  <si>
    <t>ㄨㆮ</t>
  </si>
  <si>
    <t>ㄨㆮㆷ</t>
  </si>
  <si>
    <t>waeⁿᶢ</t>
  </si>
  <si>
    <t>waĕⁿᶢh</t>
  </si>
  <si>
    <t>閂 (Tshuann) : 興事的意思</t>
  </si>
  <si>
    <t>ũẽ</t>
  </si>
  <si>
    <t>ũẽ?</t>
    <phoneticPr fontId="3" type="noConversion"/>
  </si>
  <si>
    <t>oeⁿ</t>
  </si>
  <si>
    <t>oehⁿ</t>
    <phoneticPr fontId="3" type="noConversion"/>
  </si>
  <si>
    <t>nueh</t>
    <phoneticPr fontId="3" type="noConversion"/>
  </si>
  <si>
    <t>ㄨㆥ</t>
  </si>
  <si>
    <t>ㄨㆥㆷ</t>
  </si>
  <si>
    <t>ⁿöey</t>
  </si>
  <si>
    <t>檜、糜：現在漳州各地主要腔口不存在 /i/ 尾，亦爲簡便故，今式羅馬字僅寫ue</t>
  </si>
  <si>
    <t>ĩãũ</t>
  </si>
  <si>
    <t>ĩãũ?</t>
  </si>
  <si>
    <t>iauⁿ</t>
  </si>
  <si>
    <t>iauⁿh</t>
  </si>
  <si>
    <t>ㄧㆯ</t>
  </si>
  <si>
    <t>ㄧㆯㆷ</t>
  </si>
  <si>
    <t>ⁿeaou</t>
  </si>
  <si>
    <t>ⁿeaoŭh</t>
  </si>
  <si>
    <t>ɔm</t>
  </si>
  <si>
    <t>ɔp̚</t>
  </si>
  <si>
    <t>ㆱ</t>
  </si>
  <si>
    <t>ㆦㆴ</t>
  </si>
  <si>
    <t>ŏmh</t>
  </si>
  <si>
    <t>ãũ</t>
  </si>
  <si>
    <t>ãũ?</t>
    <phoneticPr fontId="3" type="noConversion"/>
  </si>
  <si>
    <t>auⁿ</t>
    <phoneticPr fontId="3" type="noConversion"/>
  </si>
  <si>
    <t>auhⁿ</t>
    <phoneticPr fontId="3" type="noConversion"/>
  </si>
  <si>
    <t>naoh</t>
    <phoneticPr fontId="3" type="noConversion"/>
  </si>
  <si>
    <t>ㆯ</t>
  </si>
  <si>
    <t>ㆯㆷ</t>
  </si>
  <si>
    <t>ⁿaou</t>
  </si>
  <si>
    <t>õ</t>
  </si>
  <si>
    <t>õh</t>
  </si>
  <si>
    <t>no</t>
    <phoneticPr fontId="3" type="noConversion"/>
  </si>
  <si>
    <t>noh</t>
    <phoneticPr fontId="3" type="noConversion"/>
  </si>
  <si>
    <t>ⁿo</t>
  </si>
  <si>
    <t>ⁿŏh</t>
  </si>
  <si>
    <t>長泰音</t>
  </si>
  <si>
    <t>ĩũ</t>
  </si>
  <si>
    <t>iũh</t>
    <phoneticPr fontId="3" type="noConversion"/>
  </si>
  <si>
    <t>iuⁿ</t>
  </si>
  <si>
    <t>iuhⁿ</t>
    <phoneticPr fontId="3" type="noConversion"/>
  </si>
  <si>
    <t>niuh</t>
    <phoneticPr fontId="3" type="noConversion"/>
  </si>
  <si>
    <t>ㄧㆫ</t>
  </si>
  <si>
    <t>ㄧㆫㆷ</t>
  </si>
  <si>
    <t>ⁿew</t>
  </si>
  <si>
    <t>國際音舒聲韻母</t>
    <phoneticPr fontId="3" type="noConversion"/>
  </si>
  <si>
    <t>國際音入聲韻母</t>
    <phoneticPr fontId="3" type="noConversion"/>
  </si>
  <si>
    <t>白話字舒聲韻母</t>
  </si>
  <si>
    <t>白話字舒聲韻母</t>
    <phoneticPr fontId="3" type="noConversion"/>
  </si>
  <si>
    <t>白話字入聲韻母</t>
  </si>
  <si>
    <t>白話字入聲韻母</t>
    <phoneticPr fontId="3" type="noConversion"/>
  </si>
  <si>
    <t>台羅舒聲韻母</t>
    <phoneticPr fontId="3" type="noConversion"/>
  </si>
  <si>
    <t>台羅入聲韻母</t>
    <phoneticPr fontId="3" type="noConversion"/>
  </si>
  <si>
    <t>閩拼舒聲韻母</t>
  </si>
  <si>
    <t>閩拼舒聲韻母</t>
    <phoneticPr fontId="3" type="noConversion"/>
  </si>
  <si>
    <t>閩拼入聲韻母</t>
  </si>
  <si>
    <t>閩拼入聲韻母</t>
    <phoneticPr fontId="3" type="noConversion"/>
  </si>
  <si>
    <t>方音舒聲韻母</t>
    <phoneticPr fontId="3" type="noConversion"/>
  </si>
  <si>
    <t>方音入聲韻母</t>
    <phoneticPr fontId="3" type="noConversion"/>
  </si>
  <si>
    <t>麥氏舒聲韻母</t>
    <phoneticPr fontId="3" type="noConversion"/>
  </si>
  <si>
    <t>麥氏都入聲韻母</t>
    <phoneticPr fontId="3" type="noConversion"/>
  </si>
  <si>
    <t>空音</t>
  </si>
  <si>
    <t>譖</t>
  </si>
  <si>
    <t>咉</t>
  </si>
  <si>
    <t>面奈</t>
  </si>
  <si>
    <t>瘸</t>
  </si>
  <si>
    <t>莢</t>
  </si>
  <si>
    <t>槓</t>
  </si>
  <si>
    <t>汗</t>
  </si>
  <si>
    <t>寡</t>
  </si>
  <si>
    <t>寒</t>
  </si>
  <si>
    <t>件</t>
  </si>
  <si>
    <t>子</t>
  </si>
  <si>
    <t>行</t>
  </si>
  <si>
    <t>鏡</t>
  </si>
  <si>
    <t>謽</t>
  </si>
  <si>
    <t>強</t>
  </si>
  <si>
    <t>墘</t>
  </si>
  <si>
    <t>見</t>
  </si>
  <si>
    <t>轎</t>
  </si>
  <si>
    <t>脚</t>
  </si>
  <si>
    <t>呌</t>
  </si>
  <si>
    <t>捲</t>
  </si>
  <si>
    <t>卷</t>
  </si>
  <si>
    <t>耞</t>
  </si>
  <si>
    <t>徑</t>
  </si>
  <si>
    <t>舊</t>
  </si>
  <si>
    <t>久</t>
  </si>
  <si>
    <t>求</t>
  </si>
  <si>
    <t>救</t>
  </si>
  <si>
    <t>ㄐ</t>
  </si>
  <si>
    <t>具</t>
  </si>
  <si>
    <t>己</t>
  </si>
  <si>
    <t>期</t>
  </si>
  <si>
    <t>築</t>
  </si>
  <si>
    <t>既</t>
  </si>
  <si>
    <t>齩</t>
  </si>
  <si>
    <t>絞</t>
  </si>
  <si>
    <t>甲</t>
  </si>
  <si>
    <t>教</t>
  </si>
  <si>
    <t>舅</t>
  </si>
  <si>
    <t>韮</t>
  </si>
  <si>
    <t>舌久</t>
  </si>
  <si>
    <t>句</t>
  </si>
  <si>
    <t>敢</t>
  </si>
  <si>
    <t>㩜</t>
  </si>
  <si>
    <t>酵</t>
  </si>
  <si>
    <t>䭝</t>
  </si>
  <si>
    <t>趶</t>
  </si>
  <si>
    <t>粿</t>
  </si>
  <si>
    <t>葵</t>
  </si>
  <si>
    <t>郭</t>
  </si>
  <si>
    <t>屐</t>
  </si>
  <si>
    <t>崎</t>
  </si>
  <si>
    <t>寄</t>
  </si>
  <si>
    <t>厚</t>
  </si>
  <si>
    <t>狡</t>
  </si>
  <si>
    <t>候</t>
  </si>
  <si>
    <t>食夾</t>
  </si>
  <si>
    <t>鐱</t>
  </si>
  <si>
    <t>檢</t>
  </si>
  <si>
    <t>鹹</t>
  </si>
  <si>
    <t>夾</t>
  </si>
  <si>
    <t>劍</t>
  </si>
  <si>
    <t>磔</t>
  </si>
  <si>
    <t>共</t>
  </si>
  <si>
    <t>港</t>
  </si>
  <si>
    <t>角</t>
  </si>
  <si>
    <t>降</t>
  </si>
  <si>
    <t>嘓</t>
  </si>
  <si>
    <t>卦</t>
  </si>
  <si>
    <t>鰹</t>
  </si>
  <si>
    <t>銜</t>
  </si>
  <si>
    <t>鴿</t>
  </si>
  <si>
    <t>鑑</t>
  </si>
  <si>
    <t>矍</t>
  </si>
  <si>
    <t>倞</t>
  </si>
  <si>
    <t>襁</t>
  </si>
  <si>
    <t>䊕</t>
  </si>
  <si>
    <t>近</t>
  </si>
  <si>
    <t>謹</t>
  </si>
  <si>
    <t>吉</t>
  </si>
  <si>
    <t>艮</t>
  </si>
  <si>
    <t>攺</t>
  </si>
  <si>
    <t>介</t>
  </si>
  <si>
    <t>膏</t>
  </si>
  <si>
    <t>果</t>
  </si>
  <si>
    <t>翗</t>
  </si>
  <si>
    <t>閣</t>
  </si>
  <si>
    <t>告</t>
  </si>
  <si>
    <t>局</t>
  </si>
  <si>
    <t>拱</t>
  </si>
  <si>
    <t>窮</t>
  </si>
  <si>
    <t>菊</t>
  </si>
  <si>
    <t>供</t>
  </si>
  <si>
    <t>易</t>
  </si>
  <si>
    <t>鮭</t>
  </si>
  <si>
    <t>計</t>
  </si>
  <si>
    <t>噭</t>
  </si>
  <si>
    <t>皎</t>
  </si>
  <si>
    <t>橋</t>
  </si>
  <si>
    <t>勪</t>
  </si>
  <si>
    <t>怙</t>
  </si>
  <si>
    <t>古</t>
  </si>
  <si>
    <t>糊</t>
  </si>
  <si>
    <t>固</t>
  </si>
  <si>
    <t>橜</t>
  </si>
  <si>
    <t>倦</t>
  </si>
  <si>
    <t>琯</t>
  </si>
  <si>
    <t>權</t>
  </si>
  <si>
    <t>决</t>
  </si>
  <si>
    <t>貫</t>
  </si>
  <si>
    <t>極</t>
  </si>
  <si>
    <t>梗</t>
  </si>
  <si>
    <t>景</t>
  </si>
  <si>
    <t>煢</t>
  </si>
  <si>
    <t>格</t>
  </si>
  <si>
    <t>敬</t>
  </si>
  <si>
    <t>拐</t>
  </si>
  <si>
    <t>怪</t>
  </si>
  <si>
    <t>咯</t>
  </si>
  <si>
    <t>狂</t>
  </si>
  <si>
    <t>廣</t>
  </si>
  <si>
    <t>國</t>
  </si>
  <si>
    <t>貢</t>
  </si>
  <si>
    <t>柬</t>
  </si>
  <si>
    <t>葛</t>
  </si>
  <si>
    <t>澗</t>
  </si>
  <si>
    <t>逆</t>
  </si>
  <si>
    <t>下</t>
  </si>
  <si>
    <t>假</t>
  </si>
  <si>
    <t>枷</t>
  </si>
  <si>
    <t>骼</t>
  </si>
  <si>
    <t>嫁</t>
  </si>
  <si>
    <t>櫃</t>
  </si>
  <si>
    <t>鬼</t>
  </si>
  <si>
    <t>季</t>
  </si>
  <si>
    <t>及</t>
  </si>
  <si>
    <t>㦗</t>
  </si>
  <si>
    <t>錦</t>
  </si>
  <si>
    <t>急</t>
  </si>
  <si>
    <t>禁</t>
  </si>
  <si>
    <t>傑</t>
  </si>
  <si>
    <t>健</t>
  </si>
  <si>
    <t>蹇</t>
  </si>
  <si>
    <t>結</t>
  </si>
  <si>
    <t>滑</t>
  </si>
  <si>
    <t>郡</t>
  </si>
  <si>
    <t>滾</t>
  </si>
  <si>
    <t>群</t>
  </si>
  <si>
    <t>骨</t>
  </si>
  <si>
    <t>棍</t>
  </si>
  <si>
    <t>下入</t>
  </si>
  <si>
    <t>下去</t>
  </si>
  <si>
    <t>上声</t>
  </si>
  <si>
    <t>下平</t>
  </si>
  <si>
    <t>上入</t>
  </si>
  <si>
    <t>上去</t>
  </si>
  <si>
    <t>上平</t>
  </si>
  <si>
    <t>舒聲碼</t>
    <phoneticPr fontId="3" type="noConversion"/>
  </si>
  <si>
    <t>入聲碼</t>
    <phoneticPr fontId="3" type="noConversion"/>
  </si>
  <si>
    <r>
      <t>金</t>
    </r>
    <r>
      <rPr>
        <sz val="24"/>
        <color rgb="FFFF9900"/>
        <rFont val="LXGW WenKai Mono TC Bold"/>
      </rPr>
      <t>巨木</t>
    </r>
  </si>
  <si>
    <t>上上</t>
    <phoneticPr fontId="3" type="noConversion"/>
  </si>
  <si>
    <t>ě</t>
    <phoneticPr fontId="3" type="noConversion"/>
  </si>
  <si>
    <t>ǐ U+01D0</t>
    <phoneticPr fontId="3" type="noConversion"/>
  </si>
  <si>
    <t>ǐ</t>
    <phoneticPr fontId="3" type="noConversion"/>
  </si>
  <si>
    <t>ǒ</t>
    <phoneticPr fontId="3" type="noConversion"/>
  </si>
  <si>
    <t>ǒo</t>
    <phoneticPr fontId="3" type="noConversion"/>
  </si>
  <si>
    <t>ǔ U+01D4</t>
    <phoneticPr fontId="3" type="noConversion"/>
  </si>
  <si>
    <t>ǔ</t>
    <phoneticPr fontId="3" type="noConversion"/>
  </si>
  <si>
    <t>m̌</t>
    <phoneticPr fontId="3" type="noConversion"/>
  </si>
  <si>
    <t>ě U+011B</t>
    <phoneticPr fontId="3" type="noConversion"/>
  </si>
  <si>
    <r>
      <rPr>
        <u/>
        <sz val="18"/>
        <color theme="10"/>
        <rFont val="黒体-繁"/>
        <family val="2"/>
        <charset val="136"/>
      </rPr>
      <t>Ī</t>
    </r>
    <r>
      <rPr>
        <u/>
        <sz val="18"/>
        <color theme="10"/>
        <rFont val="Noto Sans TC Bold"/>
      </rPr>
      <t xml:space="preserve"> U+012A</t>
    </r>
  </si>
  <si>
    <r>
      <rPr>
        <u/>
        <sz val="18"/>
        <color theme="10"/>
        <rFont val="黒体-繁"/>
        <family val="2"/>
        <charset val="136"/>
      </rPr>
      <t>Ū</t>
    </r>
    <r>
      <rPr>
        <u/>
        <sz val="18"/>
        <color theme="10"/>
        <rFont val="Noto Sans TC Bold"/>
      </rPr>
      <t xml:space="preserve"> U+016A</t>
    </r>
  </si>
  <si>
    <r>
      <rPr>
        <sz val="18"/>
        <color rgb="FFB7B7B7"/>
        <rFont val="Times New Roman"/>
        <family val="1"/>
      </rPr>
      <t>̌</t>
    </r>
    <r>
      <rPr>
        <sz val="18"/>
        <color rgb="FFB7B7B7"/>
        <rFont val="Noto Serif TC SemiBold"/>
      </rPr>
      <t>m̌</t>
    </r>
    <phoneticPr fontId="3" type="noConversion"/>
  </si>
  <si>
    <t>ň U+0148</t>
    <phoneticPr fontId="3" type="noConversion"/>
  </si>
  <si>
    <t>ňg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</si>
</sst>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3">
    <font>
      <sz val="18"/>
      <color theme="1"/>
      <name val="黒体-繁"/>
      <family val="2"/>
      <charset val="136"/>
    </font>
    <font>
      <b/>
      <sz val="18"/>
      <color theme="1"/>
      <name val="黒体-繁"/>
      <family val="2"/>
      <charset val="136"/>
    </font>
    <font>
      <sz val="10"/>
      <color theme="1"/>
      <name val="源樣黑體 L"/>
      <family val="3"/>
      <charset val="136"/>
    </font>
    <font>
      <sz val="9"/>
      <name val="黒体-繁"/>
      <family val="2"/>
      <charset val="136"/>
    </font>
    <font>
      <sz val="11"/>
      <color rgb="FF1155CC"/>
      <name val="源樣黑體 L"/>
      <family val="3"/>
      <charset val="136"/>
    </font>
    <font>
      <sz val="10"/>
      <color rgb="FF000000"/>
      <name val="源樣黑體 L"/>
      <family val="3"/>
      <charset val="136"/>
    </font>
    <font>
      <sz val="18"/>
      <color rgb="FFFF0000"/>
      <name val="Arial"/>
      <family val="2"/>
    </font>
    <font>
      <sz val="18"/>
      <color theme="1"/>
      <name val="源樣黑體 L"/>
      <family val="3"/>
      <charset val="136"/>
    </font>
    <font>
      <sz val="14"/>
      <color rgb="FFFFFFFF"/>
      <name val="源樣黑體 L"/>
      <family val="3"/>
      <charset val="136"/>
    </font>
    <font>
      <sz val="9"/>
      <name val="新細明體"/>
      <family val="3"/>
      <charset val="136"/>
      <scheme val="minor"/>
    </font>
    <font>
      <sz val="11"/>
      <color rgb="FFFFFFFF"/>
      <name val="源樣黑體 L"/>
      <family val="3"/>
      <charset val="136"/>
    </font>
    <font>
      <sz val="10"/>
      <name val="源樣黑體 L"/>
      <family val="3"/>
      <charset val="136"/>
    </font>
    <font>
      <sz val="14"/>
      <color theme="1"/>
      <name val="源樣黑體 L"/>
      <family val="3"/>
      <charset val="136"/>
    </font>
    <font>
      <sz val="24"/>
      <color theme="1"/>
      <name val="源樣黑體 L"/>
      <family val="3"/>
      <charset val="136"/>
    </font>
    <font>
      <sz val="16"/>
      <color rgb="FF0C0301"/>
      <name val="Arial"/>
      <family val="2"/>
    </font>
    <font>
      <sz val="10"/>
      <color rgb="FF000000"/>
      <name val="新細明體"/>
      <family val="2"/>
      <scheme val="minor"/>
    </font>
    <font>
      <sz val="18"/>
      <color rgb="FF000000"/>
      <name val="蘋方-繁 標準體"/>
      <charset val="136"/>
    </font>
    <font>
      <sz val="18"/>
      <color rgb="FF202122"/>
      <name val="蘋方-繁 標準體"/>
      <charset val="136"/>
    </font>
    <font>
      <sz val="18"/>
      <color rgb="FF202122"/>
      <name val="PMingLiU"/>
      <family val="1"/>
      <charset val="136"/>
    </font>
    <font>
      <b/>
      <sz val="28"/>
      <color rgb="FF202122"/>
      <name val="蘋方-繁 標準體"/>
      <charset val="136"/>
    </font>
    <font>
      <b/>
      <sz val="16"/>
      <color rgb="FF202122"/>
      <name val="蘋方-繁 標準體"/>
      <charset val="136"/>
    </font>
    <font>
      <u/>
      <sz val="18"/>
      <color theme="10"/>
      <name val="黒体-繁"/>
      <family val="2"/>
      <charset val="136"/>
    </font>
    <font>
      <sz val="18"/>
      <color theme="1"/>
      <name val="Noto Serif TC Medium"/>
    </font>
    <font>
      <sz val="18"/>
      <color theme="1"/>
      <name val="Noto Sans TC Bold"/>
    </font>
    <font>
      <sz val="14"/>
      <color theme="1"/>
      <name val="Noto Serif TC SemiBold"/>
    </font>
    <font>
      <sz val="18"/>
      <color theme="1"/>
      <name val="Noto Serif TC SemiBold"/>
    </font>
    <font>
      <sz val="18"/>
      <color rgb="FF134F5C"/>
      <name val="Noto Serif TC SemiBold"/>
    </font>
    <font>
      <sz val="18"/>
      <color rgb="FFB7B7B7"/>
      <name val="Noto Serif TC SemiBold"/>
    </font>
    <font>
      <sz val="18"/>
      <color rgb="FFEA4335"/>
      <name val="Noto Serif TC SemiBold"/>
    </font>
    <font>
      <sz val="20"/>
      <color theme="1"/>
      <name val="Noto Serif TC Medium"/>
    </font>
    <font>
      <sz val="20"/>
      <color theme="4"/>
      <name val="Noto Serif TC Medium"/>
    </font>
    <font>
      <sz val="24"/>
      <color rgb="FFFF6D01"/>
      <name val="Noto Sans TC Medium"/>
    </font>
    <font>
      <sz val="24"/>
      <color rgb="FFFF6D01"/>
      <name val="LXGW WenKai Mono TC Bold"/>
    </font>
    <font>
      <sz val="14"/>
      <color theme="1"/>
      <name val="Noto Sans TC Black"/>
    </font>
    <font>
      <sz val="14"/>
      <color theme="1"/>
      <name val="Noto Serif TC Black"/>
    </font>
    <font>
      <sz val="18"/>
      <color theme="0"/>
      <name val="黒体-繁"/>
      <family val="2"/>
      <charset val="136"/>
    </font>
    <font>
      <sz val="18"/>
      <color theme="8"/>
      <name val="黒体-繁"/>
      <family val="2"/>
      <charset val="136"/>
    </font>
    <font>
      <b/>
      <sz val="16"/>
      <color rgb="FFFFFFFF"/>
      <name val="Arial"/>
      <family val="2"/>
    </font>
    <font>
      <b/>
      <sz val="16"/>
      <color rgb="FFFFFF00"/>
      <name val="Arial"/>
      <family val="2"/>
    </font>
    <font>
      <b/>
      <sz val="16"/>
      <color theme="0"/>
      <name val="Arial"/>
      <family val="2"/>
    </font>
    <font>
      <b/>
      <sz val="16"/>
      <color rgb="FFFFFFFF"/>
      <name val="蘋方-繁 標準體"/>
      <charset val="136"/>
    </font>
    <font>
      <sz val="16"/>
      <color theme="1"/>
      <name val="黒体-繁"/>
      <family val="2"/>
      <charset val="136"/>
    </font>
    <font>
      <sz val="14"/>
      <color rgb="FF000000"/>
      <name val="Arial"/>
      <family val="2"/>
    </font>
    <font>
      <sz val="24"/>
      <color rgb="FF000000"/>
      <name val="Arial"/>
      <family val="2"/>
    </font>
    <font>
      <sz val="24"/>
      <color rgb="FF0000FF"/>
      <name val="Arial"/>
      <family val="2"/>
    </font>
    <font>
      <sz val="24"/>
      <name val="Arial"/>
      <family val="2"/>
    </font>
    <font>
      <sz val="24"/>
      <color rgb="FFC9211E"/>
      <name val="Arial"/>
      <family val="2"/>
    </font>
    <font>
      <sz val="10"/>
      <color rgb="FF000000"/>
      <name val="蘋方-繁 標準體"/>
      <charset val="136"/>
    </font>
    <font>
      <sz val="24"/>
      <color rgb="FF202122"/>
      <name val="Arial"/>
      <family val="2"/>
    </font>
    <font>
      <sz val="24"/>
      <color rgb="FFB7B7B7"/>
      <name val="Arial"/>
      <family val="2"/>
    </font>
    <font>
      <sz val="24"/>
      <color rgb="FFEA4335"/>
      <name val="Arial"/>
      <family val="2"/>
    </font>
    <font>
      <sz val="24"/>
      <color rgb="FFFF0000"/>
      <name val="Arial"/>
      <family val="2"/>
    </font>
    <font>
      <sz val="14"/>
      <color rgb="FF000000"/>
      <name val="蘋方-繁 標準體"/>
      <charset val="136"/>
    </font>
    <font>
      <sz val="24"/>
      <color rgb="FF000000"/>
      <name val="-apple-system"/>
    </font>
    <font>
      <sz val="24"/>
      <color rgb="FF0000FF"/>
      <name val="Arial"/>
      <family val="1"/>
      <charset val="136"/>
    </font>
    <font>
      <sz val="24"/>
      <color rgb="FF0000FF"/>
      <name val="PMingLiU"/>
      <family val="1"/>
      <charset val="136"/>
    </font>
    <font>
      <sz val="24"/>
      <color rgb="FF000000"/>
      <name val="PMingLiU"/>
      <family val="1"/>
      <charset val="136"/>
    </font>
    <font>
      <sz val="24"/>
      <color rgb="FF305496"/>
      <name val="Arial"/>
      <family val="2"/>
    </font>
    <font>
      <sz val="14"/>
      <color rgb="FFEA7500"/>
      <name val="蘋方-繁 標準體"/>
      <charset val="136"/>
    </font>
    <font>
      <strike/>
      <sz val="24"/>
      <color rgb="FFFF0000"/>
      <name val="Arial"/>
      <family val="2"/>
    </font>
    <font>
      <b/>
      <sz val="14"/>
      <color theme="4"/>
      <name val="黒体-繁"/>
      <family val="2"/>
      <charset val="136"/>
    </font>
    <font>
      <b/>
      <sz val="14"/>
      <color theme="4"/>
      <name val="源樣黑體 L"/>
      <family val="3"/>
      <charset val="136"/>
    </font>
    <font>
      <sz val="24"/>
      <color rgb="FF000000"/>
      <name val="LXGW WenKai Mono TC Bold"/>
    </font>
    <font>
      <sz val="24"/>
      <color rgb="FFB4C7DC"/>
      <name val="LXGW WenKai Mono TC Bold"/>
    </font>
    <font>
      <sz val="24"/>
      <color rgb="FFFF0000"/>
      <name val="LXGW WenKai Mono TC Bold"/>
    </font>
    <font>
      <sz val="24"/>
      <color rgb="FFFF9900"/>
      <name val="LXGW WenKai Mono TC Bold"/>
    </font>
    <font>
      <sz val="18"/>
      <color rgb="FFFF6D01"/>
      <name val="Noto Serif TC Bold"/>
    </font>
    <font>
      <sz val="14"/>
      <color rgb="FF000000"/>
      <name val="Noto Sans TC Bold"/>
    </font>
    <font>
      <u/>
      <sz val="18"/>
      <color theme="10"/>
      <name val="Noto Sans TC Bold"/>
    </font>
    <font>
      <sz val="18"/>
      <color rgb="FFB7B7B7"/>
      <name val="Times New Roman"/>
      <family val="1"/>
    </font>
    <font>
      <sz val="18"/>
      <color rgb="FFB7B7B7"/>
      <name val="Noto Serif TC SemiBold"/>
      <family val="1"/>
    </font>
    <font>
      <sz val="18"/>
      <color theme="1"/>
      <name val="LXGW WenKai Mono TC Bold"/>
    </font>
    <font>
      <sz val="20"/>
      <color theme="4"/>
      <name val="LXGW WenKai Mono TC Bold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45818E"/>
        <bgColor rgb="FF45818E"/>
      </patternFill>
    </fill>
    <fill>
      <patternFill patternType="solid">
        <fgColor rgb="FFB7E1CD"/>
        <bgColor rgb="FFB7E1CD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rgb="FFFFF2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B7B7B7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CCCCCC"/>
      </patternFill>
    </fill>
    <fill>
      <patternFill patternType="solid">
        <fgColor rgb="FF729FCF"/>
        <bgColor rgb="FF729FC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3366BB"/>
      </right>
      <top/>
      <bottom style="thin">
        <color rgb="FF3366BB"/>
      </bottom>
      <diagonal/>
    </border>
    <border>
      <left/>
      <right style="thin">
        <color rgb="FF3366BB"/>
      </right>
      <top style="thin">
        <color rgb="FF3366BB"/>
      </top>
      <bottom style="thin">
        <color rgb="FF3366BB"/>
      </bottom>
      <diagonal/>
    </border>
    <border>
      <left style="thin">
        <color rgb="FF3366BB"/>
      </left>
      <right style="thin">
        <color rgb="FF3366BB"/>
      </right>
      <top style="thin">
        <color rgb="FF3366BB"/>
      </top>
      <bottom style="thin">
        <color rgb="FF3366BB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>
      <alignment vertical="center"/>
    </xf>
    <xf numFmtId="0" fontId="15" fillId="0" borderId="0"/>
    <xf numFmtId="0" fontId="21" fillId="0" borderId="0" applyNumberForma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/>
    <xf numFmtId="176" fontId="6" fillId="3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0" fillId="4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7" fillId="10" borderId="4" xfId="1" applyFont="1" applyFill="1" applyBorder="1" applyAlignment="1">
      <alignment horizontal="center" vertical="center"/>
    </xf>
    <xf numFmtId="0" fontId="18" fillId="10" borderId="4" xfId="1" applyFont="1" applyFill="1" applyBorder="1" applyAlignment="1">
      <alignment horizontal="center" vertical="center"/>
    </xf>
    <xf numFmtId="0" fontId="19" fillId="0" borderId="4" xfId="1" applyFont="1" applyBorder="1" applyAlignment="1">
      <alignment horizontal="center" vertical="center"/>
    </xf>
    <xf numFmtId="0" fontId="20" fillId="0" borderId="4" xfId="1" applyFont="1" applyBorder="1" applyAlignment="1">
      <alignment horizontal="center" vertical="center"/>
    </xf>
    <xf numFmtId="0" fontId="17" fillId="0" borderId="4" xfId="1" applyFont="1" applyBorder="1" applyAlignment="1">
      <alignment horizontal="left" vertical="center"/>
    </xf>
    <xf numFmtId="0" fontId="16" fillId="0" borderId="4" xfId="1" applyFont="1" applyBorder="1" applyAlignment="1">
      <alignment horizontal="center"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6" fillId="5" borderId="2" xfId="0" applyFont="1" applyFill="1" applyBorder="1" applyAlignment="1">
      <alignment horizontal="center" vertical="center"/>
    </xf>
    <xf numFmtId="0" fontId="27" fillId="6" borderId="2" xfId="0" applyFont="1" applyFill="1" applyBorder="1" applyAlignment="1">
      <alignment horizontal="center" vertical="center"/>
    </xf>
    <xf numFmtId="0" fontId="28" fillId="9" borderId="2" xfId="0" applyFont="1" applyFill="1" applyBorder="1" applyAlignment="1">
      <alignment horizontal="center" vertical="center"/>
    </xf>
    <xf numFmtId="0" fontId="28" fillId="5" borderId="2" xfId="0" applyFont="1" applyFill="1" applyBorder="1" applyAlignment="1">
      <alignment horizontal="center" vertical="center"/>
    </xf>
    <xf numFmtId="0" fontId="29" fillId="0" borderId="2" xfId="0" applyFont="1" applyBorder="1" applyAlignment="1">
      <alignment horizontal="left" vertical="center"/>
    </xf>
    <xf numFmtId="0" fontId="30" fillId="8" borderId="2" xfId="0" applyFont="1" applyFill="1" applyBorder="1" applyAlignment="1">
      <alignment horizontal="left" vertical="center"/>
    </xf>
    <xf numFmtId="0" fontId="31" fillId="7" borderId="2" xfId="0" applyFont="1" applyFill="1" applyBorder="1" applyAlignment="1">
      <alignment horizontal="left" indent="1"/>
    </xf>
    <xf numFmtId="0" fontId="31" fillId="11" borderId="5" xfId="0" applyFont="1" applyFill="1" applyBorder="1" applyAlignment="1">
      <alignment horizontal="center"/>
    </xf>
    <xf numFmtId="0" fontId="29" fillId="0" borderId="6" xfId="0" applyFont="1" applyBorder="1" applyAlignment="1">
      <alignment horizontal="left" vertical="center"/>
    </xf>
    <xf numFmtId="0" fontId="23" fillId="0" borderId="4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32" fillId="7" borderId="2" xfId="0" applyFont="1" applyFill="1" applyBorder="1" applyAlignment="1">
      <alignment horizontal="center"/>
    </xf>
    <xf numFmtId="0" fontId="33" fillId="0" borderId="2" xfId="0" applyFont="1" applyBorder="1" applyAlignment="1">
      <alignment horizontal="center" vertical="center"/>
    </xf>
    <xf numFmtId="0" fontId="29" fillId="12" borderId="2" xfId="0" applyFont="1" applyFill="1" applyBorder="1" applyAlignment="1">
      <alignment horizontal="left" vertical="center"/>
    </xf>
    <xf numFmtId="0" fontId="34" fillId="0" borderId="2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11" fillId="0" borderId="7" xfId="0" applyFont="1" applyBorder="1" applyAlignment="1"/>
    <xf numFmtId="0" fontId="8" fillId="4" borderId="1" xfId="0" applyFont="1" applyFill="1" applyBorder="1" applyAlignment="1">
      <alignment horizontal="center" vertical="center"/>
    </xf>
    <xf numFmtId="0" fontId="11" fillId="0" borderId="3" xfId="0" applyFont="1" applyBorder="1" applyAlignment="1"/>
    <xf numFmtId="0" fontId="8" fillId="4" borderId="0" xfId="0" applyFont="1" applyFill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176" fontId="35" fillId="13" borderId="0" xfId="0" applyNumberFormat="1" applyFont="1" applyFill="1" applyAlignment="1">
      <alignment horizontal="center" vertical="center"/>
    </xf>
    <xf numFmtId="0" fontId="36" fillId="0" borderId="0" xfId="0" applyFont="1">
      <alignment vertical="center"/>
    </xf>
    <xf numFmtId="0" fontId="37" fillId="4" borderId="2" xfId="0" applyFont="1" applyFill="1" applyBorder="1" applyAlignment="1">
      <alignment horizontal="center" vertical="center"/>
    </xf>
    <xf numFmtId="0" fontId="38" fillId="4" borderId="2" xfId="0" applyFont="1" applyFill="1" applyBorder="1" applyAlignment="1">
      <alignment horizontal="center" vertical="center"/>
    </xf>
    <xf numFmtId="0" fontId="39" fillId="4" borderId="2" xfId="0" applyFont="1" applyFill="1" applyBorder="1" applyAlignment="1">
      <alignment horizontal="center" vertical="center"/>
    </xf>
    <xf numFmtId="0" fontId="40" fillId="4" borderId="2" xfId="0" applyFont="1" applyFill="1" applyBorder="1" applyAlignment="1">
      <alignment horizontal="center" vertical="center"/>
    </xf>
    <xf numFmtId="0" fontId="41" fillId="0" borderId="0" xfId="0" applyFont="1">
      <alignment vertical="center"/>
    </xf>
    <xf numFmtId="0" fontId="42" fillId="0" borderId="2" xfId="0" applyFont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43" fillId="0" borderId="2" xfId="0" applyFont="1" applyBorder="1">
      <alignment vertical="center"/>
    </xf>
    <xf numFmtId="0" fontId="44" fillId="0" borderId="2" xfId="0" applyFont="1" applyBorder="1">
      <alignment vertical="center"/>
    </xf>
    <xf numFmtId="0" fontId="45" fillId="0" borderId="2" xfId="0" applyFont="1" applyBorder="1">
      <alignment vertical="center"/>
    </xf>
    <xf numFmtId="0" fontId="46" fillId="0" borderId="2" xfId="0" applyFont="1" applyBorder="1">
      <alignment vertical="center"/>
    </xf>
    <xf numFmtId="0" fontId="47" fillId="0" borderId="2" xfId="0" applyFont="1" applyBorder="1">
      <alignment vertical="center"/>
    </xf>
    <xf numFmtId="0" fontId="48" fillId="2" borderId="2" xfId="0" applyFont="1" applyFill="1" applyBorder="1" applyAlignment="1">
      <alignment horizontal="center" vertical="center"/>
    </xf>
    <xf numFmtId="0" fontId="49" fillId="14" borderId="2" xfId="0" applyFont="1" applyFill="1" applyBorder="1">
      <alignment vertical="center"/>
    </xf>
    <xf numFmtId="0" fontId="43" fillId="2" borderId="2" xfId="0" applyFont="1" applyFill="1" applyBorder="1">
      <alignment vertical="center"/>
    </xf>
    <xf numFmtId="0" fontId="50" fillId="7" borderId="2" xfId="0" applyFont="1" applyFill="1" applyBorder="1" applyAlignment="1">
      <alignment horizontal="center" vertical="center"/>
    </xf>
    <xf numFmtId="0" fontId="51" fillId="15" borderId="2" xfId="0" applyFont="1" applyFill="1" applyBorder="1">
      <alignment vertical="center"/>
    </xf>
    <xf numFmtId="0" fontId="52" fillId="0" borderId="2" xfId="0" applyFont="1" applyBorder="1">
      <alignment vertical="center"/>
    </xf>
    <xf numFmtId="0" fontId="53" fillId="2" borderId="2" xfId="0" applyFont="1" applyFill="1" applyBorder="1">
      <alignment vertical="center"/>
    </xf>
    <xf numFmtId="0" fontId="44" fillId="2" borderId="2" xfId="0" applyFont="1" applyFill="1" applyBorder="1">
      <alignment vertical="center"/>
    </xf>
    <xf numFmtId="0" fontId="45" fillId="2" borderId="2" xfId="0" applyFont="1" applyFill="1" applyBorder="1">
      <alignment vertical="center"/>
    </xf>
    <xf numFmtId="0" fontId="54" fillId="0" borderId="2" xfId="0" applyFont="1" applyBorder="1">
      <alignment vertical="center"/>
    </xf>
    <xf numFmtId="0" fontId="43" fillId="16" borderId="2" xfId="0" applyFont="1" applyFill="1" applyBorder="1">
      <alignment vertical="center"/>
    </xf>
    <xf numFmtId="0" fontId="49" fillId="14" borderId="1" xfId="0" applyFont="1" applyFill="1" applyBorder="1">
      <alignment vertical="center"/>
    </xf>
    <xf numFmtId="0" fontId="43" fillId="0" borderId="8" xfId="0" applyFont="1" applyBorder="1">
      <alignment vertical="center"/>
    </xf>
    <xf numFmtId="0" fontId="45" fillId="0" borderId="3" xfId="0" applyFont="1" applyBorder="1">
      <alignment vertical="center"/>
    </xf>
    <xf numFmtId="0" fontId="44" fillId="0" borderId="3" xfId="0" applyFont="1" applyBorder="1">
      <alignment vertical="center"/>
    </xf>
    <xf numFmtId="0" fontId="43" fillId="0" borderId="3" xfId="0" applyFont="1" applyBorder="1">
      <alignment vertical="center"/>
    </xf>
    <xf numFmtId="0" fontId="54" fillId="0" borderId="3" xfId="0" applyFont="1" applyBorder="1">
      <alignment vertical="center"/>
    </xf>
    <xf numFmtId="0" fontId="55" fillId="0" borderId="2" xfId="0" applyFont="1" applyBorder="1">
      <alignment vertical="center"/>
    </xf>
    <xf numFmtId="0" fontId="16" fillId="0" borderId="2" xfId="0" applyFont="1" applyBorder="1">
      <alignment vertical="center"/>
    </xf>
    <xf numFmtId="0" fontId="56" fillId="2" borderId="2" xfId="0" applyFont="1" applyFill="1" applyBorder="1">
      <alignment vertical="center"/>
    </xf>
    <xf numFmtId="0" fontId="54" fillId="2" borderId="2" xfId="0" applyFont="1" applyFill="1" applyBorder="1">
      <alignment vertical="center"/>
    </xf>
    <xf numFmtId="0" fontId="46" fillId="2" borderId="2" xfId="0" applyFont="1" applyFill="1" applyBorder="1">
      <alignment vertical="center"/>
    </xf>
    <xf numFmtId="0" fontId="45" fillId="14" borderId="2" xfId="0" applyFont="1" applyFill="1" applyBorder="1">
      <alignment vertical="center"/>
    </xf>
    <xf numFmtId="0" fontId="51" fillId="2" borderId="2" xfId="0" applyFont="1" applyFill="1" applyBorder="1">
      <alignment vertical="center"/>
    </xf>
    <xf numFmtId="0" fontId="49" fillId="0" borderId="2" xfId="0" applyFont="1" applyBorder="1">
      <alignment vertical="center"/>
    </xf>
    <xf numFmtId="0" fontId="57" fillId="0" borderId="2" xfId="0" applyFont="1" applyBorder="1">
      <alignment vertical="center"/>
    </xf>
    <xf numFmtId="0" fontId="58" fillId="0" borderId="2" xfId="0" applyFont="1" applyBorder="1">
      <alignment vertical="center"/>
    </xf>
    <xf numFmtId="0" fontId="59" fillId="0" borderId="2" xfId="0" applyFont="1" applyBorder="1">
      <alignment vertical="center"/>
    </xf>
    <xf numFmtId="0" fontId="49" fillId="17" borderId="2" xfId="0" applyFont="1" applyFill="1" applyBorder="1">
      <alignment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0" fillId="0" borderId="0" xfId="0" applyFont="1">
      <alignment vertical="center"/>
    </xf>
    <xf numFmtId="0" fontId="61" fillId="0" borderId="0" xfId="0" applyFont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32" fillId="7" borderId="4" xfId="0" applyFont="1" applyFill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3" fillId="18" borderId="9" xfId="0" applyFont="1" applyFill="1" applyBorder="1" applyAlignment="1">
      <alignment horizontal="center" vertical="center"/>
    </xf>
    <xf numFmtId="0" fontId="64" fillId="0" borderId="9" xfId="0" applyFont="1" applyBorder="1" applyAlignment="1">
      <alignment horizontal="center" vertical="center"/>
    </xf>
    <xf numFmtId="0" fontId="62" fillId="2" borderId="9" xfId="0" applyFont="1" applyFill="1" applyBorder="1" applyAlignment="1">
      <alignment horizontal="center" vertical="center"/>
    </xf>
    <xf numFmtId="0" fontId="66" fillId="7" borderId="4" xfId="0" applyFont="1" applyFill="1" applyBorder="1" applyAlignment="1">
      <alignment horizontal="left" vertical="center"/>
    </xf>
    <xf numFmtId="0" fontId="67" fillId="0" borderId="12" xfId="0" applyFont="1" applyBorder="1" applyAlignment="1">
      <alignment horizontal="center" vertical="center"/>
    </xf>
    <xf numFmtId="0" fontId="68" fillId="0" borderId="0" xfId="2" applyFont="1">
      <alignment vertical="center"/>
    </xf>
    <xf numFmtId="0" fontId="23" fillId="0" borderId="0" xfId="0" applyFont="1">
      <alignment vertical="center"/>
    </xf>
    <xf numFmtId="0" fontId="70" fillId="6" borderId="2" xfId="0" applyFont="1" applyFill="1" applyBorder="1" applyAlignment="1">
      <alignment horizontal="center" vertical="center"/>
    </xf>
    <xf numFmtId="0" fontId="71" fillId="0" borderId="4" xfId="0" applyFont="1" applyBorder="1" applyAlignment="1">
      <alignment horizontal="center" vertical="center"/>
    </xf>
    <xf numFmtId="0" fontId="72" fillId="8" borderId="2" xfId="0" applyFont="1" applyFill="1" applyBorder="1" applyAlignment="1">
      <alignment horizontal="left" vertical="center"/>
    </xf>
  </cellXfs>
  <cellStyles count="3">
    <cellStyle name="一般" xfId="0" builtinId="0"/>
    <cellStyle name="一般 3" xfId="1" xr:uid="{67FA0126-E6F2-3A40-B8AC-AD81E967E53B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lanjui/workspace/rime/ngeesiokthong/docs/P02_&#27827;&#27931;&#35441;&#28450;&#23383;&#24235;.xlsx" TargetMode="External"/><Relationship Id="rId1" Type="http://schemas.openxmlformats.org/officeDocument/2006/relationships/externalLinkPath" Target="P02_&#27827;&#27931;&#35441;&#28450;&#23383;&#2423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輸入工具"/>
      <sheetName val="聲母碼"/>
      <sheetName val="韻母碼"/>
      <sheetName val="調號碼"/>
      <sheetName val="十五音-韻母"/>
      <sheetName val="台羅-韻母八音反切"/>
      <sheetName val="白話字-韻母八音反切"/>
      <sheetName val="閩拼-韻母八音反切"/>
    </sheetNames>
    <sheetDataSet>
      <sheetData sheetId="0"/>
      <sheetData sheetId="1">
        <row r="6">
          <cell r="D6">
            <v>1</v>
          </cell>
          <cell r="E6" t="str">
            <v>q</v>
          </cell>
          <cell r="F6" t="str">
            <v>Ø</v>
          </cell>
          <cell r="G6" t="str">
            <v>英</v>
          </cell>
          <cell r="H6" t="str">
            <v>Ø</v>
          </cell>
          <cell r="I6" t="str">
            <v>Ø</v>
          </cell>
          <cell r="J6" t="str">
            <v>Ø</v>
          </cell>
          <cell r="K6" t="str">
            <v>Ø</v>
          </cell>
        </row>
        <row r="7">
          <cell r="D7">
            <v>2</v>
          </cell>
          <cell r="E7" t="str">
            <v>p</v>
          </cell>
          <cell r="F7" t="str">
            <v>[p]</v>
          </cell>
          <cell r="G7" t="str">
            <v>邊</v>
          </cell>
          <cell r="H7" t="str">
            <v>p</v>
          </cell>
          <cell r="I7" t="str">
            <v>p</v>
          </cell>
          <cell r="J7" t="str">
            <v>b</v>
          </cell>
          <cell r="K7" t="str">
            <v>ㄅ</v>
          </cell>
        </row>
        <row r="8">
          <cell r="D8">
            <v>3</v>
          </cell>
          <cell r="E8" t="str">
            <v>b</v>
          </cell>
          <cell r="F8" t="str">
            <v>[b]</v>
          </cell>
          <cell r="G8" t="str">
            <v>門</v>
          </cell>
          <cell r="H8" t="str">
            <v>b</v>
          </cell>
          <cell r="I8" t="str">
            <v>b</v>
          </cell>
          <cell r="J8" t="str">
            <v>bb</v>
          </cell>
          <cell r="K8" t="str">
            <v>ㆠ</v>
          </cell>
        </row>
        <row r="9">
          <cell r="D9">
            <v>4</v>
          </cell>
          <cell r="E9" t="str">
            <v>ph</v>
          </cell>
          <cell r="F9" t="str">
            <v>[pʰ]</v>
          </cell>
          <cell r="G9" t="str">
            <v>頗</v>
          </cell>
          <cell r="H9" t="str">
            <v>ph</v>
          </cell>
          <cell r="I9" t="str">
            <v>ph</v>
          </cell>
          <cell r="J9" t="str">
            <v>p</v>
          </cell>
          <cell r="K9" t="str">
            <v>ㄆ</v>
          </cell>
        </row>
        <row r="10">
          <cell r="D10">
            <v>5</v>
          </cell>
          <cell r="E10" t="str">
            <v>m</v>
          </cell>
          <cell r="F10" t="str">
            <v>[m]</v>
          </cell>
          <cell r="G10" t="str">
            <v>門</v>
          </cell>
          <cell r="H10" t="str">
            <v>m</v>
          </cell>
          <cell r="I10" t="str">
            <v>m</v>
          </cell>
          <cell r="J10" t="str">
            <v>bbn</v>
          </cell>
          <cell r="K10" t="str">
            <v>ㄇ</v>
          </cell>
        </row>
        <row r="11">
          <cell r="D11">
            <v>6</v>
          </cell>
          <cell r="E11" t="str">
            <v>t</v>
          </cell>
          <cell r="F11" t="str">
            <v>[t]</v>
          </cell>
          <cell r="G11" t="str">
            <v>地</v>
          </cell>
          <cell r="H11" t="str">
            <v>t</v>
          </cell>
          <cell r="I11" t="str">
            <v>t</v>
          </cell>
          <cell r="J11" t="str">
            <v>d</v>
          </cell>
          <cell r="K11" t="str">
            <v>ㄉ</v>
          </cell>
        </row>
        <row r="12">
          <cell r="D12">
            <v>7</v>
          </cell>
          <cell r="E12" t="str">
            <v>dd</v>
          </cell>
          <cell r="F12" t="str">
            <v>[d]</v>
          </cell>
          <cell r="G12" t="str">
            <v>Ø</v>
          </cell>
          <cell r="H12" t="str">
            <v>Ø</v>
          </cell>
          <cell r="I12" t="str">
            <v>Ø</v>
          </cell>
          <cell r="J12" t="str">
            <v>dd</v>
          </cell>
          <cell r="K12" t="str">
            <v>Ø</v>
          </cell>
        </row>
        <row r="13">
          <cell r="D13">
            <v>8</v>
          </cell>
          <cell r="E13" t="str">
            <v>th</v>
          </cell>
          <cell r="F13" t="str">
            <v>[tʰ]</v>
          </cell>
          <cell r="G13" t="str">
            <v>他</v>
          </cell>
          <cell r="H13" t="str">
            <v>th</v>
          </cell>
          <cell r="I13" t="str">
            <v>th</v>
          </cell>
          <cell r="J13" t="str">
            <v>t</v>
          </cell>
          <cell r="K13" t="str">
            <v>ㄊ</v>
          </cell>
        </row>
        <row r="14">
          <cell r="D14">
            <v>9</v>
          </cell>
          <cell r="E14" t="str">
            <v>n</v>
          </cell>
          <cell r="F14" t="str">
            <v>[n]</v>
          </cell>
          <cell r="G14" t="str">
            <v>柳</v>
          </cell>
          <cell r="H14" t="str">
            <v>n</v>
          </cell>
          <cell r="I14" t="str">
            <v>n</v>
          </cell>
          <cell r="J14" t="str">
            <v>ln</v>
          </cell>
          <cell r="K14" t="str">
            <v>ㄋ</v>
          </cell>
        </row>
        <row r="15">
          <cell r="D15">
            <v>10</v>
          </cell>
          <cell r="E15" t="str">
            <v>l</v>
          </cell>
          <cell r="F15" t="str">
            <v>[l]</v>
          </cell>
          <cell r="G15" t="str">
            <v>柳</v>
          </cell>
          <cell r="H15" t="str">
            <v>l</v>
          </cell>
          <cell r="I15" t="str">
            <v>l</v>
          </cell>
          <cell r="J15" t="str">
            <v>l</v>
          </cell>
          <cell r="K15" t="str">
            <v>ㄌ</v>
          </cell>
        </row>
        <row r="16">
          <cell r="D16">
            <v>11</v>
          </cell>
          <cell r="E16" t="str">
            <v>k</v>
          </cell>
          <cell r="F16" t="str">
            <v>[k]</v>
          </cell>
          <cell r="G16" t="str">
            <v>求</v>
          </cell>
          <cell r="H16" t="str">
            <v>k</v>
          </cell>
          <cell r="I16" t="str">
            <v>k</v>
          </cell>
          <cell r="J16" t="str">
            <v>g</v>
          </cell>
          <cell r="K16" t="str">
            <v>ㄍ</v>
          </cell>
        </row>
        <row r="17">
          <cell r="D17">
            <v>12</v>
          </cell>
          <cell r="E17" t="str">
            <v>kh</v>
          </cell>
          <cell r="F17" t="str">
            <v>[kʰ]</v>
          </cell>
          <cell r="G17" t="str">
            <v>去</v>
          </cell>
          <cell r="H17" t="str">
            <v>kh</v>
          </cell>
          <cell r="I17" t="str">
            <v>kh</v>
          </cell>
          <cell r="J17" t="str">
            <v>k</v>
          </cell>
          <cell r="K17" t="str">
            <v>ㄎ</v>
          </cell>
        </row>
        <row r="18">
          <cell r="D18">
            <v>13</v>
          </cell>
          <cell r="E18" t="str">
            <v>g</v>
          </cell>
          <cell r="F18" t="str">
            <v>[ɡ]</v>
          </cell>
          <cell r="G18" t="str">
            <v>語</v>
          </cell>
          <cell r="H18" t="str">
            <v>g</v>
          </cell>
          <cell r="I18" t="str">
            <v>g</v>
          </cell>
          <cell r="J18" t="str">
            <v>gg</v>
          </cell>
          <cell r="K18" t="str">
            <v>ㆣ</v>
          </cell>
        </row>
        <row r="19">
          <cell r="D19">
            <v>14</v>
          </cell>
          <cell r="E19" t="str">
            <v>ng</v>
          </cell>
          <cell r="F19" t="str">
            <v>[ŋ]</v>
          </cell>
          <cell r="G19" t="str">
            <v>語</v>
          </cell>
          <cell r="H19" t="str">
            <v>ng</v>
          </cell>
          <cell r="I19" t="str">
            <v>ng</v>
          </cell>
          <cell r="J19" t="str">
            <v>ggn</v>
          </cell>
          <cell r="K19" t="str">
            <v>ㄫ</v>
          </cell>
        </row>
        <row r="20">
          <cell r="D20">
            <v>15</v>
          </cell>
          <cell r="E20" t="str">
            <v>h</v>
          </cell>
          <cell r="F20" t="str">
            <v>[h]</v>
          </cell>
          <cell r="G20" t="str">
            <v>喜</v>
          </cell>
          <cell r="H20" t="str">
            <v>h</v>
          </cell>
          <cell r="I20" t="str">
            <v>h</v>
          </cell>
          <cell r="J20" t="str">
            <v>h</v>
          </cell>
          <cell r="K20" t="str">
            <v>ㄏ</v>
          </cell>
        </row>
        <row r="21">
          <cell r="D21">
            <v>16</v>
          </cell>
          <cell r="E21" t="str">
            <v>ts</v>
          </cell>
          <cell r="F21" t="str">
            <v>[ʦ]</v>
          </cell>
          <cell r="G21" t="str">
            <v>曾</v>
          </cell>
          <cell r="H21" t="str">
            <v>ch</v>
          </cell>
          <cell r="I21" t="str">
            <v>ts</v>
          </cell>
          <cell r="J21" t="str">
            <v>z</v>
          </cell>
          <cell r="K21" t="str">
            <v>ㄗ</v>
          </cell>
        </row>
        <row r="22">
          <cell r="D22">
            <v>17</v>
          </cell>
          <cell r="E22" t="str">
            <v>tsh</v>
          </cell>
          <cell r="F22" t="str">
            <v>[ʦʰ]</v>
          </cell>
          <cell r="G22" t="str">
            <v>出</v>
          </cell>
          <cell r="H22" t="str">
            <v>chh</v>
          </cell>
          <cell r="I22" t="str">
            <v>tsh</v>
          </cell>
          <cell r="J22" t="str">
            <v>c</v>
          </cell>
          <cell r="K22" t="str">
            <v>ㄘ</v>
          </cell>
        </row>
        <row r="23">
          <cell r="D23">
            <v>18</v>
          </cell>
          <cell r="E23" t="str">
            <v>s</v>
          </cell>
          <cell r="F23" t="str">
            <v>[s]</v>
          </cell>
          <cell r="G23" t="str">
            <v>時</v>
          </cell>
          <cell r="H23" t="str">
            <v>s</v>
          </cell>
          <cell r="I23" t="str">
            <v>s</v>
          </cell>
          <cell r="J23" t="str">
            <v>s</v>
          </cell>
          <cell r="K23" t="str">
            <v>ㄙ</v>
          </cell>
        </row>
        <row r="24">
          <cell r="D24">
            <v>19</v>
          </cell>
          <cell r="E24" t="str">
            <v>j</v>
          </cell>
          <cell r="F24" t="str">
            <v>[ʣ]</v>
          </cell>
          <cell r="G24" t="str">
            <v>入</v>
          </cell>
          <cell r="H24" t="str">
            <v>j</v>
          </cell>
          <cell r="I24" t="str">
            <v>j</v>
          </cell>
          <cell r="J24" t="str">
            <v>zzi</v>
          </cell>
          <cell r="K24" t="str">
            <v>ㆡ</v>
          </cell>
        </row>
      </sheetData>
      <sheetData sheetId="2">
        <row r="5">
          <cell r="F5">
            <v>1</v>
          </cell>
          <cell r="G5" t="str">
            <v>a</v>
          </cell>
          <cell r="H5" t="str">
            <v>a</v>
          </cell>
          <cell r="I5" t="str">
            <v>膠</v>
          </cell>
          <cell r="J5" t="str">
            <v>a</v>
          </cell>
          <cell r="K5" t="str">
            <v>a</v>
          </cell>
          <cell r="L5" t="str">
            <v>a</v>
          </cell>
          <cell r="M5" t="str">
            <v>ㄚ</v>
          </cell>
        </row>
        <row r="6">
          <cell r="F6">
            <v>2</v>
          </cell>
          <cell r="G6" t="str">
            <v>ann</v>
          </cell>
          <cell r="H6" t="str">
            <v>ã</v>
          </cell>
          <cell r="I6" t="str">
            <v>監</v>
          </cell>
          <cell r="J6" t="str">
            <v>aⁿ</v>
          </cell>
          <cell r="K6" t="str">
            <v>ann</v>
          </cell>
          <cell r="L6" t="str">
            <v>na</v>
          </cell>
          <cell r="M6" t="str">
            <v>ㆩ</v>
          </cell>
        </row>
        <row r="7">
          <cell r="F7">
            <v>3</v>
          </cell>
          <cell r="G7" t="str">
            <v>ah</v>
          </cell>
          <cell r="H7" t="str">
            <v>a?</v>
          </cell>
          <cell r="I7" t="str">
            <v>膠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ㄚㆷ</v>
          </cell>
        </row>
        <row r="8">
          <cell r="F8">
            <v>4</v>
          </cell>
          <cell r="G8" t="str">
            <v>annh</v>
          </cell>
          <cell r="H8" t="str">
            <v>ã?</v>
          </cell>
          <cell r="I8" t="str">
            <v>監</v>
          </cell>
          <cell r="J8" t="str">
            <v>ahⁿ</v>
          </cell>
          <cell r="K8" t="str">
            <v>annh</v>
          </cell>
          <cell r="L8" t="str">
            <v>nah</v>
          </cell>
          <cell r="M8" t="str">
            <v>ㆩㆷ</v>
          </cell>
        </row>
        <row r="9">
          <cell r="F9">
            <v>5</v>
          </cell>
          <cell r="G9" t="str">
            <v>ai</v>
          </cell>
          <cell r="H9" t="str">
            <v>ai</v>
          </cell>
          <cell r="I9" t="str">
            <v>皆</v>
          </cell>
          <cell r="J9" t="str">
            <v>ai</v>
          </cell>
          <cell r="K9" t="str">
            <v>ai</v>
          </cell>
          <cell r="L9" t="str">
            <v>ai</v>
          </cell>
          <cell r="M9" t="str">
            <v>ㄞ</v>
          </cell>
        </row>
        <row r="10">
          <cell r="F10">
            <v>6</v>
          </cell>
          <cell r="G10" t="str">
            <v>ainn</v>
          </cell>
          <cell r="H10" t="str">
            <v>ãĩ</v>
          </cell>
          <cell r="I10" t="str">
            <v>閒</v>
          </cell>
          <cell r="J10" t="str">
            <v>aiⁿ</v>
          </cell>
          <cell r="K10" t="str">
            <v>ainn</v>
          </cell>
          <cell r="L10" t="str">
            <v>nai</v>
          </cell>
          <cell r="M10" t="str">
            <v>ㆮ</v>
          </cell>
        </row>
        <row r="11">
          <cell r="F11">
            <v>7</v>
          </cell>
          <cell r="G11" t="str">
            <v>ak</v>
          </cell>
          <cell r="H11" t="str">
            <v>ak̚</v>
          </cell>
          <cell r="I11" t="str">
            <v>江</v>
          </cell>
          <cell r="J11" t="str">
            <v>ak</v>
          </cell>
          <cell r="K11" t="str">
            <v>ak</v>
          </cell>
          <cell r="L11" t="str">
            <v>ak</v>
          </cell>
          <cell r="M11" t="str">
            <v>ㄚㆻ</v>
          </cell>
        </row>
        <row r="12">
          <cell r="F12">
            <v>8</v>
          </cell>
          <cell r="G12" t="str">
            <v>am</v>
          </cell>
          <cell r="H12" t="str">
            <v>am</v>
          </cell>
          <cell r="I12" t="str">
            <v>甘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ㆰ</v>
          </cell>
        </row>
        <row r="13">
          <cell r="F13">
            <v>9</v>
          </cell>
          <cell r="G13" t="str">
            <v>an</v>
          </cell>
          <cell r="H13" t="str">
            <v>an</v>
          </cell>
          <cell r="I13" t="str">
            <v>干</v>
          </cell>
          <cell r="J13" t="str">
            <v>an</v>
          </cell>
          <cell r="K13" t="str">
            <v>an</v>
          </cell>
          <cell r="L13" t="str">
            <v>an</v>
          </cell>
          <cell r="M13" t="str">
            <v>ㄢ</v>
          </cell>
        </row>
        <row r="14">
          <cell r="F14">
            <v>10</v>
          </cell>
          <cell r="G14" t="str">
            <v>ang</v>
          </cell>
          <cell r="H14" t="str">
            <v>aŋ</v>
          </cell>
          <cell r="I14" t="str">
            <v>江</v>
          </cell>
          <cell r="J14" t="str">
            <v>ang</v>
          </cell>
          <cell r="K14" t="str">
            <v>ang</v>
          </cell>
          <cell r="L14" t="str">
            <v>ang</v>
          </cell>
          <cell r="M14" t="str">
            <v>ㄤ</v>
          </cell>
        </row>
        <row r="15">
          <cell r="F15">
            <v>11</v>
          </cell>
          <cell r="G15" t="str">
            <v>ap</v>
          </cell>
          <cell r="H15" t="str">
            <v>ap̚</v>
          </cell>
          <cell r="I15" t="str">
            <v>甘</v>
          </cell>
          <cell r="J15" t="str">
            <v>ap</v>
          </cell>
          <cell r="K15" t="str">
            <v>ap</v>
          </cell>
          <cell r="L15" t="str">
            <v>ap</v>
          </cell>
          <cell r="M15" t="str">
            <v>ㄚㆴ</v>
          </cell>
        </row>
        <row r="16">
          <cell r="F16">
            <v>12</v>
          </cell>
          <cell r="G16" t="str">
            <v>ap</v>
          </cell>
          <cell r="H16" t="str">
            <v>at̚</v>
          </cell>
          <cell r="I16" t="str">
            <v>干</v>
          </cell>
          <cell r="J16" t="str">
            <v>at</v>
          </cell>
          <cell r="K16" t="str">
            <v>ap</v>
          </cell>
          <cell r="L16" t="str">
            <v>at</v>
          </cell>
          <cell r="M16" t="str">
            <v>ㄚㆵ</v>
          </cell>
        </row>
        <row r="17">
          <cell r="F17">
            <v>13</v>
          </cell>
          <cell r="G17" t="str">
            <v>au</v>
          </cell>
          <cell r="H17" t="str">
            <v>aʊ</v>
          </cell>
          <cell r="I17" t="str">
            <v>交</v>
          </cell>
          <cell r="J17" t="str">
            <v>au</v>
          </cell>
          <cell r="K17" t="str">
            <v>au</v>
          </cell>
          <cell r="L17" t="str">
            <v>ao</v>
          </cell>
          <cell r="M17" t="str">
            <v>ㄠ</v>
          </cell>
        </row>
        <row r="18">
          <cell r="F18">
            <v>14</v>
          </cell>
          <cell r="G18" t="str">
            <v>auh</v>
          </cell>
          <cell r="H18" t="str">
            <v>au?</v>
          </cell>
          <cell r="I18" t="str">
            <v>交</v>
          </cell>
          <cell r="J18" t="str">
            <v>auh</v>
          </cell>
          <cell r="K18" t="str">
            <v>auh</v>
          </cell>
          <cell r="L18" t="str">
            <v>aoh</v>
          </cell>
          <cell r="M18" t="str">
            <v>ㄠㆷ</v>
          </cell>
        </row>
        <row r="19">
          <cell r="F19">
            <v>15</v>
          </cell>
          <cell r="G19" t="str">
            <v>e</v>
          </cell>
          <cell r="H19" t="str">
            <v>e</v>
          </cell>
          <cell r="I19" t="str">
            <v>伽</v>
          </cell>
          <cell r="J19" t="str">
            <v>e</v>
          </cell>
          <cell r="K19" t="str">
            <v>e</v>
          </cell>
          <cell r="L19" t="str">
            <v>e</v>
          </cell>
          <cell r="M19" t="str">
            <v>ㆤ</v>
          </cell>
        </row>
        <row r="20">
          <cell r="F20">
            <v>16</v>
          </cell>
          <cell r="G20" t="str">
            <v>enn</v>
          </cell>
          <cell r="H20" t="str">
            <v>ẽ</v>
          </cell>
          <cell r="I20" t="str">
            <v>更</v>
          </cell>
          <cell r="J20" t="str">
            <v>eⁿ</v>
          </cell>
          <cell r="K20" t="str">
            <v>enn</v>
          </cell>
          <cell r="L20" t="str">
            <v>ne</v>
          </cell>
          <cell r="M20" t="str">
            <v>ㆥ</v>
          </cell>
        </row>
        <row r="21">
          <cell r="F21">
            <v>17</v>
          </cell>
          <cell r="G21" t="str">
            <v>eh</v>
          </cell>
          <cell r="H21" t="str">
            <v>e?</v>
          </cell>
          <cell r="I21" t="str">
            <v>伽</v>
          </cell>
          <cell r="J21" t="str">
            <v>eh</v>
          </cell>
          <cell r="K21" t="str">
            <v>eh</v>
          </cell>
          <cell r="L21" t="str">
            <v>eh</v>
          </cell>
          <cell r="M21" t="str">
            <v>ㆤㆷ</v>
          </cell>
        </row>
        <row r="22">
          <cell r="F22">
            <v>18</v>
          </cell>
          <cell r="G22" t="str">
            <v>ennh</v>
          </cell>
          <cell r="H22" t="str">
            <v>ẽ?</v>
          </cell>
          <cell r="I22" t="str">
            <v>更</v>
          </cell>
          <cell r="J22" t="str">
            <v>ehⁿ</v>
          </cell>
          <cell r="K22" t="str">
            <v>ennh</v>
          </cell>
          <cell r="L22" t="str">
            <v>neh</v>
          </cell>
          <cell r="M22" t="str">
            <v>ㆥㆷ</v>
          </cell>
        </row>
        <row r="23">
          <cell r="F23">
            <v>19</v>
          </cell>
          <cell r="G23" t="str">
            <v>ik</v>
          </cell>
          <cell r="H23" t="str">
            <v>ik̚</v>
          </cell>
          <cell r="I23" t="str">
            <v>經</v>
          </cell>
          <cell r="J23" t="str">
            <v>ek</v>
          </cell>
          <cell r="K23" t="str">
            <v>ik</v>
          </cell>
          <cell r="L23" t="str">
            <v>ik</v>
          </cell>
          <cell r="M23" t="str">
            <v>ㄧㆻ</v>
          </cell>
        </row>
        <row r="24">
          <cell r="F24">
            <v>20</v>
          </cell>
          <cell r="G24" t="str">
            <v>ing</v>
          </cell>
          <cell r="H24" t="str">
            <v>ɪŋ</v>
          </cell>
          <cell r="I24" t="str">
            <v>經</v>
          </cell>
          <cell r="J24" t="str">
            <v>eng</v>
          </cell>
          <cell r="K24" t="str">
            <v>ing</v>
          </cell>
          <cell r="L24" t="str">
            <v>ing</v>
          </cell>
          <cell r="M24" t="str">
            <v>ㄧㄥ</v>
          </cell>
        </row>
        <row r="25">
          <cell r="F25">
            <v>21</v>
          </cell>
          <cell r="G25" t="str">
            <v>i</v>
          </cell>
          <cell r="H25" t="str">
            <v>i</v>
          </cell>
          <cell r="I25" t="str">
            <v>居</v>
          </cell>
          <cell r="J25" t="str">
            <v>i</v>
          </cell>
          <cell r="K25" t="str">
            <v>i</v>
          </cell>
          <cell r="L25" t="str">
            <v>i</v>
          </cell>
          <cell r="M25" t="str">
            <v>ㄧ</v>
          </cell>
        </row>
        <row r="26">
          <cell r="F26">
            <v>22</v>
          </cell>
          <cell r="G26" t="str">
            <v>inn</v>
          </cell>
          <cell r="H26" t="str">
            <v>ĩ</v>
          </cell>
          <cell r="I26" t="str">
            <v>梔</v>
          </cell>
          <cell r="J26" t="str">
            <v>iⁿ</v>
          </cell>
          <cell r="K26" t="str">
            <v>inn</v>
          </cell>
          <cell r="L26" t="str">
            <v>ni</v>
          </cell>
          <cell r="M26" t="str">
            <v>ㆪ</v>
          </cell>
        </row>
        <row r="27">
          <cell r="F27">
            <v>23</v>
          </cell>
          <cell r="G27" t="str">
            <v>ia</v>
          </cell>
          <cell r="H27" t="str">
            <v>ia</v>
          </cell>
          <cell r="I27" t="str">
            <v>迦</v>
          </cell>
          <cell r="J27" t="str">
            <v>ia</v>
          </cell>
          <cell r="K27" t="str">
            <v>ia</v>
          </cell>
          <cell r="L27" t="str">
            <v>ia</v>
          </cell>
          <cell r="M27" t="str">
            <v>ㄧㄚ</v>
          </cell>
        </row>
        <row r="28">
          <cell r="F28">
            <v>24</v>
          </cell>
          <cell r="G28" t="str">
            <v>iann</v>
          </cell>
          <cell r="H28" t="str">
            <v>ĩã</v>
          </cell>
          <cell r="I28" t="str">
            <v>驚</v>
          </cell>
          <cell r="J28" t="str">
            <v>iaⁿ</v>
          </cell>
          <cell r="K28" t="str">
            <v>iann</v>
          </cell>
          <cell r="L28" t="str">
            <v>nia</v>
          </cell>
          <cell r="M28" t="str">
            <v>ㄧㆩ</v>
          </cell>
        </row>
        <row r="29">
          <cell r="F29">
            <v>25</v>
          </cell>
          <cell r="G29" t="str">
            <v>iah</v>
          </cell>
          <cell r="H29" t="str">
            <v>ia?</v>
          </cell>
          <cell r="I29" t="str">
            <v>迦</v>
          </cell>
          <cell r="J29" t="str">
            <v>iah</v>
          </cell>
          <cell r="K29" t="str">
            <v>iah</v>
          </cell>
          <cell r="L29" t="str">
            <v>iah</v>
          </cell>
          <cell r="M29" t="str">
            <v>ㄧㄚㆷ</v>
          </cell>
        </row>
        <row r="30">
          <cell r="F30">
            <v>26</v>
          </cell>
          <cell r="G30" t="str">
            <v>iannh</v>
          </cell>
          <cell r="H30" t="str">
            <v>iãh</v>
          </cell>
          <cell r="I30" t="str">
            <v>驚</v>
          </cell>
          <cell r="J30" t="str">
            <v>iahⁿ</v>
          </cell>
          <cell r="K30" t="str">
            <v>iannh</v>
          </cell>
          <cell r="L30" t="str">
            <v>niah</v>
          </cell>
          <cell r="M30" t="str">
            <v>ㄧㆩㆷ</v>
          </cell>
        </row>
        <row r="31">
          <cell r="F31">
            <v>27</v>
          </cell>
          <cell r="G31" t="str">
            <v>iak</v>
          </cell>
          <cell r="H31" t="str">
            <v>iak̚</v>
          </cell>
          <cell r="I31" t="str">
            <v>姜</v>
          </cell>
          <cell r="J31" t="str">
            <v>iak</v>
          </cell>
          <cell r="K31" t="str">
            <v>iak</v>
          </cell>
          <cell r="L31" t="str">
            <v>iak</v>
          </cell>
          <cell r="M31" t="str">
            <v>ㄧㄚㆻ</v>
          </cell>
        </row>
        <row r="32">
          <cell r="F32">
            <v>28</v>
          </cell>
          <cell r="G32" t="str">
            <v>iam</v>
          </cell>
          <cell r="H32" t="str">
            <v>iam</v>
          </cell>
          <cell r="I32" t="str">
            <v>兼</v>
          </cell>
          <cell r="J32" t="str">
            <v>iam</v>
          </cell>
          <cell r="K32" t="str">
            <v>iam</v>
          </cell>
          <cell r="L32" t="str">
            <v>iam</v>
          </cell>
          <cell r="M32" t="str">
            <v>ㄧㆰ</v>
          </cell>
        </row>
        <row r="33">
          <cell r="F33">
            <v>29</v>
          </cell>
          <cell r="G33" t="str">
            <v>ian</v>
          </cell>
          <cell r="H33" t="str">
            <v>ian</v>
          </cell>
          <cell r="I33" t="str">
            <v>堅</v>
          </cell>
          <cell r="J33" t="str">
            <v>ian</v>
          </cell>
          <cell r="K33" t="str">
            <v>ian</v>
          </cell>
          <cell r="L33" t="str">
            <v>ian</v>
          </cell>
          <cell r="M33" t="str">
            <v>ㄧㄢ</v>
          </cell>
        </row>
        <row r="34">
          <cell r="F34">
            <v>30</v>
          </cell>
          <cell r="G34" t="str">
            <v>iang</v>
          </cell>
          <cell r="H34" t="str">
            <v>iaŋ</v>
          </cell>
          <cell r="I34" t="str">
            <v>姜</v>
          </cell>
          <cell r="J34" t="str">
            <v>iang</v>
          </cell>
          <cell r="K34" t="str">
            <v>iang</v>
          </cell>
          <cell r="L34" t="str">
            <v>iang</v>
          </cell>
          <cell r="M34" t="str">
            <v>ㄧㄤ</v>
          </cell>
        </row>
        <row r="35">
          <cell r="F35">
            <v>31</v>
          </cell>
          <cell r="G35" t="str">
            <v>iap</v>
          </cell>
          <cell r="H35" t="str">
            <v>iap̚</v>
          </cell>
          <cell r="I35" t="str">
            <v>兼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ㄧㄚㆴ</v>
          </cell>
        </row>
        <row r="36">
          <cell r="F36">
            <v>32</v>
          </cell>
          <cell r="G36" t="str">
            <v>iat</v>
          </cell>
          <cell r="H36" t="str">
            <v>iat̚</v>
          </cell>
          <cell r="I36" t="str">
            <v>堅</v>
          </cell>
          <cell r="J36" t="str">
            <v>iat</v>
          </cell>
          <cell r="K36" t="str">
            <v>iat</v>
          </cell>
          <cell r="L36" t="str">
            <v>iat</v>
          </cell>
          <cell r="M36" t="str">
            <v>ㄧㄚㆵ</v>
          </cell>
        </row>
        <row r="37">
          <cell r="F37">
            <v>33</v>
          </cell>
          <cell r="G37" t="str">
            <v>iau</v>
          </cell>
          <cell r="H37" t="str">
            <v>iaʊ</v>
          </cell>
          <cell r="I37" t="str">
            <v>嬌</v>
          </cell>
          <cell r="J37" t="str">
            <v>iau</v>
          </cell>
          <cell r="K37" t="str">
            <v>iau</v>
          </cell>
          <cell r="L37" t="str">
            <v>iao</v>
          </cell>
          <cell r="M37" t="str">
            <v>ㄧㄠ</v>
          </cell>
        </row>
        <row r="38">
          <cell r="F38">
            <v>34</v>
          </cell>
          <cell r="G38" t="str">
            <v>iaunn</v>
          </cell>
          <cell r="H38" t="str">
            <v>ĩãũ</v>
          </cell>
          <cell r="I38" t="str">
            <v>嘄</v>
          </cell>
          <cell r="J38" t="str">
            <v>iauⁿ</v>
          </cell>
          <cell r="K38" t="str">
            <v>iaunn</v>
          </cell>
          <cell r="L38" t="str">
            <v>niao</v>
          </cell>
          <cell r="M38" t="str">
            <v>ㄧㆯ</v>
          </cell>
        </row>
        <row r="39">
          <cell r="F39">
            <v>35</v>
          </cell>
          <cell r="G39" t="str">
            <v>iauh</v>
          </cell>
          <cell r="H39" t="str">
            <v>iau?</v>
          </cell>
          <cell r="I39" t="str">
            <v>嬌</v>
          </cell>
          <cell r="J39" t="str">
            <v>iauh</v>
          </cell>
          <cell r="K39" t="str">
            <v>iauh</v>
          </cell>
          <cell r="L39" t="str">
            <v>iaoh</v>
          </cell>
          <cell r="M39" t="str">
            <v>ㄧㄠㆷ</v>
          </cell>
        </row>
        <row r="40">
          <cell r="F40">
            <v>36</v>
          </cell>
          <cell r="G40" t="str">
            <v>ih</v>
          </cell>
          <cell r="H40" t="str">
            <v>i?</v>
          </cell>
          <cell r="I40" t="str">
            <v>居</v>
          </cell>
          <cell r="J40" t="str">
            <v>ih</v>
          </cell>
          <cell r="K40" t="str">
            <v>ih</v>
          </cell>
          <cell r="L40" t="str">
            <v>ih</v>
          </cell>
          <cell r="M40" t="str">
            <v>ㄧㆷ</v>
          </cell>
        </row>
        <row r="41">
          <cell r="F41">
            <v>37</v>
          </cell>
          <cell r="G41" t="str">
            <v>im</v>
          </cell>
          <cell r="H41" t="str">
            <v>im</v>
          </cell>
          <cell r="I41" t="str">
            <v>金</v>
          </cell>
          <cell r="J41" t="str">
            <v>im</v>
          </cell>
          <cell r="K41" t="str">
            <v>im</v>
          </cell>
          <cell r="L41" t="str">
            <v>im</v>
          </cell>
          <cell r="M41" t="str">
            <v>ㄧㆬ</v>
          </cell>
        </row>
        <row r="42">
          <cell r="F42">
            <v>38</v>
          </cell>
          <cell r="G42" t="str">
            <v>in</v>
          </cell>
          <cell r="H42" t="str">
            <v>in</v>
          </cell>
          <cell r="I42" t="str">
            <v>巾</v>
          </cell>
          <cell r="J42" t="str">
            <v>in</v>
          </cell>
          <cell r="K42" t="str">
            <v>in</v>
          </cell>
          <cell r="L42" t="str">
            <v>in</v>
          </cell>
          <cell r="M42" t="str">
            <v>ㄧㄣ</v>
          </cell>
        </row>
        <row r="43">
          <cell r="F43">
            <v>39</v>
          </cell>
          <cell r="G43" t="str">
            <v>io</v>
          </cell>
          <cell r="H43" t="str">
            <v>io</v>
          </cell>
          <cell r="I43" t="str">
            <v>茄</v>
          </cell>
          <cell r="J43" t="str">
            <v>io</v>
          </cell>
          <cell r="K43" t="str">
            <v>io</v>
          </cell>
          <cell r="L43" t="str">
            <v>io</v>
          </cell>
          <cell r="M43" t="str">
            <v>ㄧㄜ</v>
          </cell>
        </row>
        <row r="44">
          <cell r="F44">
            <v>40</v>
          </cell>
          <cell r="G44" t="str">
            <v>ioh</v>
          </cell>
          <cell r="H44" t="str">
            <v>iə?</v>
          </cell>
          <cell r="I44" t="str">
            <v>茄</v>
          </cell>
          <cell r="J44" t="str">
            <v>ioh</v>
          </cell>
          <cell r="K44" t="str">
            <v>ioh</v>
          </cell>
          <cell r="L44" t="str">
            <v>ioh</v>
          </cell>
          <cell r="M44" t="str">
            <v>ㄧㄜㆷ</v>
          </cell>
        </row>
        <row r="45">
          <cell r="F45">
            <v>41</v>
          </cell>
          <cell r="G45" t="str">
            <v>iok</v>
          </cell>
          <cell r="H45" t="str">
            <v>iɔk̚</v>
          </cell>
          <cell r="I45" t="str">
            <v>恭</v>
          </cell>
          <cell r="J45" t="str">
            <v>iok</v>
          </cell>
          <cell r="K45" t="str">
            <v>iok</v>
          </cell>
          <cell r="L45" t="str">
            <v>iok</v>
          </cell>
          <cell r="M45" t="str">
            <v>ㄧㆦㆻ</v>
          </cell>
        </row>
        <row r="46">
          <cell r="F46">
            <v>42</v>
          </cell>
          <cell r="G46" t="str">
            <v>iong</v>
          </cell>
          <cell r="H46" t="str">
            <v>iɔŋ</v>
          </cell>
          <cell r="I46" t="str">
            <v>恭</v>
          </cell>
          <cell r="J46" t="str">
            <v>iong</v>
          </cell>
          <cell r="K46" t="str">
            <v>iong</v>
          </cell>
          <cell r="L46" t="str">
            <v>iong</v>
          </cell>
          <cell r="M46" t="str">
            <v>ㄧㆲ</v>
          </cell>
        </row>
        <row r="47">
          <cell r="F47">
            <v>43</v>
          </cell>
          <cell r="G47" t="str">
            <v>ip</v>
          </cell>
          <cell r="H47" t="str">
            <v>ip̚</v>
          </cell>
          <cell r="I47" t="str">
            <v>金</v>
          </cell>
          <cell r="J47" t="str">
            <v>ip</v>
          </cell>
          <cell r="K47" t="str">
            <v>ip</v>
          </cell>
          <cell r="L47" t="str">
            <v>ip</v>
          </cell>
          <cell r="M47" t="str">
            <v>ㄧㆴ</v>
          </cell>
        </row>
        <row r="48">
          <cell r="F48">
            <v>44</v>
          </cell>
          <cell r="G48" t="str">
            <v>it</v>
          </cell>
          <cell r="H48" t="str">
            <v>it̚</v>
          </cell>
          <cell r="I48" t="str">
            <v>巾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ㄧㆵ</v>
          </cell>
        </row>
        <row r="49">
          <cell r="F49">
            <v>45</v>
          </cell>
          <cell r="G49" t="str">
            <v>iu</v>
          </cell>
          <cell r="H49" t="str">
            <v>iu</v>
          </cell>
          <cell r="I49" t="str">
            <v>丩</v>
          </cell>
          <cell r="J49" t="str">
            <v>iu</v>
          </cell>
          <cell r="K49" t="str">
            <v>iu</v>
          </cell>
          <cell r="L49" t="str">
            <v>iu</v>
          </cell>
          <cell r="M49" t="str">
            <v>ㄧㄨ</v>
          </cell>
        </row>
        <row r="50">
          <cell r="F50">
            <v>46</v>
          </cell>
          <cell r="G50" t="str">
            <v>iunn</v>
          </cell>
          <cell r="H50" t="str">
            <v>ĩũ</v>
          </cell>
          <cell r="I50" t="str">
            <v>牛</v>
          </cell>
          <cell r="J50" t="str">
            <v>iuⁿ</v>
          </cell>
          <cell r="K50" t="str">
            <v>iunn</v>
          </cell>
          <cell r="L50" t="str">
            <v>niu</v>
          </cell>
          <cell r="M50" t="str">
            <v>ㄧㆫ</v>
          </cell>
        </row>
        <row r="51">
          <cell r="F51">
            <v>47</v>
          </cell>
          <cell r="G51" t="str">
            <v>iunnh</v>
          </cell>
          <cell r="H51" t="str">
            <v>iũh</v>
          </cell>
          <cell r="I51" t="str">
            <v>牛</v>
          </cell>
          <cell r="J51" t="str">
            <v>iuhⁿ</v>
          </cell>
          <cell r="K51" t="str">
            <v>iunnh</v>
          </cell>
          <cell r="L51" t="str">
            <v>niuh</v>
          </cell>
          <cell r="M51" t="str">
            <v>ㄧㆫㆷ</v>
          </cell>
        </row>
        <row r="52">
          <cell r="F52">
            <v>48</v>
          </cell>
          <cell r="G52" t="str">
            <v>m</v>
          </cell>
          <cell r="H52" t="str">
            <v>m̩</v>
          </cell>
          <cell r="I52" t="str">
            <v>姆</v>
          </cell>
          <cell r="J52" t="str">
            <v>m</v>
          </cell>
          <cell r="K52" t="str">
            <v>m</v>
          </cell>
          <cell r="L52" t="str">
            <v>m</v>
          </cell>
          <cell r="M52" t="str">
            <v>ㆬ</v>
          </cell>
        </row>
        <row r="53">
          <cell r="F53">
            <v>49</v>
          </cell>
          <cell r="G53" t="str">
            <v>mh</v>
          </cell>
          <cell r="H53" t="str">
            <v>m̩h</v>
          </cell>
          <cell r="I53" t="str">
            <v>姆</v>
          </cell>
          <cell r="J53" t="str">
            <v>mh</v>
          </cell>
          <cell r="K53" t="str">
            <v>mh</v>
          </cell>
          <cell r="L53" t="str">
            <v>mh</v>
          </cell>
          <cell r="M53" t="str">
            <v>ㆬㆷ</v>
          </cell>
        </row>
        <row r="54">
          <cell r="F54">
            <v>50</v>
          </cell>
          <cell r="G54" t="str">
            <v>ng</v>
          </cell>
          <cell r="H54" t="str">
            <v>ŋ̍</v>
          </cell>
          <cell r="I54" t="str">
            <v>鋼</v>
          </cell>
          <cell r="J54" t="str">
            <v>ng</v>
          </cell>
          <cell r="K54" t="str">
            <v>ng</v>
          </cell>
          <cell r="L54" t="str">
            <v>ng</v>
          </cell>
          <cell r="M54" t="str">
            <v>ㆭ</v>
          </cell>
        </row>
        <row r="55">
          <cell r="F55">
            <v>51</v>
          </cell>
          <cell r="G55" t="str">
            <v>ngh</v>
          </cell>
          <cell r="H55" t="str">
            <v>ŋ̍h</v>
          </cell>
          <cell r="I55" t="str">
            <v>鋼</v>
          </cell>
          <cell r="J55" t="str">
            <v>ngh</v>
          </cell>
          <cell r="K55" t="str">
            <v>ngh</v>
          </cell>
          <cell r="L55" t="str">
            <v>ngh</v>
          </cell>
          <cell r="M55" t="str">
            <v>ㆭㆷ</v>
          </cell>
        </row>
        <row r="56">
          <cell r="F56">
            <v>52</v>
          </cell>
          <cell r="G56" t="str">
            <v>o</v>
          </cell>
          <cell r="H56" t="str">
            <v>o</v>
          </cell>
          <cell r="I56" t="str">
            <v>高</v>
          </cell>
          <cell r="J56" t="str">
            <v>o</v>
          </cell>
          <cell r="K56" t="str">
            <v>o</v>
          </cell>
          <cell r="L56" t="str">
            <v>o</v>
          </cell>
          <cell r="M56" t="str">
            <v>ㄜ</v>
          </cell>
        </row>
        <row r="57">
          <cell r="F57">
            <v>53</v>
          </cell>
          <cell r="G57" t="str">
            <v>onn</v>
          </cell>
          <cell r="H57" t="str">
            <v>ɔ̃</v>
          </cell>
          <cell r="I57" t="str">
            <v>姑</v>
          </cell>
          <cell r="J57" t="str">
            <v>oⁿ</v>
          </cell>
          <cell r="K57" t="str">
            <v>onn</v>
          </cell>
          <cell r="L57" t="str">
            <v>noo</v>
          </cell>
          <cell r="M57" t="str">
            <v>ㆧ</v>
          </cell>
        </row>
        <row r="58">
          <cell r="F58">
            <v>54</v>
          </cell>
          <cell r="G58" t="str">
            <v>oo</v>
          </cell>
          <cell r="H58" t="str">
            <v>ɔ</v>
          </cell>
          <cell r="I58" t="str">
            <v>沽</v>
          </cell>
          <cell r="J58" t="str">
            <v>o͘</v>
          </cell>
          <cell r="K58" t="str">
            <v>oo</v>
          </cell>
          <cell r="L58" t="str">
            <v>oo</v>
          </cell>
          <cell r="M58" t="str">
            <v>ㆦ</v>
          </cell>
        </row>
        <row r="59">
          <cell r="F59">
            <v>55</v>
          </cell>
          <cell r="G59" t="str">
            <v>ua</v>
          </cell>
          <cell r="H59" t="str">
            <v>ua</v>
          </cell>
          <cell r="I59" t="str">
            <v>瓜</v>
          </cell>
          <cell r="J59" t="str">
            <v>oa</v>
          </cell>
          <cell r="K59" t="str">
            <v>ua</v>
          </cell>
          <cell r="L59" t="str">
            <v>ua</v>
          </cell>
          <cell r="M59" t="str">
            <v>ㄨㄚ</v>
          </cell>
        </row>
        <row r="60">
          <cell r="F60">
            <v>56</v>
          </cell>
          <cell r="G60" t="str">
            <v>uann</v>
          </cell>
          <cell r="H60" t="str">
            <v>ũã</v>
          </cell>
          <cell r="I60" t="str">
            <v>官</v>
          </cell>
          <cell r="J60" t="str">
            <v>oaⁿ</v>
          </cell>
          <cell r="K60" t="str">
            <v>uann</v>
          </cell>
          <cell r="L60" t="str">
            <v>nua</v>
          </cell>
          <cell r="M60" t="str">
            <v>ㄨㆩ</v>
          </cell>
        </row>
        <row r="61">
          <cell r="F61">
            <v>57</v>
          </cell>
          <cell r="G61" t="str">
            <v>uah</v>
          </cell>
          <cell r="H61" t="str">
            <v>ua?</v>
          </cell>
          <cell r="I61" t="str">
            <v>瓜</v>
          </cell>
          <cell r="J61" t="str">
            <v>oah</v>
          </cell>
          <cell r="K61" t="str">
            <v>uah</v>
          </cell>
          <cell r="L61" t="str">
            <v>uah</v>
          </cell>
          <cell r="M61" t="str">
            <v>ㄨㄚㆷ</v>
          </cell>
        </row>
        <row r="62">
          <cell r="F62">
            <v>58</v>
          </cell>
          <cell r="G62" t="str">
            <v>uai</v>
          </cell>
          <cell r="H62" t="str">
            <v>uai</v>
          </cell>
          <cell r="I62" t="str">
            <v>乖</v>
          </cell>
          <cell r="J62" t="str">
            <v>oai</v>
          </cell>
          <cell r="K62" t="str">
            <v>uai</v>
          </cell>
          <cell r="L62" t="str">
            <v>uai</v>
          </cell>
          <cell r="M62" t="str">
            <v>ㄨㄞ</v>
          </cell>
        </row>
        <row r="63">
          <cell r="F63">
            <v>59</v>
          </cell>
          <cell r="G63" t="str">
            <v>uainn</v>
          </cell>
          <cell r="H63" t="str">
            <v>ũãĩ</v>
          </cell>
          <cell r="I63" t="str">
            <v>閂</v>
          </cell>
          <cell r="J63" t="str">
            <v>oaiⁿ</v>
          </cell>
          <cell r="K63" t="str">
            <v>uainn</v>
          </cell>
          <cell r="L63" t="str">
            <v>nuai</v>
          </cell>
          <cell r="M63" t="str">
            <v>ㄨㆮ</v>
          </cell>
        </row>
        <row r="64">
          <cell r="F64">
            <v>60</v>
          </cell>
          <cell r="G64" t="str">
            <v>uan</v>
          </cell>
          <cell r="H64" t="str">
            <v>uan</v>
          </cell>
          <cell r="I64" t="str">
            <v>觀</v>
          </cell>
          <cell r="J64" t="str">
            <v>oan</v>
          </cell>
          <cell r="K64" t="str">
            <v>uan</v>
          </cell>
          <cell r="L64" t="str">
            <v>uan</v>
          </cell>
          <cell r="M64" t="str">
            <v>ㄨㄢ</v>
          </cell>
        </row>
        <row r="65">
          <cell r="F65">
            <v>61</v>
          </cell>
          <cell r="G65" t="str">
            <v>uang</v>
          </cell>
          <cell r="H65" t="str">
            <v>uaŋ</v>
          </cell>
          <cell r="I65" t="str">
            <v>光</v>
          </cell>
          <cell r="J65" t="str">
            <v>oang</v>
          </cell>
          <cell r="K65" t="str">
            <v>uang</v>
          </cell>
          <cell r="L65" t="str">
            <v>uang</v>
          </cell>
          <cell r="M65" t="str">
            <v>ㄨㄤ</v>
          </cell>
        </row>
        <row r="66">
          <cell r="F66">
            <v>62</v>
          </cell>
          <cell r="G66" t="str">
            <v>uat</v>
          </cell>
          <cell r="H66" t="str">
            <v>uat̚</v>
          </cell>
          <cell r="I66" t="str">
            <v>觀</v>
          </cell>
          <cell r="J66" t="str">
            <v>oat</v>
          </cell>
          <cell r="K66" t="str">
            <v>uat</v>
          </cell>
          <cell r="L66" t="str">
            <v>uat</v>
          </cell>
          <cell r="M66" t="str">
            <v>ㄨㄚㆵ</v>
          </cell>
        </row>
        <row r="67">
          <cell r="F67">
            <v>63</v>
          </cell>
          <cell r="G67" t="str">
            <v>ue</v>
          </cell>
          <cell r="H67" t="str">
            <v>ue</v>
          </cell>
          <cell r="I67" t="str">
            <v>檜</v>
          </cell>
          <cell r="J67" t="str">
            <v>oe</v>
          </cell>
          <cell r="K67" t="str">
            <v>ue</v>
          </cell>
          <cell r="L67" t="str">
            <v>ue</v>
          </cell>
          <cell r="M67" t="str">
            <v>ㄨㆤ</v>
          </cell>
        </row>
        <row r="68">
          <cell r="F68">
            <v>64</v>
          </cell>
          <cell r="G68" t="str">
            <v>ueh</v>
          </cell>
          <cell r="H68" t="str">
            <v>ue?</v>
          </cell>
          <cell r="I68" t="str">
            <v>檜</v>
          </cell>
          <cell r="J68" t="str">
            <v>oeh</v>
          </cell>
          <cell r="K68" t="str">
            <v>ueh</v>
          </cell>
          <cell r="L68" t="str">
            <v>ueh</v>
          </cell>
          <cell r="M68" t="str">
            <v>ㄨㆤㆷ</v>
          </cell>
        </row>
        <row r="69">
          <cell r="F69">
            <v>65</v>
          </cell>
          <cell r="G69" t="str">
            <v>oh</v>
          </cell>
          <cell r="H69" t="str">
            <v>ə?</v>
          </cell>
          <cell r="I69" t="str">
            <v>高</v>
          </cell>
          <cell r="J69" t="str">
            <v>oh</v>
          </cell>
          <cell r="K69" t="str">
            <v>oh</v>
          </cell>
          <cell r="L69" t="str">
            <v>oh</v>
          </cell>
          <cell r="M69" t="str">
            <v>ㄜㆷ</v>
          </cell>
        </row>
        <row r="70">
          <cell r="F70">
            <v>67</v>
          </cell>
          <cell r="G70" t="str">
            <v>onnh</v>
          </cell>
          <cell r="H70" t="str">
            <v>ɔ̃?</v>
          </cell>
          <cell r="I70" t="str">
            <v>姑</v>
          </cell>
          <cell r="J70" t="str">
            <v>ohⁿ</v>
          </cell>
          <cell r="K70" t="str">
            <v>onnh</v>
          </cell>
          <cell r="L70" t="str">
            <v>nooh</v>
          </cell>
          <cell r="M70" t="str">
            <v>ㆧㆷ</v>
          </cell>
        </row>
        <row r="71">
          <cell r="F71">
            <v>68</v>
          </cell>
          <cell r="G71" t="str">
            <v>ok</v>
          </cell>
          <cell r="H71" t="str">
            <v>ɔk̚</v>
          </cell>
          <cell r="I71" t="str">
            <v>公</v>
          </cell>
          <cell r="J71" t="str">
            <v>ok</v>
          </cell>
          <cell r="K71" t="str">
            <v>ok</v>
          </cell>
          <cell r="L71" t="str">
            <v>ok</v>
          </cell>
          <cell r="M71" t="str">
            <v>ㆦㆻ</v>
          </cell>
        </row>
        <row r="72">
          <cell r="F72">
            <v>69</v>
          </cell>
          <cell r="G72" t="str">
            <v>om</v>
          </cell>
          <cell r="H72" t="str">
            <v>ɔm</v>
          </cell>
          <cell r="I72" t="str">
            <v>箴</v>
          </cell>
          <cell r="J72" t="str">
            <v>om</v>
          </cell>
          <cell r="K72" t="str">
            <v>om</v>
          </cell>
          <cell r="L72" t="str">
            <v>om</v>
          </cell>
          <cell r="M72" t="str">
            <v>ㆱ</v>
          </cell>
        </row>
        <row r="73">
          <cell r="F73">
            <v>70</v>
          </cell>
          <cell r="G73" t="str">
            <v>ong</v>
          </cell>
          <cell r="H73" t="str">
            <v>ɔŋ</v>
          </cell>
          <cell r="I73" t="str">
            <v>公</v>
          </cell>
          <cell r="J73" t="str">
            <v>ong</v>
          </cell>
          <cell r="K73" t="str">
            <v>ong</v>
          </cell>
          <cell r="L73" t="str">
            <v>ong</v>
          </cell>
          <cell r="M73" t="str">
            <v>ㆲ</v>
          </cell>
        </row>
        <row r="74">
          <cell r="F74">
            <v>71</v>
          </cell>
          <cell r="G74" t="str">
            <v>u</v>
          </cell>
          <cell r="H74" t="str">
            <v>u</v>
          </cell>
          <cell r="I74" t="str">
            <v>艍</v>
          </cell>
          <cell r="J74" t="str">
            <v>u</v>
          </cell>
          <cell r="K74" t="str">
            <v>u</v>
          </cell>
          <cell r="L74" t="str">
            <v>u</v>
          </cell>
          <cell r="M74" t="str">
            <v>ㄨ</v>
          </cell>
        </row>
        <row r="75">
          <cell r="F75">
            <v>72</v>
          </cell>
          <cell r="G75" t="str">
            <v>uh</v>
          </cell>
          <cell r="H75" t="str">
            <v>u?</v>
          </cell>
          <cell r="I75" t="str">
            <v>艍</v>
          </cell>
          <cell r="J75" t="str">
            <v>uh</v>
          </cell>
          <cell r="K75" t="str">
            <v>uh</v>
          </cell>
          <cell r="L75" t="str">
            <v>uh</v>
          </cell>
          <cell r="M75" t="str">
            <v>ㄨㆷ</v>
          </cell>
        </row>
        <row r="76">
          <cell r="F76">
            <v>73</v>
          </cell>
          <cell r="G76" t="str">
            <v>ui</v>
          </cell>
          <cell r="H76" t="str">
            <v>ui</v>
          </cell>
          <cell r="I76" t="str">
            <v>規</v>
          </cell>
          <cell r="J76" t="str">
            <v>ui</v>
          </cell>
          <cell r="K76" t="str">
            <v>ui</v>
          </cell>
          <cell r="L76" t="str">
            <v>ui</v>
          </cell>
          <cell r="M76" t="str">
            <v>ㄨㄧ</v>
          </cell>
        </row>
        <row r="77">
          <cell r="F77">
            <v>74</v>
          </cell>
          <cell r="G77" t="str">
            <v>un</v>
          </cell>
          <cell r="H77" t="str">
            <v>un</v>
          </cell>
          <cell r="I77" t="str">
            <v>君</v>
          </cell>
          <cell r="J77" t="str">
            <v>un</v>
          </cell>
          <cell r="K77" t="str">
            <v>un</v>
          </cell>
          <cell r="L77" t="str">
            <v>un</v>
          </cell>
          <cell r="M77" t="str">
            <v>ㄨㄣ</v>
          </cell>
        </row>
        <row r="78">
          <cell r="F78">
            <v>75</v>
          </cell>
          <cell r="G78" t="str">
            <v>ut</v>
          </cell>
          <cell r="H78" t="str">
            <v>ut̚</v>
          </cell>
          <cell r="I78" t="str">
            <v>君</v>
          </cell>
          <cell r="J78" t="str">
            <v>ut</v>
          </cell>
          <cell r="K78" t="str">
            <v>ut</v>
          </cell>
          <cell r="L78" t="str">
            <v>ut</v>
          </cell>
          <cell r="M78" t="str">
            <v>ㄨㆵ</v>
          </cell>
        </row>
      </sheetData>
      <sheetData sheetId="3"/>
      <sheetData sheetId="4"/>
      <sheetData sheetId="5">
        <row r="5">
          <cell r="G5" t="str">
            <v>ún</v>
          </cell>
          <cell r="H5" t="str">
            <v>ùn</v>
          </cell>
          <cell r="I5" t="str">
            <v>ut</v>
          </cell>
          <cell r="J5" t="str">
            <v>ûn</v>
          </cell>
          <cell r="K5" t="str">
            <v>ǔn</v>
          </cell>
          <cell r="L5" t="str">
            <v>ūn</v>
          </cell>
          <cell r="M5" t="str">
            <v>u̍t</v>
          </cell>
        </row>
        <row r="6">
          <cell r="G6" t="str">
            <v>ián</v>
          </cell>
          <cell r="H6" t="str">
            <v>iàn</v>
          </cell>
          <cell r="I6" t="str">
            <v>iat</v>
          </cell>
          <cell r="J6" t="str">
            <v>iân</v>
          </cell>
          <cell r="K6" t="str">
            <v>iǎn</v>
          </cell>
          <cell r="L6" t="str">
            <v>iān</v>
          </cell>
          <cell r="M6" t="str">
            <v>ia̍t</v>
          </cell>
        </row>
        <row r="7">
          <cell r="G7" t="str">
            <v>ím</v>
          </cell>
          <cell r="H7" t="str">
            <v>ìm</v>
          </cell>
          <cell r="I7" t="str">
            <v>ip</v>
          </cell>
          <cell r="J7" t="str">
            <v>îm</v>
          </cell>
          <cell r="K7" t="str">
            <v>ǐm</v>
          </cell>
          <cell r="L7" t="str">
            <v>īm</v>
          </cell>
          <cell r="M7" t="str">
            <v>i̍p</v>
          </cell>
        </row>
        <row r="8">
          <cell r="G8" t="str">
            <v>úi</v>
          </cell>
          <cell r="H8" t="str">
            <v>ùi</v>
          </cell>
          <cell r="I8" t="str">
            <v>uih</v>
          </cell>
          <cell r="J8" t="str">
            <v>ûi</v>
          </cell>
          <cell r="K8" t="str">
            <v>ǔi</v>
          </cell>
          <cell r="L8" t="str">
            <v>ūi</v>
          </cell>
          <cell r="M8" t="str">
            <v>u̍ih</v>
          </cell>
        </row>
        <row r="9">
          <cell r="G9" t="str">
            <v>éé</v>
          </cell>
          <cell r="H9" t="str">
            <v>èè</v>
          </cell>
          <cell r="I9" t="str">
            <v>eh</v>
          </cell>
          <cell r="J9" t="str">
            <v>êê</v>
          </cell>
          <cell r="K9" t="str">
            <v>ěě</v>
          </cell>
          <cell r="L9" t="str">
            <v>ēē</v>
          </cell>
          <cell r="M9" t="str">
            <v>e̍h</v>
          </cell>
        </row>
        <row r="10">
          <cell r="G10" t="str">
            <v>án</v>
          </cell>
          <cell r="H10" t="str">
            <v>àn</v>
          </cell>
          <cell r="I10" t="str">
            <v>ap</v>
          </cell>
          <cell r="J10" t="str">
            <v>ân</v>
          </cell>
          <cell r="K10" t="str">
            <v>ǎn</v>
          </cell>
          <cell r="L10" t="str">
            <v>ān</v>
          </cell>
          <cell r="M10" t="str">
            <v>a̍p</v>
          </cell>
        </row>
        <row r="11">
          <cell r="G11" t="str">
            <v>óng</v>
          </cell>
          <cell r="H11" t="str">
            <v>òng</v>
          </cell>
          <cell r="I11" t="str">
            <v>ok</v>
          </cell>
          <cell r="J11" t="str">
            <v>ông</v>
          </cell>
          <cell r="K11" t="str">
            <v>ǒng</v>
          </cell>
          <cell r="L11" t="str">
            <v>ōng</v>
          </cell>
          <cell r="M11" t="str">
            <v>o̍k</v>
          </cell>
        </row>
        <row r="12">
          <cell r="G12" t="str">
            <v>uái</v>
          </cell>
          <cell r="H12" t="str">
            <v>uài</v>
          </cell>
          <cell r="I12" t="str">
            <v>uaih</v>
          </cell>
          <cell r="J12" t="str">
            <v>uâi</v>
          </cell>
          <cell r="K12" t="str">
            <v>uǎi</v>
          </cell>
          <cell r="L12" t="str">
            <v>uāi</v>
          </cell>
          <cell r="M12" t="str">
            <v>ua̍ih</v>
          </cell>
        </row>
        <row r="13">
          <cell r="G13" t="str">
            <v>íng</v>
          </cell>
          <cell r="H13" t="str">
            <v>ìng</v>
          </cell>
          <cell r="I13" t="str">
            <v>ik</v>
          </cell>
          <cell r="J13" t="str">
            <v>îng</v>
          </cell>
          <cell r="K13" t="str">
            <v>ǐng</v>
          </cell>
          <cell r="L13" t="str">
            <v>īng</v>
          </cell>
          <cell r="M13" t="str">
            <v>i̍k</v>
          </cell>
        </row>
        <row r="14">
          <cell r="G14" t="str">
            <v>uán</v>
          </cell>
          <cell r="H14" t="str">
            <v>uàn</v>
          </cell>
          <cell r="I14" t="str">
            <v>uat</v>
          </cell>
          <cell r="J14" t="str">
            <v>uân</v>
          </cell>
          <cell r="K14" t="str">
            <v>uǎn</v>
          </cell>
          <cell r="L14" t="str">
            <v>uān</v>
          </cell>
          <cell r="M14" t="str">
            <v>ua̍t</v>
          </cell>
        </row>
        <row r="15">
          <cell r="G15" t="str">
            <v>óo</v>
          </cell>
          <cell r="H15" t="str">
            <v>òo</v>
          </cell>
          <cell r="I15" t="str">
            <v>ooh</v>
          </cell>
          <cell r="J15" t="str">
            <v>ôo</v>
          </cell>
          <cell r="K15" t="str">
            <v>ǒo</v>
          </cell>
          <cell r="L15" t="str">
            <v>ōo</v>
          </cell>
          <cell r="M15" t="str">
            <v>o̍oh</v>
          </cell>
        </row>
        <row r="16">
          <cell r="G16" t="str">
            <v>iáu</v>
          </cell>
          <cell r="H16" t="str">
            <v>iàu</v>
          </cell>
          <cell r="I16" t="str">
            <v>iauh</v>
          </cell>
          <cell r="J16" t="str">
            <v>iâu</v>
          </cell>
          <cell r="K16" t="str">
            <v>iǎu</v>
          </cell>
          <cell r="L16" t="str">
            <v>iāu</v>
          </cell>
          <cell r="M16" t="str">
            <v>ia̍uh</v>
          </cell>
        </row>
        <row r="17">
          <cell r="G17" t="str">
            <v>é</v>
          </cell>
          <cell r="H17" t="str">
            <v>è</v>
          </cell>
          <cell r="I17" t="str">
            <v>eh</v>
          </cell>
          <cell r="J17" t="str">
            <v>ê</v>
          </cell>
          <cell r="K17" t="str">
            <v>ě</v>
          </cell>
          <cell r="L17" t="str">
            <v>ē</v>
          </cell>
          <cell r="M17" t="str">
            <v>e̍h</v>
          </cell>
        </row>
        <row r="18">
          <cell r="G18" t="str">
            <v>ióng</v>
          </cell>
          <cell r="H18" t="str">
            <v>iòng</v>
          </cell>
          <cell r="I18" t="str">
            <v>iok</v>
          </cell>
          <cell r="J18" t="str">
            <v>iông</v>
          </cell>
          <cell r="K18" t="str">
            <v>iǒng</v>
          </cell>
          <cell r="L18" t="str">
            <v>iōng</v>
          </cell>
          <cell r="M18" t="str">
            <v>io̍k</v>
          </cell>
        </row>
        <row r="19">
          <cell r="G19" t="str">
            <v>ó</v>
          </cell>
          <cell r="H19" t="str">
            <v>ò</v>
          </cell>
          <cell r="I19" t="str">
            <v>oh</v>
          </cell>
          <cell r="J19" t="str">
            <v>ô</v>
          </cell>
          <cell r="K19" t="str">
            <v>ǒ</v>
          </cell>
          <cell r="L19" t="str">
            <v>ō</v>
          </cell>
          <cell r="M19" t="str">
            <v>o̍h</v>
          </cell>
        </row>
        <row r="20">
          <cell r="G20" t="str">
            <v>ái</v>
          </cell>
          <cell r="H20" t="str">
            <v>ài</v>
          </cell>
          <cell r="I20" t="str">
            <v>aih</v>
          </cell>
          <cell r="J20" t="str">
            <v>âi</v>
          </cell>
          <cell r="K20" t="str">
            <v>ǎi</v>
          </cell>
          <cell r="L20" t="str">
            <v>āi</v>
          </cell>
          <cell r="M20" t="str">
            <v>a̍ih</v>
          </cell>
        </row>
        <row r="21">
          <cell r="G21" t="str">
            <v>ín</v>
          </cell>
          <cell r="H21" t="str">
            <v>ìn</v>
          </cell>
          <cell r="I21" t="str">
            <v>it</v>
          </cell>
          <cell r="J21" t="str">
            <v>în</v>
          </cell>
          <cell r="K21" t="str">
            <v>ǐn</v>
          </cell>
          <cell r="L21" t="str">
            <v>īn</v>
          </cell>
          <cell r="M21" t="str">
            <v>i̍t</v>
          </cell>
        </row>
        <row r="22">
          <cell r="G22" t="str">
            <v>iáng</v>
          </cell>
          <cell r="H22" t="str">
            <v>iàng</v>
          </cell>
          <cell r="I22" t="str">
            <v>iak</v>
          </cell>
          <cell r="J22" t="str">
            <v>iâng</v>
          </cell>
          <cell r="K22" t="str">
            <v>iǎng</v>
          </cell>
          <cell r="L22" t="str">
            <v>iāng</v>
          </cell>
          <cell r="M22" t="str">
            <v>ia̍k</v>
          </cell>
        </row>
        <row r="23">
          <cell r="G23" t="str">
            <v>ám</v>
          </cell>
          <cell r="H23" t="str">
            <v>àm</v>
          </cell>
          <cell r="I23" t="str">
            <v>ap</v>
          </cell>
          <cell r="J23" t="str">
            <v>âm</v>
          </cell>
          <cell r="K23" t="str">
            <v>ǎm</v>
          </cell>
          <cell r="L23" t="str">
            <v>ām</v>
          </cell>
          <cell r="M23" t="str">
            <v>a̍p</v>
          </cell>
        </row>
        <row r="24">
          <cell r="G24" t="str">
            <v>úa</v>
          </cell>
          <cell r="H24" t="str">
            <v>ùa</v>
          </cell>
          <cell r="I24" t="str">
            <v>uah</v>
          </cell>
          <cell r="J24" t="str">
            <v>ûa</v>
          </cell>
          <cell r="K24" t="str">
            <v>ǔa</v>
          </cell>
          <cell r="L24" t="str">
            <v>ūa</v>
          </cell>
          <cell r="M24" t="str">
            <v>u̍ah</v>
          </cell>
        </row>
        <row r="25">
          <cell r="G25" t="str">
            <v>áng</v>
          </cell>
          <cell r="H25" t="str">
            <v>àng</v>
          </cell>
          <cell r="I25" t="str">
            <v>ak</v>
          </cell>
          <cell r="J25" t="str">
            <v>âng</v>
          </cell>
          <cell r="K25" t="str">
            <v>ǎng</v>
          </cell>
          <cell r="L25" t="str">
            <v>āng</v>
          </cell>
          <cell r="M25" t="str">
            <v>a̍k</v>
          </cell>
        </row>
        <row r="26">
          <cell r="G26" t="str">
            <v>iám</v>
          </cell>
          <cell r="H26" t="str">
            <v>iàm</v>
          </cell>
          <cell r="I26" t="str">
            <v>iap</v>
          </cell>
          <cell r="J26" t="str">
            <v>iâm</v>
          </cell>
          <cell r="K26" t="str">
            <v>iǎm</v>
          </cell>
          <cell r="L26" t="str">
            <v>iām</v>
          </cell>
          <cell r="M26" t="str">
            <v>ia̍p</v>
          </cell>
        </row>
        <row r="27">
          <cell r="G27" t="str">
            <v>áu</v>
          </cell>
          <cell r="H27" t="str">
            <v>àu</v>
          </cell>
          <cell r="I27" t="str">
            <v>auh</v>
          </cell>
          <cell r="J27" t="str">
            <v>âu</v>
          </cell>
          <cell r="K27" t="str">
            <v>ǎu</v>
          </cell>
          <cell r="L27" t="str">
            <v>āu</v>
          </cell>
          <cell r="M27" t="str">
            <v>a̍uh</v>
          </cell>
        </row>
        <row r="28">
          <cell r="G28" t="str">
            <v>iá</v>
          </cell>
          <cell r="H28" t="str">
            <v>ià</v>
          </cell>
          <cell r="I28" t="str">
            <v>iah</v>
          </cell>
          <cell r="J28" t="str">
            <v>iâ</v>
          </cell>
          <cell r="K28" t="str">
            <v>iǎ</v>
          </cell>
          <cell r="L28" t="str">
            <v>iā</v>
          </cell>
          <cell r="M28" t="str">
            <v>ia̍h</v>
          </cell>
        </row>
        <row r="29">
          <cell r="G29" t="str">
            <v>úe</v>
          </cell>
          <cell r="H29" t="str">
            <v>ùe</v>
          </cell>
          <cell r="I29" t="str">
            <v>ueh</v>
          </cell>
          <cell r="J29" t="str">
            <v>ûe</v>
          </cell>
          <cell r="K29" t="str">
            <v>ǔe</v>
          </cell>
          <cell r="L29" t="str">
            <v>ūe</v>
          </cell>
          <cell r="M29" t="str">
            <v>u̍eh</v>
          </cell>
        </row>
        <row r="30">
          <cell r="G30" t="str">
            <v>ánn</v>
          </cell>
          <cell r="H30" t="str">
            <v>ànn</v>
          </cell>
          <cell r="I30" t="str">
            <v>annh</v>
          </cell>
          <cell r="J30" t="str">
            <v>ânn</v>
          </cell>
          <cell r="K30" t="str">
            <v>ǎnn</v>
          </cell>
          <cell r="L30" t="str">
            <v>ānn</v>
          </cell>
          <cell r="M30" t="str">
            <v>a̍nnh</v>
          </cell>
        </row>
        <row r="31">
          <cell r="G31" t="str">
            <v>ú</v>
          </cell>
          <cell r="H31" t="str">
            <v>ù</v>
          </cell>
          <cell r="I31" t="str">
            <v>uh</v>
          </cell>
          <cell r="J31" t="str">
            <v>û</v>
          </cell>
          <cell r="K31" t="str">
            <v>ǔ</v>
          </cell>
          <cell r="L31" t="str">
            <v>ū</v>
          </cell>
          <cell r="M31" t="str">
            <v>u̍h</v>
          </cell>
        </row>
        <row r="32">
          <cell r="G32" t="str">
            <v>á</v>
          </cell>
          <cell r="H32" t="str">
            <v>à</v>
          </cell>
          <cell r="I32" t="str">
            <v>ah</v>
          </cell>
          <cell r="J32" t="str">
            <v>â</v>
          </cell>
          <cell r="K32" t="str">
            <v>ǎ</v>
          </cell>
          <cell r="L32" t="str">
            <v>ā</v>
          </cell>
          <cell r="M32" t="str">
            <v>a̍h</v>
          </cell>
        </row>
        <row r="33">
          <cell r="G33" t="str">
            <v>í</v>
          </cell>
          <cell r="H33" t="str">
            <v>ì</v>
          </cell>
          <cell r="I33" t="str">
            <v>ih</v>
          </cell>
          <cell r="J33" t="str">
            <v>î</v>
          </cell>
          <cell r="K33" t="str">
            <v>ǐ</v>
          </cell>
          <cell r="L33" t="str">
            <v>ī</v>
          </cell>
          <cell r="M33" t="str">
            <v>i̍h</v>
          </cell>
        </row>
        <row r="34">
          <cell r="G34" t="str">
            <v>iú</v>
          </cell>
          <cell r="H34" t="str">
            <v>iù</v>
          </cell>
          <cell r="I34" t="str">
            <v>iuh</v>
          </cell>
          <cell r="J34" t="str">
            <v>iû</v>
          </cell>
          <cell r="K34" t="str">
            <v>iǔ</v>
          </cell>
          <cell r="L34" t="str">
            <v>iū</v>
          </cell>
          <cell r="M34" t="str">
            <v>iu̍h</v>
          </cell>
        </row>
        <row r="35">
          <cell r="G35" t="str">
            <v>énn</v>
          </cell>
          <cell r="H35" t="str">
            <v>ènn</v>
          </cell>
          <cell r="I35" t="str">
            <v>ennh</v>
          </cell>
          <cell r="J35" t="str">
            <v>ênn</v>
          </cell>
          <cell r="K35" t="str">
            <v>ěnn</v>
          </cell>
          <cell r="L35" t="str">
            <v>ēnn</v>
          </cell>
          <cell r="M35" t="str">
            <v>e̍nnh</v>
          </cell>
        </row>
        <row r="36">
          <cell r="G36" t="str">
            <v>úinn</v>
          </cell>
          <cell r="H36" t="str">
            <v>ùinn</v>
          </cell>
          <cell r="I36" t="str">
            <v>uinnh</v>
          </cell>
          <cell r="J36" t="str">
            <v>ûinn</v>
          </cell>
          <cell r="K36" t="str">
            <v>ǔinn</v>
          </cell>
          <cell r="L36" t="str">
            <v>ūinn</v>
          </cell>
          <cell r="M36" t="str">
            <v>u̍innh</v>
          </cell>
        </row>
        <row r="37">
          <cell r="G37" t="str">
            <v>ió</v>
          </cell>
          <cell r="H37" t="str">
            <v>iò</v>
          </cell>
          <cell r="I37" t="str">
            <v>ioh</v>
          </cell>
          <cell r="J37" t="str">
            <v>iô</v>
          </cell>
          <cell r="K37" t="str">
            <v>iǒ</v>
          </cell>
          <cell r="L37" t="str">
            <v>iō</v>
          </cell>
          <cell r="M37" t="str">
            <v>io̍h</v>
          </cell>
        </row>
        <row r="38">
          <cell r="G38" t="str">
            <v>ínn</v>
          </cell>
          <cell r="H38" t="str">
            <v>ìnn</v>
          </cell>
          <cell r="I38" t="str">
            <v>innh</v>
          </cell>
          <cell r="J38" t="str">
            <v>înn</v>
          </cell>
          <cell r="K38" t="str">
            <v>ǐnn</v>
          </cell>
          <cell r="L38" t="str">
            <v>īnn</v>
          </cell>
          <cell r="M38" t="str">
            <v>i̍nnh</v>
          </cell>
        </row>
        <row r="39">
          <cell r="G39" t="str">
            <v>iónn</v>
          </cell>
          <cell r="H39" t="str">
            <v>iònn</v>
          </cell>
          <cell r="I39" t="str">
            <v>ionnh</v>
          </cell>
          <cell r="J39" t="str">
            <v>iônn</v>
          </cell>
          <cell r="K39" t="str">
            <v>iǒnn</v>
          </cell>
          <cell r="L39" t="str">
            <v>iōnn</v>
          </cell>
          <cell r="M39" t="str">
            <v>io̍nnh</v>
          </cell>
        </row>
        <row r="40">
          <cell r="G40" t="str">
            <v>iánn</v>
          </cell>
          <cell r="H40" t="str">
            <v>iànn</v>
          </cell>
          <cell r="I40" t="str">
            <v>iannh</v>
          </cell>
          <cell r="J40" t="str">
            <v>iânn</v>
          </cell>
          <cell r="K40" t="str">
            <v>iǎnn</v>
          </cell>
          <cell r="L40" t="str">
            <v>iānn</v>
          </cell>
          <cell r="M40" t="str">
            <v>ia̍nnh</v>
          </cell>
        </row>
        <row r="41">
          <cell r="G41" t="str">
            <v>úann</v>
          </cell>
          <cell r="H41" t="str">
            <v>ùann</v>
          </cell>
          <cell r="I41" t="str">
            <v>uannh</v>
          </cell>
          <cell r="J41" t="str">
            <v>ûann</v>
          </cell>
          <cell r="K41" t="str">
            <v>ǔann</v>
          </cell>
          <cell r="L41" t="str">
            <v>ūann</v>
          </cell>
          <cell r="M41" t="str">
            <v>u̍annh</v>
          </cell>
        </row>
        <row r="42">
          <cell r="G42" t="str">
            <v>ńg</v>
          </cell>
          <cell r="H42" t="str">
            <v xml:space="preserve">ǹ </v>
          </cell>
          <cell r="I42" t="str">
            <v>ngh</v>
          </cell>
          <cell r="J42" t="str">
            <v>n̂gh</v>
          </cell>
          <cell r="K42" t="str">
            <v>ňg</v>
          </cell>
          <cell r="L42" t="str">
            <v>n̄g</v>
          </cell>
          <cell r="M42" t="str">
            <v>n̍gh</v>
          </cell>
        </row>
        <row r="43">
          <cell r="G43" t="str">
            <v>é</v>
          </cell>
          <cell r="H43" t="str">
            <v>è</v>
          </cell>
          <cell r="I43" t="str">
            <v>eh</v>
          </cell>
          <cell r="J43" t="str">
            <v>ê</v>
          </cell>
          <cell r="K43" t="str">
            <v>ě</v>
          </cell>
          <cell r="L43" t="str">
            <v>ē</v>
          </cell>
          <cell r="M43" t="str">
            <v>e̍h</v>
          </cell>
        </row>
        <row r="44">
          <cell r="G44" t="str">
            <v>áinn</v>
          </cell>
          <cell r="H44" t="str">
            <v>àinn</v>
          </cell>
          <cell r="I44" t="str">
            <v>ainnh</v>
          </cell>
          <cell r="J44" t="str">
            <v>âinn</v>
          </cell>
          <cell r="K44" t="str">
            <v>ǎinn</v>
          </cell>
          <cell r="L44" t="str">
            <v>āinn</v>
          </cell>
          <cell r="M44" t="str">
            <v>a̍innh</v>
          </cell>
        </row>
        <row r="45">
          <cell r="G45" t="str">
            <v>ónn</v>
          </cell>
          <cell r="H45" t="str">
            <v>ònn</v>
          </cell>
          <cell r="I45" t="str">
            <v>onnh</v>
          </cell>
          <cell r="J45" t="str">
            <v>ônn</v>
          </cell>
          <cell r="K45" t="str">
            <v>ǒnn</v>
          </cell>
          <cell r="L45" t="str">
            <v>ōnn</v>
          </cell>
          <cell r="M45" t="str">
            <v>o̍nnh</v>
          </cell>
        </row>
        <row r="46">
          <cell r="G46" t="str">
            <v xml:space="preserve"> ḿ</v>
          </cell>
          <cell r="H46" t="str">
            <v>m̀</v>
          </cell>
          <cell r="I46" t="str">
            <v>mh</v>
          </cell>
          <cell r="J46" t="str">
            <v>m̂</v>
          </cell>
          <cell r="K46" t="str">
            <v>̌m̌</v>
          </cell>
          <cell r="L46" t="str">
            <v>m̄</v>
          </cell>
          <cell r="M46" t="str">
            <v>m̍h</v>
          </cell>
        </row>
        <row r="47">
          <cell r="G47" t="str">
            <v>uáng</v>
          </cell>
          <cell r="H47" t="str">
            <v>uàng</v>
          </cell>
          <cell r="I47" t="str">
            <v>uak</v>
          </cell>
          <cell r="J47" t="str">
            <v>uâng</v>
          </cell>
          <cell r="K47" t="str">
            <v>uǎng</v>
          </cell>
          <cell r="L47" t="str">
            <v>uāng</v>
          </cell>
          <cell r="M47" t="str">
            <v>ua̍k</v>
          </cell>
        </row>
        <row r="48">
          <cell r="G48" t="str">
            <v>uáinn</v>
          </cell>
          <cell r="H48" t="str">
            <v>uàinn</v>
          </cell>
          <cell r="I48" t="str">
            <v>uainnh</v>
          </cell>
          <cell r="J48" t="str">
            <v>uâinn</v>
          </cell>
          <cell r="K48" t="str">
            <v>uǎinn</v>
          </cell>
          <cell r="L48" t="str">
            <v>uāinn</v>
          </cell>
          <cell r="M48" t="str">
            <v>ua̍innh</v>
          </cell>
        </row>
        <row r="49">
          <cell r="G49" t="str">
            <v>úenn</v>
          </cell>
          <cell r="H49" t="str">
            <v>ùenn</v>
          </cell>
          <cell r="I49" t="str">
            <v>uennh</v>
          </cell>
          <cell r="J49" t="str">
            <v>ûenn</v>
          </cell>
          <cell r="K49" t="str">
            <v>ǔenn</v>
          </cell>
          <cell r="L49" t="str">
            <v>ūenn</v>
          </cell>
          <cell r="M49" t="str">
            <v>u̍ennh</v>
          </cell>
        </row>
        <row r="50">
          <cell r="G50" t="str">
            <v>iáunn</v>
          </cell>
          <cell r="H50" t="str">
            <v>iàunn</v>
          </cell>
          <cell r="I50" t="str">
            <v>iaunnh</v>
          </cell>
          <cell r="J50" t="str">
            <v>iâunn</v>
          </cell>
          <cell r="K50" t="str">
            <v>iǎunn</v>
          </cell>
          <cell r="L50" t="str">
            <v>iāunn</v>
          </cell>
          <cell r="M50" t="str">
            <v>ia̍unnh</v>
          </cell>
        </row>
        <row r="51">
          <cell r="G51" t="str">
            <v>óm</v>
          </cell>
          <cell r="H51" t="str">
            <v>òm</v>
          </cell>
          <cell r="I51" t="str">
            <v>op</v>
          </cell>
          <cell r="J51" t="str">
            <v>ôm</v>
          </cell>
          <cell r="K51" t="str">
            <v>ǒm</v>
          </cell>
          <cell r="L51" t="str">
            <v>ōm</v>
          </cell>
          <cell r="M51" t="str">
            <v>o̍p</v>
          </cell>
        </row>
        <row r="52">
          <cell r="G52" t="str">
            <v>áunn</v>
          </cell>
          <cell r="H52" t="str">
            <v>àunn</v>
          </cell>
          <cell r="I52" t="str">
            <v>aunnh</v>
          </cell>
          <cell r="J52" t="str">
            <v>âunn</v>
          </cell>
          <cell r="K52" t="str">
            <v>ǎunn</v>
          </cell>
          <cell r="L52" t="str">
            <v>āunn</v>
          </cell>
          <cell r="M52" t="str">
            <v>a̍unnh</v>
          </cell>
        </row>
        <row r="53">
          <cell r="G53" t="str">
            <v>ónn</v>
          </cell>
          <cell r="H53" t="str">
            <v>ònn</v>
          </cell>
          <cell r="I53" t="str">
            <v>onnh</v>
          </cell>
          <cell r="J53" t="str">
            <v>ônn</v>
          </cell>
          <cell r="K53" t="str">
            <v>ǒnn</v>
          </cell>
          <cell r="L53" t="str">
            <v>ōnn</v>
          </cell>
          <cell r="M53" t="str">
            <v>o̍nnh</v>
          </cell>
        </row>
        <row r="54">
          <cell r="G54" t="str">
            <v>iúnn</v>
          </cell>
          <cell r="H54" t="str">
            <v>iùnn</v>
          </cell>
          <cell r="I54" t="str">
            <v>iunnh</v>
          </cell>
          <cell r="J54" t="str">
            <v>iûnn</v>
          </cell>
          <cell r="K54" t="str">
            <v>iǔnn</v>
          </cell>
          <cell r="L54" t="str">
            <v>iūnn</v>
          </cell>
          <cell r="M54" t="str">
            <v>iu̍nnh</v>
          </cell>
        </row>
      </sheetData>
      <sheetData sheetId="6">
        <row r="5">
          <cell r="F5" t="str">
            <v>un</v>
          </cell>
          <cell r="G5" t="str">
            <v>ún</v>
          </cell>
          <cell r="H5" t="str">
            <v>ùn</v>
          </cell>
          <cell r="I5" t="str">
            <v>ut</v>
          </cell>
          <cell r="J5" t="str">
            <v>ûn</v>
          </cell>
          <cell r="K5" t="str">
            <v>ùn</v>
          </cell>
          <cell r="L5" t="str">
            <v>ūn</v>
          </cell>
          <cell r="M5" t="str">
            <v>u̍t</v>
          </cell>
        </row>
        <row r="6">
          <cell r="F6" t="str">
            <v>ian</v>
          </cell>
          <cell r="G6" t="str">
            <v>ián</v>
          </cell>
          <cell r="H6" t="str">
            <v>iàn</v>
          </cell>
          <cell r="I6" t="str">
            <v>iat</v>
          </cell>
          <cell r="J6" t="str">
            <v>iân</v>
          </cell>
          <cell r="K6" t="str">
            <v>iǎn</v>
          </cell>
          <cell r="L6" t="str">
            <v>iān</v>
          </cell>
          <cell r="M6" t="str">
            <v>ia̍t</v>
          </cell>
        </row>
        <row r="7">
          <cell r="F7" t="str">
            <v>im</v>
          </cell>
          <cell r="G7" t="str">
            <v>ím</v>
          </cell>
          <cell r="H7" t="str">
            <v>ìm</v>
          </cell>
          <cell r="I7" t="str">
            <v>ip</v>
          </cell>
          <cell r="J7" t="str">
            <v>îm</v>
          </cell>
          <cell r="K7" t="str">
            <v>ìm</v>
          </cell>
          <cell r="L7" t="str">
            <v>īm</v>
          </cell>
          <cell r="M7" t="str">
            <v>i̍p</v>
          </cell>
        </row>
        <row r="8">
          <cell r="F8" t="str">
            <v>ui</v>
          </cell>
          <cell r="G8" t="str">
            <v>úi</v>
          </cell>
          <cell r="H8" t="str">
            <v>ùi</v>
          </cell>
          <cell r="I8" t="str">
            <v>uih</v>
          </cell>
          <cell r="J8" t="str">
            <v>ûi</v>
          </cell>
          <cell r="K8" t="str">
            <v>ùi</v>
          </cell>
          <cell r="L8" t="str">
            <v>ūi</v>
          </cell>
          <cell r="M8" t="str">
            <v>u̍ih</v>
          </cell>
        </row>
        <row r="9">
          <cell r="F9" t="str">
            <v>ee</v>
          </cell>
          <cell r="G9" t="str">
            <v>éé</v>
          </cell>
          <cell r="H9" t="str">
            <v>èè</v>
          </cell>
          <cell r="I9" t="str">
            <v>eeh</v>
          </cell>
          <cell r="J9" t="str">
            <v>êê</v>
          </cell>
          <cell r="K9" t="str">
            <v>èè</v>
          </cell>
          <cell r="L9" t="str">
            <v>ēē</v>
          </cell>
          <cell r="M9" t="str">
            <v>e̍e̍h</v>
          </cell>
        </row>
        <row r="10">
          <cell r="F10" t="str">
            <v>an</v>
          </cell>
          <cell r="G10" t="str">
            <v>án</v>
          </cell>
          <cell r="H10" t="str">
            <v>àn</v>
          </cell>
          <cell r="I10" t="str">
            <v>at</v>
          </cell>
          <cell r="J10" t="str">
            <v>ân</v>
          </cell>
          <cell r="K10" t="str">
            <v>ǎn</v>
          </cell>
          <cell r="L10" t="str">
            <v>ān</v>
          </cell>
          <cell r="M10" t="str">
            <v>a̍t</v>
          </cell>
        </row>
        <row r="11">
          <cell r="F11" t="str">
            <v>ong</v>
          </cell>
          <cell r="G11" t="str">
            <v>óng</v>
          </cell>
          <cell r="H11" t="str">
            <v>òng</v>
          </cell>
          <cell r="I11" t="str">
            <v>ok</v>
          </cell>
          <cell r="J11" t="str">
            <v>ông</v>
          </cell>
          <cell r="K11" t="str">
            <v>òng</v>
          </cell>
          <cell r="L11" t="str">
            <v>ōng</v>
          </cell>
          <cell r="M11" t="str">
            <v>o̍k</v>
          </cell>
        </row>
        <row r="12">
          <cell r="F12" t="str">
            <v>oai</v>
          </cell>
          <cell r="G12" t="str">
            <v>oái</v>
          </cell>
          <cell r="H12" t="str">
            <v>oài</v>
          </cell>
          <cell r="I12" t="str">
            <v>oaih</v>
          </cell>
          <cell r="J12" t="str">
            <v>oâi</v>
          </cell>
          <cell r="K12" t="str">
            <v>oǎi</v>
          </cell>
          <cell r="L12" t="str">
            <v>oāi</v>
          </cell>
          <cell r="M12" t="str">
            <v>oa̍ih</v>
          </cell>
        </row>
        <row r="13">
          <cell r="F13" t="str">
            <v>eng</v>
          </cell>
          <cell r="G13" t="str">
            <v>éng</v>
          </cell>
          <cell r="H13" t="str">
            <v>èng</v>
          </cell>
          <cell r="I13" t="str">
            <v>ek</v>
          </cell>
          <cell r="J13" t="str">
            <v>êng</v>
          </cell>
          <cell r="K13" t="str">
            <v>èng</v>
          </cell>
          <cell r="L13" t="str">
            <v>ēng</v>
          </cell>
          <cell r="M13" t="str">
            <v>e̍k</v>
          </cell>
        </row>
        <row r="14">
          <cell r="F14" t="str">
            <v>oan</v>
          </cell>
          <cell r="G14" t="str">
            <v>oán</v>
          </cell>
          <cell r="H14" t="str">
            <v>oàn</v>
          </cell>
          <cell r="I14" t="str">
            <v>oat</v>
          </cell>
          <cell r="J14" t="str">
            <v>oân</v>
          </cell>
          <cell r="K14" t="str">
            <v>oǎn</v>
          </cell>
          <cell r="L14" t="str">
            <v>oān</v>
          </cell>
          <cell r="M14" t="str">
            <v>oa̍t</v>
          </cell>
        </row>
        <row r="15">
          <cell r="F15" t="str">
            <v>o͘</v>
          </cell>
          <cell r="G15" t="str">
            <v>o͘</v>
          </cell>
          <cell r="H15" t="str">
            <v>o͘</v>
          </cell>
          <cell r="I15" t="str">
            <v>o͘h</v>
          </cell>
          <cell r="J15" t="str">
            <v>o͘</v>
          </cell>
          <cell r="K15" t="str">
            <v>o͘</v>
          </cell>
          <cell r="L15" t="str">
            <v>o͘</v>
          </cell>
          <cell r="M15" t="str">
            <v>o͘h</v>
          </cell>
        </row>
        <row r="16">
          <cell r="F16" t="str">
            <v>iau</v>
          </cell>
          <cell r="G16" t="str">
            <v>iáu</v>
          </cell>
          <cell r="H16" t="str">
            <v>iàu</v>
          </cell>
          <cell r="I16" t="str">
            <v>iauh</v>
          </cell>
          <cell r="J16" t="str">
            <v>iâu</v>
          </cell>
          <cell r="K16" t="str">
            <v>iǎu</v>
          </cell>
          <cell r="L16" t="str">
            <v>iāu</v>
          </cell>
          <cell r="M16" t="str">
            <v>ia̍uh</v>
          </cell>
        </row>
        <row r="17">
          <cell r="F17" t="str">
            <v>ei</v>
          </cell>
          <cell r="G17" t="str">
            <v>éi</v>
          </cell>
          <cell r="H17" t="str">
            <v>èi</v>
          </cell>
          <cell r="I17" t="str">
            <v>eih</v>
          </cell>
          <cell r="J17" t="str">
            <v>êi</v>
          </cell>
          <cell r="K17" t="str">
            <v>èi</v>
          </cell>
          <cell r="L17" t="str">
            <v>ēi</v>
          </cell>
          <cell r="M17" t="str">
            <v>e̍ih</v>
          </cell>
        </row>
        <row r="18">
          <cell r="F18" t="str">
            <v>iong</v>
          </cell>
          <cell r="G18" t="str">
            <v>ióng</v>
          </cell>
          <cell r="H18" t="str">
            <v>iòng</v>
          </cell>
          <cell r="I18" t="str">
            <v>iok</v>
          </cell>
          <cell r="J18" t="str">
            <v>iông</v>
          </cell>
          <cell r="K18" t="str">
            <v>iòng</v>
          </cell>
          <cell r="L18" t="str">
            <v>iōng</v>
          </cell>
          <cell r="M18" t="str">
            <v>io̍k</v>
          </cell>
        </row>
        <row r="19">
          <cell r="F19" t="str">
            <v>o</v>
          </cell>
          <cell r="G19" t="str">
            <v>ó</v>
          </cell>
          <cell r="H19" t="str">
            <v>ò</v>
          </cell>
          <cell r="I19" t="str">
            <v>oh</v>
          </cell>
          <cell r="J19" t="str">
            <v>ô</v>
          </cell>
          <cell r="K19" t="str">
            <v>ò</v>
          </cell>
          <cell r="L19" t="str">
            <v>ō</v>
          </cell>
          <cell r="M19" t="str">
            <v>o̍h</v>
          </cell>
        </row>
        <row r="20">
          <cell r="F20" t="str">
            <v>ai</v>
          </cell>
          <cell r="G20" t="str">
            <v>ái</v>
          </cell>
          <cell r="H20" t="str">
            <v>ài</v>
          </cell>
          <cell r="I20" t="str">
            <v>aih</v>
          </cell>
          <cell r="J20" t="str">
            <v>âi</v>
          </cell>
          <cell r="K20" t="str">
            <v>ǎi</v>
          </cell>
          <cell r="L20" t="str">
            <v>āi</v>
          </cell>
          <cell r="M20" t="str">
            <v>a̍ih</v>
          </cell>
        </row>
        <row r="21">
          <cell r="F21" t="str">
            <v>in</v>
          </cell>
          <cell r="G21" t="str">
            <v>ín</v>
          </cell>
          <cell r="H21" t="str">
            <v>ìn</v>
          </cell>
          <cell r="I21" t="str">
            <v>it</v>
          </cell>
          <cell r="J21" t="str">
            <v>în</v>
          </cell>
          <cell r="K21" t="str">
            <v>ìn</v>
          </cell>
          <cell r="L21" t="str">
            <v>īn</v>
          </cell>
          <cell r="M21" t="str">
            <v>i̍t</v>
          </cell>
        </row>
        <row r="22">
          <cell r="F22" t="str">
            <v>iang</v>
          </cell>
          <cell r="G22" t="str">
            <v>iáng</v>
          </cell>
          <cell r="H22" t="str">
            <v>iàng</v>
          </cell>
          <cell r="I22" t="str">
            <v>iak</v>
          </cell>
          <cell r="J22" t="str">
            <v>iâng</v>
          </cell>
          <cell r="K22" t="str">
            <v>iǎng</v>
          </cell>
          <cell r="L22" t="str">
            <v>iāng</v>
          </cell>
          <cell r="M22" t="str">
            <v>ia̍k</v>
          </cell>
        </row>
        <row r="23">
          <cell r="F23" t="str">
            <v>am</v>
          </cell>
          <cell r="G23" t="str">
            <v>ám</v>
          </cell>
          <cell r="H23" t="str">
            <v>àm</v>
          </cell>
          <cell r="I23" t="str">
            <v>ap</v>
          </cell>
          <cell r="J23" t="str">
            <v>âm</v>
          </cell>
          <cell r="K23" t="str">
            <v>ǎm</v>
          </cell>
          <cell r="L23" t="str">
            <v>ām</v>
          </cell>
          <cell r="M23" t="str">
            <v>a̍p</v>
          </cell>
        </row>
        <row r="24">
          <cell r="F24" t="str">
            <v>oa</v>
          </cell>
          <cell r="G24" t="str">
            <v>óa</v>
          </cell>
          <cell r="H24" t="str">
            <v>òa</v>
          </cell>
          <cell r="I24" t="str">
            <v>oah</v>
          </cell>
          <cell r="J24" t="str">
            <v>ôa</v>
          </cell>
          <cell r="K24" t="str">
            <v>òa</v>
          </cell>
          <cell r="L24" t="str">
            <v>ōa</v>
          </cell>
          <cell r="M24" t="str">
            <v>o̍ah</v>
          </cell>
        </row>
        <row r="25">
          <cell r="F25" t="str">
            <v>ang</v>
          </cell>
          <cell r="G25" t="str">
            <v>áng</v>
          </cell>
          <cell r="H25" t="str">
            <v>àng</v>
          </cell>
          <cell r="I25" t="str">
            <v>ak</v>
          </cell>
          <cell r="J25" t="str">
            <v>âng</v>
          </cell>
          <cell r="K25" t="str">
            <v>ǎng</v>
          </cell>
          <cell r="L25" t="str">
            <v>āng</v>
          </cell>
          <cell r="M25" t="str">
            <v>a̍k</v>
          </cell>
        </row>
        <row r="26">
          <cell r="F26" t="str">
            <v>iam</v>
          </cell>
          <cell r="G26" t="str">
            <v>iám</v>
          </cell>
          <cell r="H26" t="str">
            <v>iàm</v>
          </cell>
          <cell r="I26" t="str">
            <v>iap</v>
          </cell>
          <cell r="J26" t="str">
            <v>iâm</v>
          </cell>
          <cell r="K26" t="str">
            <v>iǎm</v>
          </cell>
          <cell r="L26" t="str">
            <v>iām</v>
          </cell>
          <cell r="M26" t="str">
            <v>ia̍p</v>
          </cell>
        </row>
        <row r="27">
          <cell r="F27" t="str">
            <v>au</v>
          </cell>
          <cell r="G27" t="str">
            <v>áu</v>
          </cell>
          <cell r="H27" t="str">
            <v>àu</v>
          </cell>
          <cell r="I27" t="str">
            <v>auh</v>
          </cell>
          <cell r="J27" t="str">
            <v>âu</v>
          </cell>
          <cell r="K27" t="str">
            <v>ǎu</v>
          </cell>
          <cell r="L27" t="str">
            <v>āu</v>
          </cell>
          <cell r="M27" t="str">
            <v>a̍uh</v>
          </cell>
        </row>
        <row r="28">
          <cell r="F28" t="str">
            <v>ia</v>
          </cell>
          <cell r="G28" t="str">
            <v>iá</v>
          </cell>
          <cell r="H28" t="str">
            <v>ià</v>
          </cell>
          <cell r="I28" t="str">
            <v>iah</v>
          </cell>
          <cell r="J28" t="str">
            <v>iâ</v>
          </cell>
          <cell r="K28" t="str">
            <v>iǎ</v>
          </cell>
          <cell r="L28" t="str">
            <v>iā</v>
          </cell>
          <cell r="M28" t="str">
            <v>ia̍h</v>
          </cell>
        </row>
        <row r="29">
          <cell r="F29" t="str">
            <v>oe</v>
          </cell>
          <cell r="G29" t="str">
            <v>óe</v>
          </cell>
          <cell r="H29" t="str">
            <v>òe</v>
          </cell>
          <cell r="I29" t="str">
            <v>oeh</v>
          </cell>
          <cell r="J29" t="str">
            <v>ôe</v>
          </cell>
          <cell r="K29" t="str">
            <v>òe</v>
          </cell>
          <cell r="L29" t="str">
            <v>ōe</v>
          </cell>
          <cell r="M29" t="str">
            <v>o̍eh</v>
          </cell>
        </row>
        <row r="30">
          <cell r="F30" t="str">
            <v>aⁿ</v>
          </cell>
          <cell r="G30" t="str">
            <v>áⁿ</v>
          </cell>
          <cell r="H30" t="str">
            <v>àⁿ</v>
          </cell>
          <cell r="I30" t="str">
            <v>ahⁿ</v>
          </cell>
          <cell r="J30" t="str">
            <v>âⁿ</v>
          </cell>
          <cell r="K30" t="str">
            <v>ǎⁿ</v>
          </cell>
          <cell r="L30" t="str">
            <v>āⁿ</v>
          </cell>
          <cell r="M30" t="str">
            <v>a̍hⁿ</v>
          </cell>
        </row>
        <row r="31">
          <cell r="F31" t="str">
            <v>u</v>
          </cell>
          <cell r="G31" t="str">
            <v>ú</v>
          </cell>
          <cell r="H31" t="str">
            <v>ù</v>
          </cell>
          <cell r="I31" t="str">
            <v>uh</v>
          </cell>
          <cell r="J31" t="str">
            <v>û</v>
          </cell>
          <cell r="K31" t="str">
            <v>ù</v>
          </cell>
          <cell r="L31" t="str">
            <v>ū</v>
          </cell>
          <cell r="M31" t="str">
            <v>u̍h</v>
          </cell>
        </row>
        <row r="32">
          <cell r="F32" t="str">
            <v>a</v>
          </cell>
          <cell r="G32" t="str">
            <v>á</v>
          </cell>
          <cell r="H32" t="str">
            <v>à</v>
          </cell>
          <cell r="I32" t="str">
            <v>ah</v>
          </cell>
          <cell r="J32" t="str">
            <v>â</v>
          </cell>
          <cell r="K32" t="str">
            <v>ǎ</v>
          </cell>
          <cell r="L32" t="str">
            <v>ā</v>
          </cell>
          <cell r="M32" t="str">
            <v>a̍h</v>
          </cell>
        </row>
        <row r="33">
          <cell r="F33" t="str">
            <v>i</v>
          </cell>
          <cell r="G33" t="str">
            <v>í</v>
          </cell>
          <cell r="H33" t="str">
            <v>ì</v>
          </cell>
          <cell r="I33" t="str">
            <v>ih</v>
          </cell>
          <cell r="J33" t="str">
            <v>î</v>
          </cell>
          <cell r="K33" t="str">
            <v>ì</v>
          </cell>
          <cell r="L33" t="str">
            <v>ī</v>
          </cell>
          <cell r="M33" t="str">
            <v>i̍h</v>
          </cell>
        </row>
        <row r="34">
          <cell r="F34" t="str">
            <v>iu</v>
          </cell>
          <cell r="G34" t="str">
            <v>iú</v>
          </cell>
          <cell r="H34" t="str">
            <v>iù</v>
          </cell>
          <cell r="I34" t="str">
            <v>iuh</v>
          </cell>
          <cell r="J34" t="str">
            <v>iû</v>
          </cell>
          <cell r="K34" t="str">
            <v>iù</v>
          </cell>
          <cell r="L34" t="str">
            <v>iū</v>
          </cell>
          <cell r="M34" t="str">
            <v>iu̍h</v>
          </cell>
        </row>
        <row r="35">
          <cell r="F35" t="str">
            <v>eⁿ</v>
          </cell>
          <cell r="G35" t="str">
            <v>éⁿ</v>
          </cell>
          <cell r="H35" t="str">
            <v>èⁿ</v>
          </cell>
          <cell r="I35" t="str">
            <v>ehⁿ</v>
          </cell>
          <cell r="J35" t="str">
            <v>êⁿ</v>
          </cell>
          <cell r="K35" t="str">
            <v>èⁿ</v>
          </cell>
          <cell r="L35" t="str">
            <v>ēⁿ</v>
          </cell>
          <cell r="M35" t="str">
            <v>e̍hⁿ</v>
          </cell>
        </row>
        <row r="36">
          <cell r="F36" t="str">
            <v>uiⁿ</v>
          </cell>
          <cell r="G36" t="str">
            <v>úiⁿ</v>
          </cell>
          <cell r="H36" t="str">
            <v>ùiⁿ</v>
          </cell>
          <cell r="I36" t="str">
            <v>uihⁿ</v>
          </cell>
          <cell r="J36" t="str">
            <v>ûiⁿ</v>
          </cell>
          <cell r="K36" t="str">
            <v>ùiⁿ</v>
          </cell>
          <cell r="L36" t="str">
            <v>ūiⁿ</v>
          </cell>
          <cell r="M36" t="str">
            <v>u̍ihⁿ</v>
          </cell>
        </row>
        <row r="37">
          <cell r="F37" t="str">
            <v>io</v>
          </cell>
          <cell r="G37" t="str">
            <v>ió</v>
          </cell>
          <cell r="H37" t="str">
            <v>iò</v>
          </cell>
          <cell r="I37" t="str">
            <v>ioh</v>
          </cell>
          <cell r="J37" t="str">
            <v>iô</v>
          </cell>
          <cell r="K37" t="str">
            <v>iò</v>
          </cell>
          <cell r="L37" t="str">
            <v>iō</v>
          </cell>
          <cell r="M37" t="str">
            <v>io̍h</v>
          </cell>
        </row>
        <row r="38">
          <cell r="F38" t="str">
            <v>iⁿ</v>
          </cell>
          <cell r="G38" t="str">
            <v>íⁿ</v>
          </cell>
          <cell r="H38" t="str">
            <v>ìⁿ</v>
          </cell>
          <cell r="I38" t="str">
            <v>iⁿh</v>
          </cell>
          <cell r="J38" t="str">
            <v>îⁿ</v>
          </cell>
          <cell r="K38" t="str">
            <v>ìⁿ</v>
          </cell>
          <cell r="L38" t="str">
            <v>īⁿ</v>
          </cell>
          <cell r="M38" t="str">
            <v>i̍ⁿh</v>
          </cell>
        </row>
        <row r="39">
          <cell r="F39" t="str">
            <v>ioⁿ</v>
          </cell>
          <cell r="G39" t="str">
            <v>ióⁿ</v>
          </cell>
          <cell r="H39" t="str">
            <v>iòⁿ</v>
          </cell>
          <cell r="I39" t="str">
            <v>iohⁿ</v>
          </cell>
          <cell r="J39" t="str">
            <v>iôⁿ</v>
          </cell>
          <cell r="K39" t="str">
            <v>iòⁿ</v>
          </cell>
          <cell r="L39" t="str">
            <v>iōⁿ</v>
          </cell>
          <cell r="M39" t="str">
            <v>io̍hⁿ</v>
          </cell>
        </row>
        <row r="40">
          <cell r="F40" t="str">
            <v>iaⁿ</v>
          </cell>
          <cell r="G40" t="str">
            <v>iáⁿ</v>
          </cell>
          <cell r="H40" t="str">
            <v>iàⁿ</v>
          </cell>
          <cell r="I40" t="str">
            <v>iahⁿ</v>
          </cell>
          <cell r="J40" t="str">
            <v>iâⁿ</v>
          </cell>
          <cell r="K40" t="str">
            <v>iǎⁿ</v>
          </cell>
          <cell r="L40" t="str">
            <v>iāⁿ</v>
          </cell>
          <cell r="M40" t="str">
            <v>ia̍hⁿ</v>
          </cell>
        </row>
        <row r="41">
          <cell r="F41" t="str">
            <v>oaⁿ</v>
          </cell>
          <cell r="G41" t="str">
            <v>óaⁿ</v>
          </cell>
          <cell r="H41" t="str">
            <v>òaⁿ</v>
          </cell>
          <cell r="I41" t="str">
            <v>oahⁿ</v>
          </cell>
          <cell r="J41" t="str">
            <v>ôaⁿ</v>
          </cell>
          <cell r="K41" t="str">
            <v>òaⁿ</v>
          </cell>
          <cell r="L41" t="str">
            <v>ōaⁿ</v>
          </cell>
          <cell r="M41" t="str">
            <v>o̍ahⁿ</v>
          </cell>
        </row>
        <row r="42">
          <cell r="F42" t="str">
            <v>ng</v>
          </cell>
          <cell r="G42" t="str">
            <v>ńg</v>
          </cell>
          <cell r="H42" t="str">
            <v xml:space="preserve">ǹ </v>
          </cell>
          <cell r="I42" t="str">
            <v>ngh</v>
          </cell>
          <cell r="J42" t="str">
            <v>n̂gh</v>
          </cell>
          <cell r="K42" t="str">
            <v>0</v>
          </cell>
          <cell r="L42" t="str">
            <v>n̄g</v>
          </cell>
          <cell r="M42" t="str">
            <v>n̍gh</v>
          </cell>
        </row>
        <row r="43">
          <cell r="F43" t="str">
            <v>e</v>
          </cell>
          <cell r="G43" t="str">
            <v>é</v>
          </cell>
          <cell r="H43" t="str">
            <v>è</v>
          </cell>
          <cell r="I43" t="str">
            <v>eh</v>
          </cell>
          <cell r="J43" t="str">
            <v>ê</v>
          </cell>
          <cell r="K43" t="str">
            <v>è</v>
          </cell>
          <cell r="L43" t="str">
            <v>ē</v>
          </cell>
          <cell r="M43" t="str">
            <v>e̍h</v>
          </cell>
        </row>
        <row r="44">
          <cell r="F44" t="str">
            <v>aiⁿ</v>
          </cell>
          <cell r="G44" t="str">
            <v>áiⁿ</v>
          </cell>
          <cell r="H44" t="str">
            <v>àiⁿ</v>
          </cell>
          <cell r="I44" t="str">
            <v>aihⁿ</v>
          </cell>
          <cell r="J44" t="str">
            <v>âiⁿ</v>
          </cell>
          <cell r="K44" t="str">
            <v>ǎiⁿ</v>
          </cell>
          <cell r="L44" t="str">
            <v>āiⁿ</v>
          </cell>
          <cell r="M44" t="str">
            <v>a̍ihⁿ</v>
          </cell>
        </row>
        <row r="45">
          <cell r="F45" t="str">
            <v>oⁿ</v>
          </cell>
          <cell r="G45" t="str">
            <v>óⁿ</v>
          </cell>
          <cell r="H45" t="str">
            <v>òⁿ</v>
          </cell>
          <cell r="I45" t="str">
            <v>ohⁿ</v>
          </cell>
          <cell r="J45" t="str">
            <v>ôⁿ</v>
          </cell>
          <cell r="K45" t="str">
            <v>òⁿ</v>
          </cell>
          <cell r="L45" t="str">
            <v>ōⁿ</v>
          </cell>
          <cell r="M45" t="str">
            <v>o̍hⁿ</v>
          </cell>
        </row>
        <row r="46">
          <cell r="F46" t="str">
            <v>m</v>
          </cell>
          <cell r="G46" t="str">
            <v xml:space="preserve"> ḿ</v>
          </cell>
          <cell r="H46" t="str">
            <v>m̀</v>
          </cell>
          <cell r="I46" t="str">
            <v>mh</v>
          </cell>
          <cell r="J46" t="str">
            <v>m̂</v>
          </cell>
          <cell r="K46" t="str">
            <v>m̀</v>
          </cell>
          <cell r="L46" t="str">
            <v>m̄</v>
          </cell>
          <cell r="M46" t="str">
            <v>m̍h</v>
          </cell>
        </row>
        <row r="47">
          <cell r="F47" t="str">
            <v>oang</v>
          </cell>
          <cell r="G47" t="str">
            <v>oáng</v>
          </cell>
          <cell r="H47" t="str">
            <v>oàng</v>
          </cell>
          <cell r="I47" t="str">
            <v>oak</v>
          </cell>
          <cell r="J47" t="str">
            <v>oâng</v>
          </cell>
          <cell r="K47" t="str">
            <v>oǎng</v>
          </cell>
          <cell r="L47" t="str">
            <v>oāng</v>
          </cell>
          <cell r="M47" t="str">
            <v>oa̍k</v>
          </cell>
        </row>
        <row r="48">
          <cell r="F48" t="str">
            <v>oaiⁿ</v>
          </cell>
          <cell r="G48" t="str">
            <v>oáiⁿ</v>
          </cell>
          <cell r="H48" t="str">
            <v>oàiⁿ</v>
          </cell>
          <cell r="I48" t="str">
            <v>oaiⁿh</v>
          </cell>
          <cell r="J48" t="str">
            <v>oâiⁿ</v>
          </cell>
          <cell r="K48" t="str">
            <v>oǎiⁿ</v>
          </cell>
          <cell r="L48" t="str">
            <v>oāiⁿ</v>
          </cell>
          <cell r="M48" t="str">
            <v>oa̍iⁿh</v>
          </cell>
        </row>
        <row r="49">
          <cell r="F49" t="str">
            <v>oeⁿ</v>
          </cell>
          <cell r="G49" t="str">
            <v>óeⁿ</v>
          </cell>
          <cell r="H49" t="str">
            <v>òeⁿ</v>
          </cell>
          <cell r="I49" t="str">
            <v>oehⁿ</v>
          </cell>
          <cell r="J49" t="str">
            <v>ôeⁿ</v>
          </cell>
          <cell r="K49" t="str">
            <v>òeⁿ</v>
          </cell>
          <cell r="L49" t="str">
            <v>ōeⁿ</v>
          </cell>
          <cell r="M49" t="str">
            <v>o̍ehⁿ</v>
          </cell>
        </row>
        <row r="50">
          <cell r="F50" t="str">
            <v>iauⁿ</v>
          </cell>
          <cell r="G50" t="str">
            <v>iáuⁿ</v>
          </cell>
          <cell r="H50" t="str">
            <v>iàuⁿ</v>
          </cell>
          <cell r="I50" t="str">
            <v>iauⁿh</v>
          </cell>
          <cell r="J50" t="str">
            <v>iâuⁿ</v>
          </cell>
          <cell r="K50" t="str">
            <v>iǎuⁿ</v>
          </cell>
          <cell r="L50" t="str">
            <v>iāuⁿ</v>
          </cell>
          <cell r="M50" t="str">
            <v>ia̍uⁿh</v>
          </cell>
        </row>
        <row r="51">
          <cell r="F51" t="str">
            <v>om</v>
          </cell>
          <cell r="G51" t="str">
            <v>óm</v>
          </cell>
          <cell r="H51" t="str">
            <v>òm</v>
          </cell>
          <cell r="I51" t="str">
            <v>op</v>
          </cell>
          <cell r="J51" t="str">
            <v>ôm</v>
          </cell>
          <cell r="K51" t="str">
            <v>òm</v>
          </cell>
          <cell r="L51" t="str">
            <v>ōm</v>
          </cell>
          <cell r="M51" t="str">
            <v>o̍p</v>
          </cell>
        </row>
        <row r="52">
          <cell r="F52" t="str">
            <v>auⁿ</v>
          </cell>
          <cell r="G52" t="str">
            <v>áuⁿ</v>
          </cell>
          <cell r="H52" t="str">
            <v>àuⁿ</v>
          </cell>
          <cell r="I52" t="str">
            <v>auhⁿ</v>
          </cell>
          <cell r="J52" t="str">
            <v>âuⁿ</v>
          </cell>
          <cell r="K52" t="str">
            <v>ǎuⁿ</v>
          </cell>
          <cell r="L52" t="str">
            <v>āuⁿ</v>
          </cell>
          <cell r="M52" t="str">
            <v>a̍uhⁿ</v>
          </cell>
        </row>
        <row r="53">
          <cell r="F53" t="str">
            <v>oⁿ</v>
          </cell>
          <cell r="G53" t="str">
            <v>óⁿ</v>
          </cell>
          <cell r="H53" t="str">
            <v>òⁿ</v>
          </cell>
          <cell r="I53" t="str">
            <v>ohⁿ</v>
          </cell>
          <cell r="J53" t="str">
            <v>ôⁿ</v>
          </cell>
          <cell r="K53" t="str">
            <v>òⁿ</v>
          </cell>
          <cell r="L53" t="str">
            <v>ōⁿ</v>
          </cell>
          <cell r="M53" t="str">
            <v>o̍hⁿ</v>
          </cell>
        </row>
        <row r="54">
          <cell r="F54" t="str">
            <v>iuⁿ</v>
          </cell>
          <cell r="G54" t="str">
            <v>iúⁿ</v>
          </cell>
          <cell r="H54" t="str">
            <v>iùⁿ</v>
          </cell>
          <cell r="I54" t="str">
            <v>iuhⁿ</v>
          </cell>
          <cell r="J54" t="str">
            <v>iûⁿ</v>
          </cell>
          <cell r="K54" t="str">
            <v>iùⁿ</v>
          </cell>
          <cell r="L54" t="str">
            <v>iūⁿ</v>
          </cell>
          <cell r="M54" t="str">
            <v>iu̍hⁿ</v>
          </cell>
        </row>
      </sheetData>
      <sheetData sheetId="7">
        <row r="5">
          <cell r="F5" t="str">
            <v>ūn</v>
          </cell>
          <cell r="G5" t="str">
            <v>ún</v>
          </cell>
          <cell r="H5" t="str">
            <v>ǔn</v>
          </cell>
          <cell r="I5" t="str">
            <v>ut</v>
          </cell>
          <cell r="J5" t="str">
            <v>ùn</v>
          </cell>
          <cell r="K5" t="str">
            <v>ûn</v>
          </cell>
          <cell r="L5" t="str">
            <v>ūn</v>
          </cell>
          <cell r="M5" t="str">
            <v>út</v>
          </cell>
        </row>
        <row r="6">
          <cell r="F6" t="str">
            <v>iān</v>
          </cell>
          <cell r="G6" t="str">
            <v>ián</v>
          </cell>
          <cell r="H6" t="str">
            <v>iǎn</v>
          </cell>
          <cell r="I6" t="str">
            <v>iat</v>
          </cell>
          <cell r="J6" t="str">
            <v>iàn</v>
          </cell>
          <cell r="K6" t="str">
            <v>iân</v>
          </cell>
          <cell r="L6" t="str">
            <v>iān</v>
          </cell>
          <cell r="M6" t="str">
            <v>iát</v>
          </cell>
        </row>
        <row r="7">
          <cell r="F7" t="str">
            <v>īm</v>
          </cell>
          <cell r="G7" t="str">
            <v>ím</v>
          </cell>
          <cell r="H7" t="str">
            <v>ǐm</v>
          </cell>
          <cell r="I7" t="str">
            <v>ip</v>
          </cell>
          <cell r="J7" t="str">
            <v>ìm</v>
          </cell>
          <cell r="K7" t="str">
            <v>îm</v>
          </cell>
          <cell r="L7" t="str">
            <v>īm</v>
          </cell>
          <cell r="M7" t="str">
            <v>íp</v>
          </cell>
        </row>
        <row r="8">
          <cell r="F8" t="str">
            <v>ūi</v>
          </cell>
          <cell r="G8" t="str">
            <v>úi</v>
          </cell>
          <cell r="H8" t="str">
            <v>ǔi</v>
          </cell>
          <cell r="I8" t="str">
            <v>uih</v>
          </cell>
          <cell r="J8" t="str">
            <v>ùi</v>
          </cell>
          <cell r="K8" t="str">
            <v>ûi</v>
          </cell>
          <cell r="L8" t="str">
            <v>ūi</v>
          </cell>
          <cell r="M8" t="str">
            <v>úih</v>
          </cell>
        </row>
        <row r="9">
          <cell r="F9" t="str">
            <v>ē</v>
          </cell>
          <cell r="G9" t="str">
            <v>é</v>
          </cell>
          <cell r="H9" t="str">
            <v>ě</v>
          </cell>
          <cell r="I9" t="str">
            <v>eh</v>
          </cell>
          <cell r="J9" t="str">
            <v>è</v>
          </cell>
          <cell r="K9" t="str">
            <v>ê</v>
          </cell>
          <cell r="L9" t="str">
            <v>ē</v>
          </cell>
          <cell r="M9" t="str">
            <v>éh</v>
          </cell>
        </row>
        <row r="10">
          <cell r="F10" t="str">
            <v>ān</v>
          </cell>
          <cell r="G10" t="str">
            <v>án</v>
          </cell>
          <cell r="H10" t="str">
            <v>ǎn</v>
          </cell>
          <cell r="I10" t="str">
            <v>at</v>
          </cell>
          <cell r="J10" t="str">
            <v>àn</v>
          </cell>
          <cell r="K10" t="str">
            <v>ân</v>
          </cell>
          <cell r="L10" t="str">
            <v>ān</v>
          </cell>
          <cell r="M10" t="str">
            <v>át</v>
          </cell>
        </row>
        <row r="11">
          <cell r="F11" t="str">
            <v>ōng</v>
          </cell>
          <cell r="G11" t="str">
            <v>óng</v>
          </cell>
          <cell r="H11" t="str">
            <v>ǒng</v>
          </cell>
          <cell r="I11" t="str">
            <v>ok</v>
          </cell>
          <cell r="J11" t="str">
            <v>òng</v>
          </cell>
          <cell r="K11" t="str">
            <v>ông</v>
          </cell>
          <cell r="L11" t="str">
            <v>ōng</v>
          </cell>
          <cell r="M11" t="str">
            <v>ók</v>
          </cell>
        </row>
        <row r="12">
          <cell r="F12" t="str">
            <v>uāi</v>
          </cell>
          <cell r="G12" t="str">
            <v>uái</v>
          </cell>
          <cell r="H12" t="str">
            <v>uǎi</v>
          </cell>
          <cell r="I12" t="str">
            <v>uaih</v>
          </cell>
          <cell r="J12" t="str">
            <v>uài</v>
          </cell>
          <cell r="K12" t="str">
            <v>uâi</v>
          </cell>
          <cell r="L12" t="str">
            <v>uāi</v>
          </cell>
          <cell r="M12" t="str">
            <v>uáih</v>
          </cell>
        </row>
        <row r="13">
          <cell r="F13" t="str">
            <v>īng</v>
          </cell>
          <cell r="G13" t="str">
            <v>íng</v>
          </cell>
          <cell r="H13" t="str">
            <v>ǐng</v>
          </cell>
          <cell r="I13" t="str">
            <v>ik</v>
          </cell>
          <cell r="J13" t="str">
            <v>ìng</v>
          </cell>
          <cell r="K13" t="str">
            <v>îng</v>
          </cell>
          <cell r="L13" t="str">
            <v>īng</v>
          </cell>
          <cell r="M13" t="str">
            <v>ík</v>
          </cell>
        </row>
        <row r="14">
          <cell r="F14" t="str">
            <v>uān</v>
          </cell>
          <cell r="G14" t="str">
            <v>uán</v>
          </cell>
          <cell r="H14" t="str">
            <v>uǎn</v>
          </cell>
          <cell r="I14" t="str">
            <v>uat</v>
          </cell>
          <cell r="J14" t="str">
            <v>uàn</v>
          </cell>
          <cell r="K14" t="str">
            <v>uân</v>
          </cell>
          <cell r="L14" t="str">
            <v>uān</v>
          </cell>
          <cell r="M14" t="str">
            <v>uát</v>
          </cell>
        </row>
        <row r="15">
          <cell r="F15" t="str">
            <v>ōo</v>
          </cell>
          <cell r="G15" t="str">
            <v>óo</v>
          </cell>
          <cell r="H15" t="str">
            <v>ǒo</v>
          </cell>
          <cell r="I15" t="str">
            <v>ooh</v>
          </cell>
          <cell r="J15" t="str">
            <v>òo</v>
          </cell>
          <cell r="K15" t="str">
            <v>ôo</v>
          </cell>
          <cell r="L15" t="str">
            <v>ōo</v>
          </cell>
          <cell r="M15" t="str">
            <v>óoh</v>
          </cell>
        </row>
        <row r="16">
          <cell r="F16" t="str">
            <v>iāo</v>
          </cell>
          <cell r="G16" t="str">
            <v>iáo</v>
          </cell>
          <cell r="H16" t="str">
            <v>iǎo</v>
          </cell>
          <cell r="I16" t="str">
            <v>iaoh</v>
          </cell>
          <cell r="J16" t="str">
            <v>iào</v>
          </cell>
          <cell r="K16" t="str">
            <v>iâo</v>
          </cell>
          <cell r="L16" t="str">
            <v>iāo</v>
          </cell>
          <cell r="M16" t="str">
            <v>iáoh</v>
          </cell>
        </row>
        <row r="17">
          <cell r="F17" t="str">
            <v>ē</v>
          </cell>
          <cell r="G17" t="str">
            <v>é</v>
          </cell>
          <cell r="H17" t="str">
            <v>ě</v>
          </cell>
          <cell r="I17" t="str">
            <v>eh</v>
          </cell>
          <cell r="J17" t="str">
            <v>è</v>
          </cell>
          <cell r="K17" t="str">
            <v>ê</v>
          </cell>
          <cell r="L17" t="str">
            <v>ē</v>
          </cell>
          <cell r="M17" t="str">
            <v>éh</v>
          </cell>
        </row>
        <row r="18">
          <cell r="F18" t="str">
            <v>iōng</v>
          </cell>
          <cell r="G18" t="str">
            <v>ióng</v>
          </cell>
          <cell r="H18" t="str">
            <v>iǒng</v>
          </cell>
          <cell r="I18" t="str">
            <v>iok</v>
          </cell>
          <cell r="J18" t="str">
            <v>iòng</v>
          </cell>
          <cell r="K18" t="str">
            <v>iông</v>
          </cell>
          <cell r="L18" t="str">
            <v>iōng</v>
          </cell>
          <cell r="M18" t="str">
            <v>iók</v>
          </cell>
        </row>
        <row r="19">
          <cell r="F19" t="str">
            <v>ō</v>
          </cell>
          <cell r="G19" t="str">
            <v>ó</v>
          </cell>
          <cell r="H19" t="str">
            <v>ǒ</v>
          </cell>
          <cell r="I19" t="str">
            <v>oh</v>
          </cell>
          <cell r="J19" t="str">
            <v>ò</v>
          </cell>
          <cell r="K19" t="str">
            <v>ô</v>
          </cell>
          <cell r="L19" t="str">
            <v>ō</v>
          </cell>
          <cell r="M19" t="str">
            <v>óh</v>
          </cell>
        </row>
        <row r="20">
          <cell r="F20" t="str">
            <v>āi</v>
          </cell>
          <cell r="G20" t="str">
            <v>ái</v>
          </cell>
          <cell r="H20" t="str">
            <v>ǎi</v>
          </cell>
          <cell r="I20" t="str">
            <v>aih</v>
          </cell>
          <cell r="J20" t="str">
            <v>ài</v>
          </cell>
          <cell r="K20" t="str">
            <v>âi</v>
          </cell>
          <cell r="L20" t="str">
            <v>āi</v>
          </cell>
          <cell r="M20" t="str">
            <v>áih</v>
          </cell>
        </row>
        <row r="21">
          <cell r="F21" t="str">
            <v>īn</v>
          </cell>
          <cell r="G21" t="str">
            <v>ín</v>
          </cell>
          <cell r="H21" t="str">
            <v>ǐn</v>
          </cell>
          <cell r="I21" t="str">
            <v>it</v>
          </cell>
          <cell r="J21" t="str">
            <v>ìn</v>
          </cell>
          <cell r="K21" t="str">
            <v>în</v>
          </cell>
          <cell r="L21" t="str">
            <v>īn</v>
          </cell>
          <cell r="M21" t="str">
            <v>ít</v>
          </cell>
        </row>
        <row r="22">
          <cell r="F22" t="str">
            <v>iāng</v>
          </cell>
          <cell r="G22" t="str">
            <v>iáng</v>
          </cell>
          <cell r="H22" t="str">
            <v>iǎng</v>
          </cell>
          <cell r="I22" t="str">
            <v>iak</v>
          </cell>
          <cell r="J22" t="str">
            <v>iàng</v>
          </cell>
          <cell r="K22" t="str">
            <v>iâng</v>
          </cell>
          <cell r="L22" t="str">
            <v>iāng</v>
          </cell>
          <cell r="M22" t="str">
            <v>iák</v>
          </cell>
        </row>
        <row r="23">
          <cell r="F23" t="str">
            <v>ām</v>
          </cell>
          <cell r="G23" t="str">
            <v>ám</v>
          </cell>
          <cell r="H23" t="str">
            <v>ǎm</v>
          </cell>
          <cell r="I23" t="str">
            <v>ap</v>
          </cell>
          <cell r="J23" t="str">
            <v>àm</v>
          </cell>
          <cell r="K23" t="str">
            <v>âm</v>
          </cell>
          <cell r="L23" t="str">
            <v>ām</v>
          </cell>
          <cell r="M23" t="str">
            <v>áp</v>
          </cell>
        </row>
        <row r="24">
          <cell r="F24" t="str">
            <v>ūa</v>
          </cell>
          <cell r="G24" t="str">
            <v>úa</v>
          </cell>
          <cell r="H24" t="str">
            <v>ǔa</v>
          </cell>
          <cell r="I24" t="str">
            <v>uah</v>
          </cell>
          <cell r="J24" t="str">
            <v>ùa</v>
          </cell>
          <cell r="K24" t="str">
            <v>ûa</v>
          </cell>
          <cell r="L24" t="str">
            <v>ūa</v>
          </cell>
          <cell r="M24" t="str">
            <v>úah</v>
          </cell>
        </row>
        <row r="25">
          <cell r="F25" t="str">
            <v>āng</v>
          </cell>
          <cell r="G25" t="str">
            <v>áng</v>
          </cell>
          <cell r="H25" t="str">
            <v>ǎng</v>
          </cell>
          <cell r="I25" t="str">
            <v>ak</v>
          </cell>
          <cell r="J25" t="str">
            <v>àng</v>
          </cell>
          <cell r="K25" t="str">
            <v>âng</v>
          </cell>
          <cell r="L25" t="str">
            <v>āng</v>
          </cell>
          <cell r="M25" t="str">
            <v>ák</v>
          </cell>
        </row>
        <row r="26">
          <cell r="F26" t="str">
            <v>iām</v>
          </cell>
          <cell r="G26" t="str">
            <v>iám</v>
          </cell>
          <cell r="H26" t="str">
            <v>iǎm</v>
          </cell>
          <cell r="I26" t="str">
            <v>iap</v>
          </cell>
          <cell r="J26" t="str">
            <v>iàm</v>
          </cell>
          <cell r="K26" t="str">
            <v>iâm</v>
          </cell>
          <cell r="L26" t="str">
            <v>iām</v>
          </cell>
          <cell r="M26" t="str">
            <v>iáp</v>
          </cell>
        </row>
        <row r="27">
          <cell r="F27" t="str">
            <v>āo</v>
          </cell>
          <cell r="G27" t="str">
            <v>áo</v>
          </cell>
          <cell r="H27" t="str">
            <v>ǎo</v>
          </cell>
          <cell r="I27" t="str">
            <v>aoh</v>
          </cell>
          <cell r="J27" t="str">
            <v>ào</v>
          </cell>
          <cell r="K27" t="str">
            <v>âo</v>
          </cell>
          <cell r="L27" t="str">
            <v>āo</v>
          </cell>
          <cell r="M27" t="str">
            <v>áoh</v>
          </cell>
        </row>
        <row r="28">
          <cell r="F28" t="str">
            <v>iā</v>
          </cell>
          <cell r="G28" t="str">
            <v>iá</v>
          </cell>
          <cell r="H28" t="str">
            <v>iǎ</v>
          </cell>
          <cell r="I28" t="str">
            <v>iah</v>
          </cell>
          <cell r="J28" t="str">
            <v>ià</v>
          </cell>
          <cell r="K28" t="str">
            <v>iâ</v>
          </cell>
          <cell r="L28" t="str">
            <v>iā</v>
          </cell>
          <cell r="M28" t="str">
            <v>iáh</v>
          </cell>
        </row>
        <row r="29">
          <cell r="F29" t="str">
            <v>ūe</v>
          </cell>
          <cell r="G29" t="str">
            <v>úe</v>
          </cell>
          <cell r="H29" t="str">
            <v>ǔe</v>
          </cell>
          <cell r="I29" t="str">
            <v>ueh</v>
          </cell>
          <cell r="J29" t="str">
            <v>ùe</v>
          </cell>
          <cell r="K29" t="str">
            <v>ûe</v>
          </cell>
          <cell r="L29" t="str">
            <v>ūe</v>
          </cell>
          <cell r="M29" t="str">
            <v>úeh</v>
          </cell>
        </row>
        <row r="30">
          <cell r="F30" t="str">
            <v>nā</v>
          </cell>
          <cell r="G30" t="str">
            <v>ná</v>
          </cell>
          <cell r="H30" t="str">
            <v>nǎ</v>
          </cell>
          <cell r="I30" t="str">
            <v>nah</v>
          </cell>
          <cell r="J30" t="str">
            <v>nà</v>
          </cell>
          <cell r="K30" t="str">
            <v>nâ</v>
          </cell>
          <cell r="L30" t="str">
            <v>nā</v>
          </cell>
          <cell r="M30" t="str">
            <v>náh</v>
          </cell>
        </row>
        <row r="31">
          <cell r="F31" t="str">
            <v>ū</v>
          </cell>
          <cell r="G31" t="str">
            <v>ú</v>
          </cell>
          <cell r="H31" t="str">
            <v>ǔ</v>
          </cell>
          <cell r="I31" t="str">
            <v>uh</v>
          </cell>
          <cell r="J31" t="str">
            <v>ù</v>
          </cell>
          <cell r="K31" t="str">
            <v>û</v>
          </cell>
          <cell r="L31" t="str">
            <v>ū</v>
          </cell>
          <cell r="M31" t="str">
            <v>úh</v>
          </cell>
        </row>
        <row r="32">
          <cell r="F32" t="str">
            <v>ā</v>
          </cell>
          <cell r="G32" t="str">
            <v>á</v>
          </cell>
          <cell r="H32" t="str">
            <v>ǎ</v>
          </cell>
          <cell r="I32" t="str">
            <v>ah</v>
          </cell>
          <cell r="J32" t="str">
            <v>à</v>
          </cell>
          <cell r="K32" t="str">
            <v>â</v>
          </cell>
          <cell r="L32" t="str">
            <v>ā</v>
          </cell>
          <cell r="M32" t="str">
            <v>áh</v>
          </cell>
        </row>
        <row r="33">
          <cell r="F33" t="str">
            <v>ī</v>
          </cell>
          <cell r="G33" t="str">
            <v>í</v>
          </cell>
          <cell r="H33" t="str">
            <v>ǐ</v>
          </cell>
          <cell r="I33" t="str">
            <v>ih</v>
          </cell>
          <cell r="J33" t="str">
            <v>ì</v>
          </cell>
          <cell r="K33" t="str">
            <v>î</v>
          </cell>
          <cell r="L33" t="str">
            <v>ī</v>
          </cell>
          <cell r="M33" t="str">
            <v>íh</v>
          </cell>
        </row>
        <row r="34">
          <cell r="F34" t="str">
            <v>iū</v>
          </cell>
          <cell r="G34" t="str">
            <v>iú</v>
          </cell>
          <cell r="H34" t="str">
            <v>iǔ</v>
          </cell>
          <cell r="I34" t="str">
            <v>iuh</v>
          </cell>
          <cell r="J34" t="str">
            <v>iù</v>
          </cell>
          <cell r="K34" t="str">
            <v>iû</v>
          </cell>
          <cell r="L34" t="str">
            <v>iū</v>
          </cell>
          <cell r="M34" t="str">
            <v>iúh</v>
          </cell>
        </row>
        <row r="35">
          <cell r="F35" t="str">
            <v>nē</v>
          </cell>
          <cell r="G35" t="str">
            <v>né</v>
          </cell>
          <cell r="H35" t="str">
            <v>ně</v>
          </cell>
          <cell r="I35" t="str">
            <v>neh</v>
          </cell>
          <cell r="J35" t="str">
            <v>nè</v>
          </cell>
          <cell r="K35" t="str">
            <v>nê</v>
          </cell>
          <cell r="L35" t="str">
            <v>nē</v>
          </cell>
          <cell r="M35" t="str">
            <v>néh</v>
          </cell>
        </row>
        <row r="36">
          <cell r="F36" t="str">
            <v>nūi</v>
          </cell>
          <cell r="G36" t="str">
            <v>núi</v>
          </cell>
          <cell r="H36" t="str">
            <v>nǔi</v>
          </cell>
          <cell r="I36" t="str">
            <v>nuih</v>
          </cell>
          <cell r="J36" t="str">
            <v>nùi</v>
          </cell>
          <cell r="K36" t="str">
            <v>nûi</v>
          </cell>
          <cell r="L36" t="str">
            <v>nūi</v>
          </cell>
          <cell r="M36" t="str">
            <v>núih</v>
          </cell>
        </row>
        <row r="37">
          <cell r="F37" t="str">
            <v>iō</v>
          </cell>
          <cell r="G37" t="str">
            <v>ió</v>
          </cell>
          <cell r="H37" t="str">
            <v>iǒ</v>
          </cell>
          <cell r="I37" t="str">
            <v>ioh</v>
          </cell>
          <cell r="J37" t="str">
            <v>iò</v>
          </cell>
          <cell r="K37" t="str">
            <v>iô</v>
          </cell>
          <cell r="L37" t="str">
            <v>iō</v>
          </cell>
          <cell r="M37" t="str">
            <v>ióh</v>
          </cell>
        </row>
        <row r="38">
          <cell r="F38" t="str">
            <v>nī</v>
          </cell>
          <cell r="G38" t="str">
            <v>ní</v>
          </cell>
          <cell r="H38" t="str">
            <v>nǐ</v>
          </cell>
          <cell r="I38" t="str">
            <v>nih</v>
          </cell>
          <cell r="J38" t="str">
            <v>nì</v>
          </cell>
          <cell r="K38" t="str">
            <v>nî</v>
          </cell>
          <cell r="L38" t="str">
            <v>nī</v>
          </cell>
          <cell r="M38" t="str">
            <v>níh</v>
          </cell>
        </row>
        <row r="39">
          <cell r="F39" t="str">
            <v>niōō</v>
          </cell>
          <cell r="G39" t="str">
            <v>nióó</v>
          </cell>
          <cell r="H39" t="str">
            <v>niǒǒ</v>
          </cell>
          <cell r="I39" t="str">
            <v>niooh</v>
          </cell>
          <cell r="J39" t="str">
            <v>niòò</v>
          </cell>
          <cell r="K39" t="str">
            <v>niôô</v>
          </cell>
          <cell r="L39" t="str">
            <v>niōō</v>
          </cell>
          <cell r="M39" t="str">
            <v>nióóh</v>
          </cell>
        </row>
        <row r="40">
          <cell r="F40" t="str">
            <v>niā</v>
          </cell>
          <cell r="G40" t="str">
            <v>niá</v>
          </cell>
          <cell r="H40" t="str">
            <v>niǎ</v>
          </cell>
          <cell r="I40" t="str">
            <v>niah</v>
          </cell>
          <cell r="J40" t="str">
            <v>nià</v>
          </cell>
          <cell r="K40" t="str">
            <v>niâ</v>
          </cell>
          <cell r="L40" t="str">
            <v>niā</v>
          </cell>
          <cell r="M40" t="str">
            <v>niáh</v>
          </cell>
        </row>
        <row r="41">
          <cell r="F41" t="str">
            <v>nūa</v>
          </cell>
          <cell r="G41" t="str">
            <v>núa</v>
          </cell>
          <cell r="H41" t="str">
            <v>nǔa</v>
          </cell>
          <cell r="I41" t="str">
            <v>nuah</v>
          </cell>
          <cell r="J41" t="str">
            <v>nùa</v>
          </cell>
          <cell r="K41" t="str">
            <v>nûa</v>
          </cell>
          <cell r="L41" t="str">
            <v>nūa</v>
          </cell>
          <cell r="M41" t="str">
            <v>núah</v>
          </cell>
        </row>
        <row r="42">
          <cell r="F42" t="str">
            <v>n̄g</v>
          </cell>
          <cell r="G42" t="str">
            <v>ńg</v>
          </cell>
          <cell r="H42" t="str">
            <v>ňg</v>
          </cell>
          <cell r="I42" t="str">
            <v>ngh</v>
          </cell>
          <cell r="J42" t="str">
            <v>ǹg</v>
          </cell>
          <cell r="K42" t="str">
            <v>n̂g</v>
          </cell>
          <cell r="L42" t="str">
            <v>n̄g</v>
          </cell>
          <cell r="M42" t="str">
            <v>ńgh</v>
          </cell>
        </row>
        <row r="43">
          <cell r="F43" t="str">
            <v>ē</v>
          </cell>
          <cell r="G43" t="str">
            <v>é</v>
          </cell>
          <cell r="H43" t="str">
            <v>ě</v>
          </cell>
          <cell r="I43" t="str">
            <v>eh</v>
          </cell>
          <cell r="J43" t="str">
            <v>è</v>
          </cell>
          <cell r="K43" t="str">
            <v>ê</v>
          </cell>
          <cell r="L43" t="str">
            <v>ē</v>
          </cell>
          <cell r="M43" t="str">
            <v>éh</v>
          </cell>
        </row>
        <row r="44">
          <cell r="F44" t="str">
            <v>nāi</v>
          </cell>
          <cell r="G44" t="str">
            <v>nái</v>
          </cell>
          <cell r="H44" t="str">
            <v>nǎi</v>
          </cell>
          <cell r="I44" t="str">
            <v>naih</v>
          </cell>
          <cell r="J44" t="str">
            <v>nài</v>
          </cell>
          <cell r="K44" t="str">
            <v>nâi</v>
          </cell>
          <cell r="L44" t="str">
            <v>nāi</v>
          </cell>
          <cell r="M44" t="str">
            <v>náih</v>
          </cell>
        </row>
        <row r="45">
          <cell r="F45" t="str">
            <v>nōō</v>
          </cell>
          <cell r="G45" t="str">
            <v>nóó</v>
          </cell>
          <cell r="H45" t="str">
            <v>nǒǒ</v>
          </cell>
          <cell r="I45" t="str">
            <v>nooh</v>
          </cell>
          <cell r="J45" t="str">
            <v>nòò</v>
          </cell>
          <cell r="K45" t="str">
            <v>nôô</v>
          </cell>
          <cell r="L45" t="str">
            <v>nōō</v>
          </cell>
          <cell r="M45" t="str">
            <v>nóóh</v>
          </cell>
        </row>
        <row r="46">
          <cell r="F46" t="str">
            <v>m̄</v>
          </cell>
          <cell r="G46" t="str">
            <v>ḿ</v>
          </cell>
          <cell r="H46" t="str">
            <v>m̌</v>
          </cell>
          <cell r="I46" t="str">
            <v>mh</v>
          </cell>
          <cell r="J46" t="str">
            <v>m̀</v>
          </cell>
          <cell r="K46" t="str">
            <v>m̂</v>
          </cell>
          <cell r="L46" t="str">
            <v>m̄</v>
          </cell>
          <cell r="M46" t="str">
            <v>ḿh</v>
          </cell>
        </row>
        <row r="47">
          <cell r="F47" t="str">
            <v>uāng</v>
          </cell>
          <cell r="G47" t="str">
            <v>uáng</v>
          </cell>
          <cell r="H47" t="str">
            <v>uǎng</v>
          </cell>
          <cell r="I47" t="str">
            <v>uak</v>
          </cell>
          <cell r="J47" t="str">
            <v>uàng</v>
          </cell>
          <cell r="K47" t="str">
            <v>uâng</v>
          </cell>
          <cell r="L47" t="str">
            <v>uāng</v>
          </cell>
          <cell r="M47" t="str">
            <v>uák</v>
          </cell>
        </row>
        <row r="48">
          <cell r="F48" t="str">
            <v>nuāi</v>
          </cell>
          <cell r="G48" t="str">
            <v>nuái</v>
          </cell>
          <cell r="H48" t="str">
            <v>nuǎi</v>
          </cell>
          <cell r="I48" t="str">
            <v>nuaih</v>
          </cell>
          <cell r="J48" t="str">
            <v>nuài</v>
          </cell>
          <cell r="K48" t="str">
            <v>nuâi</v>
          </cell>
          <cell r="L48" t="str">
            <v>nuāi</v>
          </cell>
          <cell r="M48" t="str">
            <v>nuáih</v>
          </cell>
        </row>
        <row r="49">
          <cell r="F49" t="str">
            <v>nūe</v>
          </cell>
          <cell r="G49" t="str">
            <v>núe</v>
          </cell>
          <cell r="H49" t="str">
            <v>nǔe</v>
          </cell>
          <cell r="I49" t="str">
            <v>nueh</v>
          </cell>
          <cell r="J49" t="str">
            <v>nùe</v>
          </cell>
          <cell r="K49" t="str">
            <v>nûe</v>
          </cell>
          <cell r="L49" t="str">
            <v>nūe</v>
          </cell>
          <cell r="M49" t="str">
            <v>núeh</v>
          </cell>
        </row>
        <row r="50">
          <cell r="F50" t="str">
            <v>niāo</v>
          </cell>
          <cell r="G50" t="str">
            <v>niáo</v>
          </cell>
          <cell r="H50" t="str">
            <v>niǎo</v>
          </cell>
          <cell r="I50" t="str">
            <v>niaoh</v>
          </cell>
          <cell r="J50" t="str">
            <v>niào</v>
          </cell>
          <cell r="K50" t="str">
            <v>niâo</v>
          </cell>
          <cell r="L50" t="str">
            <v>niāo</v>
          </cell>
          <cell r="M50" t="str">
            <v>niáoh</v>
          </cell>
        </row>
        <row r="51">
          <cell r="F51" t="str">
            <v>ōm</v>
          </cell>
          <cell r="G51" t="str">
            <v>óm</v>
          </cell>
          <cell r="H51" t="str">
            <v>ǒm</v>
          </cell>
          <cell r="I51" t="str">
            <v>op</v>
          </cell>
          <cell r="J51" t="str">
            <v>òm</v>
          </cell>
          <cell r="K51" t="str">
            <v>ôm</v>
          </cell>
          <cell r="L51" t="str">
            <v>ōm</v>
          </cell>
          <cell r="M51" t="str">
            <v>óp</v>
          </cell>
        </row>
        <row r="52">
          <cell r="F52" t="str">
            <v>nāo</v>
          </cell>
          <cell r="G52" t="str">
            <v>náo</v>
          </cell>
          <cell r="H52" t="str">
            <v>nǎo</v>
          </cell>
          <cell r="I52" t="str">
            <v>naoh</v>
          </cell>
          <cell r="J52" t="str">
            <v>nào</v>
          </cell>
          <cell r="K52" t="str">
            <v>nâo</v>
          </cell>
          <cell r="L52" t="str">
            <v>nāo</v>
          </cell>
          <cell r="M52" t="str">
            <v>náoh</v>
          </cell>
        </row>
        <row r="53">
          <cell r="F53" t="str">
            <v>nō</v>
          </cell>
          <cell r="G53" t="str">
            <v>nó</v>
          </cell>
          <cell r="H53" t="str">
            <v>nǒ</v>
          </cell>
          <cell r="I53" t="str">
            <v>noh</v>
          </cell>
          <cell r="J53" t="str">
            <v>nò</v>
          </cell>
          <cell r="K53" t="str">
            <v>nô</v>
          </cell>
          <cell r="L53" t="str">
            <v>nō</v>
          </cell>
          <cell r="M53" t="str">
            <v>nóh</v>
          </cell>
        </row>
        <row r="54">
          <cell r="F54" t="str">
            <v>niū</v>
          </cell>
          <cell r="G54" t="str">
            <v>niú</v>
          </cell>
          <cell r="H54" t="str">
            <v>niǔ</v>
          </cell>
          <cell r="I54" t="str">
            <v>niuh</v>
          </cell>
          <cell r="J54" t="str">
            <v>niù</v>
          </cell>
          <cell r="K54" t="str">
            <v>niû</v>
          </cell>
          <cell r="L54" t="str">
            <v>niū</v>
          </cell>
          <cell r="M54" t="str">
            <v>niúh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zi-hi.com/sp/uni/01D2" TargetMode="External"/><Relationship Id="rId21" Type="http://schemas.openxmlformats.org/officeDocument/2006/relationships/hyperlink" Target="https://zi-hi.com/sp/uni/01D0" TargetMode="External"/><Relationship Id="rId42" Type="http://schemas.openxmlformats.org/officeDocument/2006/relationships/hyperlink" Target="https://zi-hi.com/sp/uni/01CD" TargetMode="External"/><Relationship Id="rId47" Type="http://schemas.openxmlformats.org/officeDocument/2006/relationships/hyperlink" Target="https://zi-hi.com/sp/uni/011A" TargetMode="External"/><Relationship Id="rId63" Type="http://schemas.openxmlformats.org/officeDocument/2006/relationships/hyperlink" Target="https://zi-hi.com/sp/uni/01D3" TargetMode="External"/><Relationship Id="rId68" Type="http://schemas.openxmlformats.org/officeDocument/2006/relationships/hyperlink" Target="https://zi-hi.com/sp/uni/01F8" TargetMode="External"/><Relationship Id="rId7" Type="http://schemas.openxmlformats.org/officeDocument/2006/relationships/hyperlink" Target="https://zi-hi.com/sp/uni/030B" TargetMode="External"/><Relationship Id="rId2" Type="http://schemas.openxmlformats.org/officeDocument/2006/relationships/hyperlink" Target="https://zi-hi.com/sp/uni/0300" TargetMode="External"/><Relationship Id="rId16" Type="http://schemas.openxmlformats.org/officeDocument/2006/relationships/hyperlink" Target="https://zi-hi.com/sp/uni/011B" TargetMode="External"/><Relationship Id="rId29" Type="http://schemas.openxmlformats.org/officeDocument/2006/relationships/hyperlink" Target="https://zi-hi.com/sp/uni/00FA" TargetMode="External"/><Relationship Id="rId11" Type="http://schemas.openxmlformats.org/officeDocument/2006/relationships/hyperlink" Target="https://zi-hi.com/sp/uni/01CE" TargetMode="External"/><Relationship Id="rId24" Type="http://schemas.openxmlformats.org/officeDocument/2006/relationships/hyperlink" Target="https://zi-hi.com/sp/uni/00F2" TargetMode="External"/><Relationship Id="rId32" Type="http://schemas.openxmlformats.org/officeDocument/2006/relationships/hyperlink" Target="https://zi-hi.com/sp/uni/01D4" TargetMode="External"/><Relationship Id="rId37" Type="http://schemas.openxmlformats.org/officeDocument/2006/relationships/hyperlink" Target="https://zi-hi.com/sp/uni/01F9" TargetMode="External"/><Relationship Id="rId40" Type="http://schemas.openxmlformats.org/officeDocument/2006/relationships/hyperlink" Target="https://zi-hi.com/sp/uni/00C0" TargetMode="External"/><Relationship Id="rId45" Type="http://schemas.openxmlformats.org/officeDocument/2006/relationships/hyperlink" Target="https://zi-hi.com/sp/uni/00C8" TargetMode="External"/><Relationship Id="rId53" Type="http://schemas.openxmlformats.org/officeDocument/2006/relationships/hyperlink" Target="https://zi-hi.com/sp/uni/012A" TargetMode="External"/><Relationship Id="rId58" Type="http://schemas.openxmlformats.org/officeDocument/2006/relationships/hyperlink" Target="https://zi-hi.com/sp/uni/014C" TargetMode="External"/><Relationship Id="rId66" Type="http://schemas.openxmlformats.org/officeDocument/2006/relationships/hyperlink" Target="https://zi-hi.com/sp/uni/1E3E" TargetMode="External"/><Relationship Id="rId5" Type="http://schemas.openxmlformats.org/officeDocument/2006/relationships/hyperlink" Target="https://zi-hi.com/sp/uni/0304" TargetMode="External"/><Relationship Id="rId61" Type="http://schemas.openxmlformats.org/officeDocument/2006/relationships/hyperlink" Target="https://zi-hi.com/sp/uni/00D9" TargetMode="External"/><Relationship Id="rId19" Type="http://schemas.openxmlformats.org/officeDocument/2006/relationships/hyperlink" Target="https://zi-hi.com/sp/uni/00EC" TargetMode="External"/><Relationship Id="rId14" Type="http://schemas.openxmlformats.org/officeDocument/2006/relationships/hyperlink" Target="https://zi-hi.com/sp/uni/00E8" TargetMode="External"/><Relationship Id="rId22" Type="http://schemas.openxmlformats.org/officeDocument/2006/relationships/hyperlink" Target="https://zi-hi.com/sp/uni/012B" TargetMode="External"/><Relationship Id="rId27" Type="http://schemas.openxmlformats.org/officeDocument/2006/relationships/hyperlink" Target="https://zi-hi.com/sp/uni/014D" TargetMode="External"/><Relationship Id="rId30" Type="http://schemas.openxmlformats.org/officeDocument/2006/relationships/hyperlink" Target="https://zi-hi.com/sp/uni/00F9" TargetMode="External"/><Relationship Id="rId35" Type="http://schemas.openxmlformats.org/officeDocument/2006/relationships/hyperlink" Target="https://zi-hi.com/sp/uni/1E3F" TargetMode="External"/><Relationship Id="rId43" Type="http://schemas.openxmlformats.org/officeDocument/2006/relationships/hyperlink" Target="https://zi-hi.com/sp/uni/0100" TargetMode="External"/><Relationship Id="rId48" Type="http://schemas.openxmlformats.org/officeDocument/2006/relationships/hyperlink" Target="https://zi-hi.com/sp/uni/0112" TargetMode="External"/><Relationship Id="rId56" Type="http://schemas.openxmlformats.org/officeDocument/2006/relationships/hyperlink" Target="https://zi-hi.com/sp/uni/00D4" TargetMode="External"/><Relationship Id="rId64" Type="http://schemas.openxmlformats.org/officeDocument/2006/relationships/hyperlink" Target="https://zi-hi.com/sp/uni/016A" TargetMode="External"/><Relationship Id="rId69" Type="http://schemas.openxmlformats.org/officeDocument/2006/relationships/hyperlink" Target="https://zi-hi.com/sp/uni/0147" TargetMode="External"/><Relationship Id="rId8" Type="http://schemas.openxmlformats.org/officeDocument/2006/relationships/hyperlink" Target="https://zi-hi.com/sp/uni/00E1" TargetMode="External"/><Relationship Id="rId51" Type="http://schemas.openxmlformats.org/officeDocument/2006/relationships/hyperlink" Target="https://zi-hi.com/sp/uni/00CE" TargetMode="External"/><Relationship Id="rId3" Type="http://schemas.openxmlformats.org/officeDocument/2006/relationships/hyperlink" Target="https://zi-hi.com/sp/uni/0302" TargetMode="External"/><Relationship Id="rId12" Type="http://schemas.openxmlformats.org/officeDocument/2006/relationships/hyperlink" Target="https://zi-hi.com/sp/uni/0101" TargetMode="External"/><Relationship Id="rId17" Type="http://schemas.openxmlformats.org/officeDocument/2006/relationships/hyperlink" Target="https://zi-hi.com/sp/uni/0113" TargetMode="External"/><Relationship Id="rId25" Type="http://schemas.openxmlformats.org/officeDocument/2006/relationships/hyperlink" Target="https://zi-hi.com/sp/uni/00F4" TargetMode="External"/><Relationship Id="rId33" Type="http://schemas.openxmlformats.org/officeDocument/2006/relationships/hyperlink" Target="https://zi-hi.com/sp/uni/016B" TargetMode="External"/><Relationship Id="rId38" Type="http://schemas.openxmlformats.org/officeDocument/2006/relationships/hyperlink" Target="https://zi-hi.com/sp/uni/0148" TargetMode="External"/><Relationship Id="rId46" Type="http://schemas.openxmlformats.org/officeDocument/2006/relationships/hyperlink" Target="https://zi-hi.com/sp/uni/00CA" TargetMode="External"/><Relationship Id="rId59" Type="http://schemas.openxmlformats.org/officeDocument/2006/relationships/hyperlink" Target="https://zi-hi.com/sp/uni/0150" TargetMode="External"/><Relationship Id="rId67" Type="http://schemas.openxmlformats.org/officeDocument/2006/relationships/hyperlink" Target="https://zi-hi.com/sp/uni/0143" TargetMode="External"/><Relationship Id="rId20" Type="http://schemas.openxmlformats.org/officeDocument/2006/relationships/hyperlink" Target="https://zi-hi.com/sp/uni/00EE" TargetMode="External"/><Relationship Id="rId41" Type="http://schemas.openxmlformats.org/officeDocument/2006/relationships/hyperlink" Target="https://zi-hi.com/sp/uni/00C2" TargetMode="External"/><Relationship Id="rId54" Type="http://schemas.openxmlformats.org/officeDocument/2006/relationships/hyperlink" Target="https://zi-hi.com/sp/uni/00D3" TargetMode="External"/><Relationship Id="rId62" Type="http://schemas.openxmlformats.org/officeDocument/2006/relationships/hyperlink" Target="https://zi-hi.com/sp/uni/00DB" TargetMode="External"/><Relationship Id="rId1" Type="http://schemas.openxmlformats.org/officeDocument/2006/relationships/hyperlink" Target="https://zi-hi.com/sp/uni/0301" TargetMode="External"/><Relationship Id="rId6" Type="http://schemas.openxmlformats.org/officeDocument/2006/relationships/hyperlink" Target="https://zi-hi.com/sp/uni/030D" TargetMode="External"/><Relationship Id="rId15" Type="http://schemas.openxmlformats.org/officeDocument/2006/relationships/hyperlink" Target="https://zi-hi.com/sp/uni/00EA" TargetMode="External"/><Relationship Id="rId23" Type="http://schemas.openxmlformats.org/officeDocument/2006/relationships/hyperlink" Target="https://zi-hi.com/sp/uni/00F3" TargetMode="External"/><Relationship Id="rId28" Type="http://schemas.openxmlformats.org/officeDocument/2006/relationships/hyperlink" Target="https://zi-hi.com/sp/uni/0151" TargetMode="External"/><Relationship Id="rId36" Type="http://schemas.openxmlformats.org/officeDocument/2006/relationships/hyperlink" Target="https://zi-hi.com/sp/uni/0144" TargetMode="External"/><Relationship Id="rId49" Type="http://schemas.openxmlformats.org/officeDocument/2006/relationships/hyperlink" Target="https://zi-hi.com/sp/uni/00CD" TargetMode="External"/><Relationship Id="rId57" Type="http://schemas.openxmlformats.org/officeDocument/2006/relationships/hyperlink" Target="https://zi-hi.com/sp/uni/01D1" TargetMode="External"/><Relationship Id="rId10" Type="http://schemas.openxmlformats.org/officeDocument/2006/relationships/hyperlink" Target="https://zi-hi.com/sp/uni/00E2" TargetMode="External"/><Relationship Id="rId31" Type="http://schemas.openxmlformats.org/officeDocument/2006/relationships/hyperlink" Target="https://zi-hi.com/sp/uni/00FB" TargetMode="External"/><Relationship Id="rId44" Type="http://schemas.openxmlformats.org/officeDocument/2006/relationships/hyperlink" Target="https://zi-hi.com/sp/uni/00C9" TargetMode="External"/><Relationship Id="rId52" Type="http://schemas.openxmlformats.org/officeDocument/2006/relationships/hyperlink" Target="https://zi-hi.com/sp/uni/01CF" TargetMode="External"/><Relationship Id="rId60" Type="http://schemas.openxmlformats.org/officeDocument/2006/relationships/hyperlink" Target="https://zi-hi.com/sp/uni/00DA" TargetMode="External"/><Relationship Id="rId65" Type="http://schemas.openxmlformats.org/officeDocument/2006/relationships/hyperlink" Target="https://zi-hi.com/sp/uni/0170" TargetMode="External"/><Relationship Id="rId4" Type="http://schemas.openxmlformats.org/officeDocument/2006/relationships/hyperlink" Target="https://zi-hi.com/sp/uni/030C" TargetMode="External"/><Relationship Id="rId9" Type="http://schemas.openxmlformats.org/officeDocument/2006/relationships/hyperlink" Target="https://zi-hi.com/sp/uni/00E0" TargetMode="External"/><Relationship Id="rId13" Type="http://schemas.openxmlformats.org/officeDocument/2006/relationships/hyperlink" Target="https://zi-hi.com/sp/uni/00E9" TargetMode="External"/><Relationship Id="rId18" Type="http://schemas.openxmlformats.org/officeDocument/2006/relationships/hyperlink" Target="https://zi-hi.com/sp/uni/00ED" TargetMode="External"/><Relationship Id="rId39" Type="http://schemas.openxmlformats.org/officeDocument/2006/relationships/hyperlink" Target="https://zi-hi.com/sp/uni/00C1" TargetMode="External"/><Relationship Id="rId34" Type="http://schemas.openxmlformats.org/officeDocument/2006/relationships/hyperlink" Target="https://zi-hi.com/sp/uni/0171" TargetMode="External"/><Relationship Id="rId50" Type="http://schemas.openxmlformats.org/officeDocument/2006/relationships/hyperlink" Target="https://zi-hi.com/sp/uni/00CC" TargetMode="External"/><Relationship Id="rId55" Type="http://schemas.openxmlformats.org/officeDocument/2006/relationships/hyperlink" Target="https://zi-hi.com/sp/uni/00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230A4-7585-F545-85D6-198997A17B34}">
  <sheetPr>
    <tabColor rgb="FF00B0F0"/>
  </sheetPr>
  <dimension ref="B1:R54"/>
  <sheetViews>
    <sheetView workbookViewId="0">
      <pane xSplit="5" ySplit="4" topLeftCell="F37" activePane="bottomRight" state="frozen"/>
      <selection pane="topRight" activeCell="F1" sqref="F1"/>
      <selection pane="bottomLeft" activeCell="A5" sqref="A5"/>
      <selection pane="bottomRight" activeCell="C5" sqref="C5:E54"/>
    </sheetView>
  </sheetViews>
  <sheetFormatPr baseColWidth="10" defaultColWidth="10.8984375" defaultRowHeight="22" outlineLevelRow="1" outlineLevelCol="1"/>
  <cols>
    <col min="1" max="1" width="2.69921875" customWidth="1"/>
    <col min="2" max="2" width="5" style="46" customWidth="1"/>
    <col min="3" max="3" width="10.59765625" style="46" customWidth="1"/>
    <col min="4" max="9" width="12.59765625" style="46" customWidth="1" outlineLevel="1"/>
    <col min="10" max="11" width="12.59765625" customWidth="1"/>
    <col min="12" max="13" width="12.59765625" customWidth="1" outlineLevel="1"/>
    <col min="14" max="15" width="12.59765625" customWidth="1"/>
    <col min="16" max="16" width="10.69921875" style="46" customWidth="1" outlineLevel="1"/>
    <col min="17" max="17" width="10.69921875" customWidth="1" outlineLevel="1"/>
    <col min="18" max="18" width="53" customWidth="1" outlineLevel="1" collapsed="1"/>
  </cols>
  <sheetData>
    <row r="1" spans="2:18" outlineLevel="1"/>
    <row r="2" spans="2:18" s="48" customFormat="1" outlineLevel="1">
      <c r="B2" s="47" cm="1">
        <f t="array" ref="B2">COLUMN()-COLUMN(($A:$A))</f>
        <v>1</v>
      </c>
      <c r="C2" s="47" cm="1">
        <f t="array" ref="C2">COLUMN()-COLUMN(($A:$A))</f>
        <v>2</v>
      </c>
      <c r="D2" s="47" cm="1">
        <f t="array" ref="D2">COLUMN()-COLUMN(($A:$A))</f>
        <v>3</v>
      </c>
      <c r="E2" s="47" cm="1">
        <f t="array" ref="E2">COLUMN()-COLUMN(($A:$A))</f>
        <v>4</v>
      </c>
      <c r="F2" s="47" cm="1">
        <f t="array" ref="F2">COLUMN()-COLUMN(($A:$A))</f>
        <v>5</v>
      </c>
      <c r="G2" s="47" cm="1">
        <f t="array" ref="G2">COLUMN()-COLUMN(($A:$A))</f>
        <v>6</v>
      </c>
      <c r="H2" s="47" cm="1">
        <f t="array" ref="H2">COLUMN()-COLUMN(($A:$A))</f>
        <v>7</v>
      </c>
      <c r="I2" s="47" cm="1">
        <f t="array" ref="I2">COLUMN()-COLUMN(($A:$A))</f>
        <v>8</v>
      </c>
      <c r="J2" s="47" cm="1">
        <f t="array" ref="J2">COLUMN()-COLUMN(($A:$A))</f>
        <v>9</v>
      </c>
      <c r="K2" s="47" cm="1">
        <f t="array" ref="K2">COLUMN()-COLUMN(($A:$A))</f>
        <v>10</v>
      </c>
      <c r="L2" s="47" cm="1">
        <f t="array" ref="L2">COLUMN()-COLUMN(($A:$A))</f>
        <v>11</v>
      </c>
      <c r="M2" s="47" cm="1">
        <f t="array" ref="M2">COLUMN()-COLUMN(($A:$A))</f>
        <v>12</v>
      </c>
      <c r="N2" s="47" cm="1">
        <f t="array" ref="N2">COLUMN()-COLUMN(($A:$A))</f>
        <v>13</v>
      </c>
      <c r="O2" s="47" cm="1">
        <f t="array" ref="O2">COLUMN()-COLUMN(($A:$A))</f>
        <v>14</v>
      </c>
      <c r="P2" s="47" cm="1">
        <f t="array" ref="P2">COLUMN()-COLUMN(($A:$A))</f>
        <v>15</v>
      </c>
      <c r="Q2" s="47" cm="1">
        <f t="array" ref="Q2">COLUMN()-COLUMN(($A:$A))</f>
        <v>16</v>
      </c>
      <c r="R2" s="47" cm="1">
        <f t="array" ref="R2">COLUMN()-COLUMN(($A:$A))</f>
        <v>17</v>
      </c>
    </row>
    <row r="3" spans="2:18" ht="11" customHeight="1"/>
    <row r="4" spans="2:18" s="53" customFormat="1" ht="24">
      <c r="B4" s="49" t="s">
        <v>2</v>
      </c>
      <c r="C4" s="49" t="s">
        <v>559</v>
      </c>
      <c r="D4" s="50" t="s">
        <v>560</v>
      </c>
      <c r="E4" s="50" t="s">
        <v>561</v>
      </c>
      <c r="F4" s="51" t="s">
        <v>869</v>
      </c>
      <c r="G4" s="51" t="s">
        <v>870</v>
      </c>
      <c r="H4" s="50" t="s">
        <v>872</v>
      </c>
      <c r="I4" s="50" t="s">
        <v>874</v>
      </c>
      <c r="J4" s="51" t="s">
        <v>875</v>
      </c>
      <c r="K4" s="51" t="s">
        <v>876</v>
      </c>
      <c r="L4" s="50" t="s">
        <v>878</v>
      </c>
      <c r="M4" s="50" t="s">
        <v>880</v>
      </c>
      <c r="N4" s="51" t="s">
        <v>881</v>
      </c>
      <c r="O4" s="51" t="s">
        <v>882</v>
      </c>
      <c r="P4" s="50" t="s">
        <v>883</v>
      </c>
      <c r="Q4" s="50" t="s">
        <v>884</v>
      </c>
      <c r="R4" s="52" t="s">
        <v>562</v>
      </c>
    </row>
    <row r="5" spans="2:18" ht="30">
      <c r="B5" s="54">
        <v>1</v>
      </c>
      <c r="C5" s="55" t="s">
        <v>17</v>
      </c>
      <c r="D5" s="56" t="s">
        <v>18</v>
      </c>
      <c r="E5" s="57" t="s">
        <v>19</v>
      </c>
      <c r="F5" s="56" t="s">
        <v>18</v>
      </c>
      <c r="G5" s="57" t="s">
        <v>563</v>
      </c>
      <c r="H5" s="58" t="s">
        <v>18</v>
      </c>
      <c r="I5" s="57" t="s">
        <v>19</v>
      </c>
      <c r="J5" s="56" t="s">
        <v>18</v>
      </c>
      <c r="K5" s="57" t="s">
        <v>19</v>
      </c>
      <c r="L5" s="56" t="s">
        <v>18</v>
      </c>
      <c r="M5" s="57" t="s">
        <v>19</v>
      </c>
      <c r="N5" s="56" t="s">
        <v>564</v>
      </c>
      <c r="O5" s="57" t="s">
        <v>565</v>
      </c>
      <c r="P5" s="56" t="s">
        <v>566</v>
      </c>
      <c r="Q5" s="59" t="s">
        <v>567</v>
      </c>
      <c r="R5" s="60"/>
    </row>
    <row r="6" spans="2:18" ht="30">
      <c r="B6" s="54">
        <v>2</v>
      </c>
      <c r="C6" s="55" t="s">
        <v>33</v>
      </c>
      <c r="D6" s="56" t="s">
        <v>34</v>
      </c>
      <c r="E6" s="57" t="s">
        <v>35</v>
      </c>
      <c r="F6" s="56" t="s">
        <v>34</v>
      </c>
      <c r="G6" s="57" t="s">
        <v>568</v>
      </c>
      <c r="H6" s="58" t="s">
        <v>34</v>
      </c>
      <c r="I6" s="57" t="s">
        <v>35</v>
      </c>
      <c r="J6" s="56" t="s">
        <v>34</v>
      </c>
      <c r="K6" s="57" t="s">
        <v>35</v>
      </c>
      <c r="L6" s="56" t="s">
        <v>34</v>
      </c>
      <c r="M6" s="57" t="s">
        <v>35</v>
      </c>
      <c r="N6" s="56" t="s">
        <v>569</v>
      </c>
      <c r="O6" s="57" t="s">
        <v>570</v>
      </c>
      <c r="P6" s="56" t="s">
        <v>571</v>
      </c>
      <c r="Q6" s="59" t="s">
        <v>572</v>
      </c>
      <c r="R6" s="60"/>
    </row>
    <row r="7" spans="2:18" ht="30">
      <c r="B7" s="54">
        <v>3</v>
      </c>
      <c r="C7" s="55" t="s">
        <v>44</v>
      </c>
      <c r="D7" s="56" t="s">
        <v>45</v>
      </c>
      <c r="E7" s="57" t="s">
        <v>46</v>
      </c>
      <c r="F7" s="56" t="s">
        <v>45</v>
      </c>
      <c r="G7" s="57" t="s">
        <v>573</v>
      </c>
      <c r="H7" s="58" t="s">
        <v>45</v>
      </c>
      <c r="I7" s="57" t="s">
        <v>46</v>
      </c>
      <c r="J7" s="56" t="s">
        <v>45</v>
      </c>
      <c r="K7" s="57" t="s">
        <v>46</v>
      </c>
      <c r="L7" s="56" t="s">
        <v>45</v>
      </c>
      <c r="M7" s="57" t="s">
        <v>46</v>
      </c>
      <c r="N7" s="56" t="s">
        <v>574</v>
      </c>
      <c r="O7" s="57" t="s">
        <v>575</v>
      </c>
      <c r="P7" s="56" t="s">
        <v>45</v>
      </c>
      <c r="Q7" s="59" t="s">
        <v>46</v>
      </c>
      <c r="R7" s="60"/>
    </row>
    <row r="8" spans="2:18" ht="30">
      <c r="B8" s="54">
        <v>4</v>
      </c>
      <c r="C8" s="61" t="s">
        <v>55</v>
      </c>
      <c r="D8" s="56" t="s">
        <v>56</v>
      </c>
      <c r="E8" s="62" t="s">
        <v>57</v>
      </c>
      <c r="F8" s="63" t="s">
        <v>56</v>
      </c>
      <c r="G8" s="62" t="s">
        <v>576</v>
      </c>
      <c r="H8" s="58" t="s">
        <v>577</v>
      </c>
      <c r="I8" s="62" t="s">
        <v>578</v>
      </c>
      <c r="J8" s="63" t="s">
        <v>56</v>
      </c>
      <c r="K8" s="62" t="s">
        <v>57</v>
      </c>
      <c r="L8" s="63" t="s">
        <v>56</v>
      </c>
      <c r="M8" s="62" t="s">
        <v>578</v>
      </c>
      <c r="N8" s="63" t="s">
        <v>579</v>
      </c>
      <c r="O8" s="62" t="s">
        <v>580</v>
      </c>
      <c r="P8" s="63" t="s">
        <v>581</v>
      </c>
      <c r="Q8" s="62"/>
      <c r="R8" s="60"/>
    </row>
    <row r="9" spans="2:18" ht="30">
      <c r="B9" s="54">
        <v>5</v>
      </c>
      <c r="C9" s="64" t="s">
        <v>65</v>
      </c>
      <c r="D9" s="56" t="s">
        <v>66</v>
      </c>
      <c r="E9" s="57" t="s">
        <v>67</v>
      </c>
      <c r="F9" s="56" t="s">
        <v>582</v>
      </c>
      <c r="G9" s="57" t="s">
        <v>583</v>
      </c>
      <c r="H9" s="58" t="s">
        <v>66</v>
      </c>
      <c r="I9" s="57" t="s">
        <v>512</v>
      </c>
      <c r="J9" s="56" t="s">
        <v>66</v>
      </c>
      <c r="K9" s="57" t="s">
        <v>67</v>
      </c>
      <c r="L9" s="65" t="s">
        <v>29</v>
      </c>
      <c r="M9" s="65" t="s">
        <v>584</v>
      </c>
      <c r="N9" s="56" t="s">
        <v>585</v>
      </c>
      <c r="O9" s="57" t="s">
        <v>586</v>
      </c>
      <c r="P9" s="56" t="s">
        <v>587</v>
      </c>
      <c r="Q9" s="59" t="s">
        <v>588</v>
      </c>
      <c r="R9" s="66" t="s">
        <v>589</v>
      </c>
    </row>
    <row r="10" spans="2:18" ht="30">
      <c r="B10" s="54">
        <v>6</v>
      </c>
      <c r="C10" s="55" t="s">
        <v>72</v>
      </c>
      <c r="D10" s="56" t="s">
        <v>73</v>
      </c>
      <c r="E10" s="57" t="s">
        <v>74</v>
      </c>
      <c r="F10" s="56" t="s">
        <v>73</v>
      </c>
      <c r="G10" s="57" t="s">
        <v>590</v>
      </c>
      <c r="H10" s="58" t="s">
        <v>73</v>
      </c>
      <c r="I10" s="57" t="s">
        <v>513</v>
      </c>
      <c r="J10" s="56" t="s">
        <v>73</v>
      </c>
      <c r="K10" s="57" t="s">
        <v>591</v>
      </c>
      <c r="L10" s="56" t="s">
        <v>73</v>
      </c>
      <c r="M10" s="57" t="s">
        <v>513</v>
      </c>
      <c r="N10" s="67" t="s">
        <v>592</v>
      </c>
      <c r="O10" s="57" t="s">
        <v>593</v>
      </c>
      <c r="P10" s="56" t="s">
        <v>73</v>
      </c>
      <c r="Q10" s="59" t="s">
        <v>513</v>
      </c>
      <c r="R10" s="60"/>
    </row>
    <row r="11" spans="2:18" ht="30">
      <c r="B11" s="54">
        <v>7</v>
      </c>
      <c r="C11" s="55" t="s">
        <v>81</v>
      </c>
      <c r="D11" s="56" t="s">
        <v>82</v>
      </c>
      <c r="E11" s="57" t="s">
        <v>83</v>
      </c>
      <c r="F11" s="56" t="s">
        <v>594</v>
      </c>
      <c r="G11" s="57" t="s">
        <v>595</v>
      </c>
      <c r="H11" s="58" t="s">
        <v>82</v>
      </c>
      <c r="I11" s="57" t="s">
        <v>83</v>
      </c>
      <c r="J11" s="56" t="s">
        <v>82</v>
      </c>
      <c r="K11" s="57" t="s">
        <v>83</v>
      </c>
      <c r="L11" s="56" t="s">
        <v>82</v>
      </c>
      <c r="M11" s="57" t="s">
        <v>83</v>
      </c>
      <c r="N11" s="56" t="s">
        <v>596</v>
      </c>
      <c r="O11" s="57" t="s">
        <v>597</v>
      </c>
      <c r="P11" s="56" t="s">
        <v>82</v>
      </c>
      <c r="Q11" s="59" t="s">
        <v>83</v>
      </c>
      <c r="R11" s="60"/>
    </row>
    <row r="12" spans="2:18" ht="30">
      <c r="B12" s="54">
        <v>8</v>
      </c>
      <c r="C12" s="55" t="s">
        <v>91</v>
      </c>
      <c r="D12" s="56" t="s">
        <v>92</v>
      </c>
      <c r="E12" s="57" t="s">
        <v>93</v>
      </c>
      <c r="F12" s="56" t="s">
        <v>92</v>
      </c>
      <c r="G12" s="68" t="s">
        <v>598</v>
      </c>
      <c r="H12" s="69" t="s">
        <v>514</v>
      </c>
      <c r="I12" s="68" t="s">
        <v>515</v>
      </c>
      <c r="J12" s="56" t="s">
        <v>92</v>
      </c>
      <c r="K12" s="57" t="s">
        <v>93</v>
      </c>
      <c r="L12" s="56" t="s">
        <v>92</v>
      </c>
      <c r="M12" s="57" t="s">
        <v>93</v>
      </c>
      <c r="N12" s="56" t="s">
        <v>599</v>
      </c>
      <c r="O12" s="57" t="s">
        <v>600</v>
      </c>
      <c r="P12" s="56" t="s">
        <v>601</v>
      </c>
      <c r="Q12" s="59" t="s">
        <v>602</v>
      </c>
      <c r="R12" s="60"/>
    </row>
    <row r="13" spans="2:18" ht="34">
      <c r="B13" s="54">
        <v>9</v>
      </c>
      <c r="C13" s="55" t="s">
        <v>94</v>
      </c>
      <c r="D13" s="56" t="s">
        <v>95</v>
      </c>
      <c r="E13" s="57" t="s">
        <v>96</v>
      </c>
      <c r="F13" s="56" t="s">
        <v>603</v>
      </c>
      <c r="G13" s="57" t="s">
        <v>604</v>
      </c>
      <c r="H13" s="58" t="s">
        <v>516</v>
      </c>
      <c r="I13" s="57" t="s">
        <v>517</v>
      </c>
      <c r="J13" s="56" t="s">
        <v>95</v>
      </c>
      <c r="K13" s="57" t="s">
        <v>96</v>
      </c>
      <c r="L13" s="56" t="s">
        <v>95</v>
      </c>
      <c r="M13" s="57" t="s">
        <v>96</v>
      </c>
      <c r="N13" s="56" t="s">
        <v>605</v>
      </c>
      <c r="O13" s="70" t="s">
        <v>606</v>
      </c>
      <c r="P13" s="56" t="s">
        <v>516</v>
      </c>
      <c r="Q13" s="59" t="s">
        <v>517</v>
      </c>
      <c r="R13" s="60"/>
    </row>
    <row r="14" spans="2:18" ht="30">
      <c r="B14" s="54">
        <v>10</v>
      </c>
      <c r="C14" s="55" t="s">
        <v>97</v>
      </c>
      <c r="D14" s="56" t="s">
        <v>98</v>
      </c>
      <c r="E14" s="57" t="s">
        <v>99</v>
      </c>
      <c r="F14" s="56" t="s">
        <v>98</v>
      </c>
      <c r="G14" s="68" t="s">
        <v>607</v>
      </c>
      <c r="H14" s="69" t="s">
        <v>518</v>
      </c>
      <c r="I14" s="68" t="s">
        <v>519</v>
      </c>
      <c r="J14" s="56" t="s">
        <v>98</v>
      </c>
      <c r="K14" s="57" t="s">
        <v>99</v>
      </c>
      <c r="L14" s="56" t="s">
        <v>98</v>
      </c>
      <c r="M14" s="57" t="s">
        <v>99</v>
      </c>
      <c r="N14" s="56" t="s">
        <v>608</v>
      </c>
      <c r="O14" s="57" t="s">
        <v>609</v>
      </c>
      <c r="P14" s="56" t="s">
        <v>610</v>
      </c>
      <c r="Q14" s="59" t="s">
        <v>611</v>
      </c>
      <c r="R14" s="60"/>
    </row>
    <row r="15" spans="2:18" ht="30">
      <c r="B15" s="54">
        <v>11</v>
      </c>
      <c r="C15" s="55" t="s">
        <v>100</v>
      </c>
      <c r="D15" s="56" t="s">
        <v>58</v>
      </c>
      <c r="E15" s="56" t="s">
        <v>101</v>
      </c>
      <c r="F15" s="56" t="s">
        <v>612</v>
      </c>
      <c r="G15" s="56" t="s">
        <v>613</v>
      </c>
      <c r="H15" s="58" t="s">
        <v>614</v>
      </c>
      <c r="I15" s="56" t="s">
        <v>615</v>
      </c>
      <c r="J15" s="56" t="s">
        <v>58</v>
      </c>
      <c r="K15" s="56" t="s">
        <v>101</v>
      </c>
      <c r="L15" s="56" t="s">
        <v>58</v>
      </c>
      <c r="M15" s="56" t="s">
        <v>616</v>
      </c>
      <c r="N15" s="56" t="s">
        <v>617</v>
      </c>
      <c r="O15" s="56" t="s">
        <v>618</v>
      </c>
      <c r="P15" s="56" t="s">
        <v>523</v>
      </c>
      <c r="Q15" s="71"/>
      <c r="R15" s="66" t="s">
        <v>619</v>
      </c>
    </row>
    <row r="16" spans="2:18" ht="30">
      <c r="B16" s="54">
        <v>12</v>
      </c>
      <c r="C16" s="55" t="s">
        <v>102</v>
      </c>
      <c r="D16" s="56" t="s">
        <v>103</v>
      </c>
      <c r="E16" s="57" t="s">
        <v>104</v>
      </c>
      <c r="F16" s="56" t="s">
        <v>620</v>
      </c>
      <c r="G16" s="68" t="s">
        <v>621</v>
      </c>
      <c r="H16" s="69" t="s">
        <v>103</v>
      </c>
      <c r="I16" s="68" t="s">
        <v>104</v>
      </c>
      <c r="J16" s="56" t="s">
        <v>103</v>
      </c>
      <c r="K16" s="57" t="s">
        <v>104</v>
      </c>
      <c r="L16" s="56" t="s">
        <v>527</v>
      </c>
      <c r="M16" s="57" t="s">
        <v>528</v>
      </c>
      <c r="N16" s="56" t="s">
        <v>622</v>
      </c>
      <c r="O16" s="57" t="s">
        <v>623</v>
      </c>
      <c r="P16" s="56" t="s">
        <v>624</v>
      </c>
      <c r="Q16" s="59" t="s">
        <v>625</v>
      </c>
      <c r="R16" s="60"/>
    </row>
    <row r="17" spans="2:18" ht="30">
      <c r="B17" s="54">
        <v>13</v>
      </c>
      <c r="C17" s="64" t="s">
        <v>105</v>
      </c>
      <c r="D17" s="56" t="s">
        <v>26</v>
      </c>
      <c r="E17" s="62" t="s">
        <v>67</v>
      </c>
      <c r="F17" s="56" t="s">
        <v>520</v>
      </c>
      <c r="G17" s="62" t="s">
        <v>626</v>
      </c>
      <c r="H17" s="69" t="s">
        <v>520</v>
      </c>
      <c r="I17" s="72" t="s">
        <v>627</v>
      </c>
      <c r="J17" s="73" t="s">
        <v>26</v>
      </c>
      <c r="K17" s="62" t="s">
        <v>67</v>
      </c>
      <c r="L17" s="65" t="s">
        <v>29</v>
      </c>
      <c r="M17" s="65" t="s">
        <v>584</v>
      </c>
      <c r="N17" s="73" t="s">
        <v>628</v>
      </c>
      <c r="O17" s="62" t="s">
        <v>629</v>
      </c>
      <c r="P17" s="56" t="s">
        <v>630</v>
      </c>
      <c r="Q17" s="62"/>
      <c r="R17" s="66" t="s">
        <v>631</v>
      </c>
    </row>
    <row r="18" spans="2:18" ht="30">
      <c r="B18" s="54">
        <v>14</v>
      </c>
      <c r="C18" s="55" t="s">
        <v>106</v>
      </c>
      <c r="D18" s="56" t="s">
        <v>107</v>
      </c>
      <c r="E18" s="57" t="s">
        <v>108</v>
      </c>
      <c r="F18" s="56" t="s">
        <v>632</v>
      </c>
      <c r="G18" s="57" t="s">
        <v>633</v>
      </c>
      <c r="H18" s="74" t="s">
        <v>107</v>
      </c>
      <c r="I18" s="75" t="s">
        <v>108</v>
      </c>
      <c r="J18" s="76" t="s">
        <v>107</v>
      </c>
      <c r="K18" s="75" t="s">
        <v>108</v>
      </c>
      <c r="L18" s="56" t="s">
        <v>107</v>
      </c>
      <c r="M18" s="57" t="s">
        <v>108</v>
      </c>
      <c r="N18" s="76" t="s">
        <v>634</v>
      </c>
      <c r="O18" s="77" t="s">
        <v>635</v>
      </c>
      <c r="P18" s="56" t="s">
        <v>636</v>
      </c>
      <c r="Q18" s="59" t="s">
        <v>637</v>
      </c>
      <c r="R18" s="60"/>
    </row>
    <row r="19" spans="2:18" ht="30">
      <c r="B19" s="54">
        <v>15</v>
      </c>
      <c r="C19" s="55" t="s">
        <v>109</v>
      </c>
      <c r="D19" s="56" t="s">
        <v>48</v>
      </c>
      <c r="E19" s="57" t="s">
        <v>110</v>
      </c>
      <c r="F19" s="56" t="s">
        <v>48</v>
      </c>
      <c r="G19" s="68" t="s">
        <v>638</v>
      </c>
      <c r="H19" s="69" t="s">
        <v>48</v>
      </c>
      <c r="I19" s="68" t="s">
        <v>110</v>
      </c>
      <c r="J19" s="56" t="s">
        <v>48</v>
      </c>
      <c r="K19" s="57" t="s">
        <v>110</v>
      </c>
      <c r="L19" s="56" t="s">
        <v>48</v>
      </c>
      <c r="M19" s="57" t="s">
        <v>110</v>
      </c>
      <c r="N19" s="56" t="s">
        <v>639</v>
      </c>
      <c r="O19" s="57" t="s">
        <v>640</v>
      </c>
      <c r="P19" s="56" t="s">
        <v>48</v>
      </c>
      <c r="Q19" s="59" t="s">
        <v>641</v>
      </c>
      <c r="R19" s="60"/>
    </row>
    <row r="20" spans="2:18" ht="30">
      <c r="B20" s="54">
        <v>16</v>
      </c>
      <c r="C20" s="55" t="s">
        <v>112</v>
      </c>
      <c r="D20" s="56" t="s">
        <v>113</v>
      </c>
      <c r="E20" s="62" t="s">
        <v>114</v>
      </c>
      <c r="F20" s="56" t="s">
        <v>642</v>
      </c>
      <c r="G20" s="62" t="s">
        <v>643</v>
      </c>
      <c r="H20" s="69" t="s">
        <v>113</v>
      </c>
      <c r="I20" s="62" t="s">
        <v>644</v>
      </c>
      <c r="J20" s="56" t="s">
        <v>113</v>
      </c>
      <c r="K20" s="62" t="s">
        <v>114</v>
      </c>
      <c r="L20" s="56" t="s">
        <v>113</v>
      </c>
      <c r="M20" s="62" t="s">
        <v>644</v>
      </c>
      <c r="N20" s="56" t="s">
        <v>645</v>
      </c>
      <c r="O20" s="62" t="s">
        <v>646</v>
      </c>
      <c r="P20" s="56" t="s">
        <v>647</v>
      </c>
      <c r="Q20" s="62"/>
      <c r="R20" s="60"/>
    </row>
    <row r="21" spans="2:18" ht="30">
      <c r="B21" s="54">
        <v>17</v>
      </c>
      <c r="C21" s="55" t="s">
        <v>115</v>
      </c>
      <c r="D21" s="56" t="s">
        <v>116</v>
      </c>
      <c r="E21" s="57" t="s">
        <v>117</v>
      </c>
      <c r="F21" s="56" t="s">
        <v>116</v>
      </c>
      <c r="G21" s="57" t="s">
        <v>648</v>
      </c>
      <c r="H21" s="58" t="s">
        <v>116</v>
      </c>
      <c r="I21" s="57" t="s">
        <v>117</v>
      </c>
      <c r="J21" s="56" t="s">
        <v>116</v>
      </c>
      <c r="K21" s="57" t="s">
        <v>117</v>
      </c>
      <c r="L21" s="56" t="s">
        <v>116</v>
      </c>
      <c r="M21" s="57" t="s">
        <v>117</v>
      </c>
      <c r="N21" s="56" t="s">
        <v>649</v>
      </c>
      <c r="O21" s="57" t="s">
        <v>650</v>
      </c>
      <c r="P21" s="56" t="s">
        <v>116</v>
      </c>
      <c r="Q21" s="59" t="s">
        <v>117</v>
      </c>
      <c r="R21" s="60"/>
    </row>
    <row r="22" spans="2:18" ht="30">
      <c r="B22" s="54">
        <v>18</v>
      </c>
      <c r="C22" s="55" t="s">
        <v>118</v>
      </c>
      <c r="D22" s="56" t="s">
        <v>119</v>
      </c>
      <c r="E22" s="57" t="s">
        <v>120</v>
      </c>
      <c r="F22" s="56" t="s">
        <v>651</v>
      </c>
      <c r="G22" s="68" t="s">
        <v>652</v>
      </c>
      <c r="H22" s="69" t="s">
        <v>119</v>
      </c>
      <c r="I22" s="68" t="s">
        <v>120</v>
      </c>
      <c r="J22" s="56" t="s">
        <v>119</v>
      </c>
      <c r="K22" s="57" t="s">
        <v>120</v>
      </c>
      <c r="L22" s="56" t="s">
        <v>119</v>
      </c>
      <c r="M22" s="57" t="s">
        <v>120</v>
      </c>
      <c r="N22" s="56" t="s">
        <v>653</v>
      </c>
      <c r="O22" s="57" t="s">
        <v>654</v>
      </c>
      <c r="P22" s="56" t="s">
        <v>655</v>
      </c>
      <c r="Q22" s="59" t="s">
        <v>656</v>
      </c>
      <c r="R22" s="60"/>
    </row>
    <row r="23" spans="2:18" ht="30">
      <c r="B23" s="54">
        <v>19</v>
      </c>
      <c r="C23" s="55" t="s">
        <v>121</v>
      </c>
      <c r="D23" s="56" t="s">
        <v>122</v>
      </c>
      <c r="E23" s="57" t="s">
        <v>74</v>
      </c>
      <c r="F23" s="56" t="s">
        <v>122</v>
      </c>
      <c r="G23" s="57" t="s">
        <v>657</v>
      </c>
      <c r="H23" s="58" t="s">
        <v>122</v>
      </c>
      <c r="I23" s="57" t="s">
        <v>74</v>
      </c>
      <c r="J23" s="56" t="s">
        <v>122</v>
      </c>
      <c r="K23" s="57" t="s">
        <v>74</v>
      </c>
      <c r="L23" s="56" t="s">
        <v>122</v>
      </c>
      <c r="M23" s="57" t="s">
        <v>74</v>
      </c>
      <c r="N23" s="56" t="s">
        <v>658</v>
      </c>
      <c r="O23" s="57" t="s">
        <v>659</v>
      </c>
      <c r="P23" s="56" t="s">
        <v>122</v>
      </c>
      <c r="Q23" s="59" t="s">
        <v>74</v>
      </c>
      <c r="R23" s="60"/>
    </row>
    <row r="24" spans="2:18" ht="30">
      <c r="B24" s="54">
        <v>20</v>
      </c>
      <c r="C24" s="55" t="s">
        <v>123</v>
      </c>
      <c r="D24" s="56" t="s">
        <v>124</v>
      </c>
      <c r="E24" s="57" t="s">
        <v>125</v>
      </c>
      <c r="F24" s="56" t="s">
        <v>124</v>
      </c>
      <c r="G24" s="68" t="s">
        <v>660</v>
      </c>
      <c r="H24" s="69" t="s">
        <v>521</v>
      </c>
      <c r="I24" s="68" t="s">
        <v>522</v>
      </c>
      <c r="J24" s="56" t="s">
        <v>124</v>
      </c>
      <c r="K24" s="57" t="s">
        <v>125</v>
      </c>
      <c r="L24" s="56" t="s">
        <v>124</v>
      </c>
      <c r="M24" s="57" t="s">
        <v>125</v>
      </c>
      <c r="N24" s="56" t="s">
        <v>661</v>
      </c>
      <c r="O24" s="57" t="s">
        <v>662</v>
      </c>
      <c r="P24" s="56" t="s">
        <v>663</v>
      </c>
      <c r="Q24" s="59" t="s">
        <v>664</v>
      </c>
      <c r="R24" s="60"/>
    </row>
    <row r="25" spans="2:18" ht="34">
      <c r="B25" s="54">
        <v>21</v>
      </c>
      <c r="C25" s="55" t="s">
        <v>126</v>
      </c>
      <c r="D25" s="56" t="s">
        <v>127</v>
      </c>
      <c r="E25" s="57" t="s">
        <v>128</v>
      </c>
      <c r="F25" s="56" t="s">
        <v>665</v>
      </c>
      <c r="G25" s="57" t="s">
        <v>666</v>
      </c>
      <c r="H25" s="58" t="s">
        <v>127</v>
      </c>
      <c r="I25" s="57" t="s">
        <v>128</v>
      </c>
      <c r="J25" s="56" t="s">
        <v>127</v>
      </c>
      <c r="K25" s="57" t="s">
        <v>128</v>
      </c>
      <c r="L25" s="56" t="s">
        <v>127</v>
      </c>
      <c r="M25" s="57" t="s">
        <v>128</v>
      </c>
      <c r="N25" s="56" t="s">
        <v>667</v>
      </c>
      <c r="O25" s="78" t="s">
        <v>668</v>
      </c>
      <c r="P25" s="56" t="s">
        <v>127</v>
      </c>
      <c r="Q25" s="59" t="s">
        <v>128</v>
      </c>
      <c r="R25" s="60"/>
    </row>
    <row r="26" spans="2:18" ht="30">
      <c r="B26" s="54">
        <v>22</v>
      </c>
      <c r="C26" s="55" t="s">
        <v>129</v>
      </c>
      <c r="D26" s="56" t="s">
        <v>130</v>
      </c>
      <c r="E26" s="57" t="s">
        <v>131</v>
      </c>
      <c r="F26" s="56" t="s">
        <v>130</v>
      </c>
      <c r="G26" s="57" t="s">
        <v>669</v>
      </c>
      <c r="H26" s="58" t="s">
        <v>130</v>
      </c>
      <c r="I26" s="57" t="s">
        <v>131</v>
      </c>
      <c r="J26" s="56" t="s">
        <v>130</v>
      </c>
      <c r="K26" s="57" t="s">
        <v>131</v>
      </c>
      <c r="L26" s="56" t="s">
        <v>130</v>
      </c>
      <c r="M26" s="57" t="s">
        <v>131</v>
      </c>
      <c r="N26" s="56" t="s">
        <v>670</v>
      </c>
      <c r="O26" s="57" t="s">
        <v>671</v>
      </c>
      <c r="P26" s="56" t="s">
        <v>672</v>
      </c>
      <c r="Q26" s="59" t="s">
        <v>673</v>
      </c>
      <c r="R26" s="60"/>
    </row>
    <row r="27" spans="2:18" ht="30">
      <c r="B27" s="54">
        <v>23</v>
      </c>
      <c r="C27" s="55" t="s">
        <v>132</v>
      </c>
      <c r="D27" s="56" t="s">
        <v>133</v>
      </c>
      <c r="E27" s="57" t="s">
        <v>134</v>
      </c>
      <c r="F27" s="56" t="s">
        <v>674</v>
      </c>
      <c r="G27" s="57" t="s">
        <v>675</v>
      </c>
      <c r="H27" s="58" t="s">
        <v>133</v>
      </c>
      <c r="I27" s="57" t="s">
        <v>134</v>
      </c>
      <c r="J27" s="56" t="s">
        <v>133</v>
      </c>
      <c r="K27" s="57" t="s">
        <v>134</v>
      </c>
      <c r="L27" s="56" t="s">
        <v>529</v>
      </c>
      <c r="M27" s="57" t="s">
        <v>530</v>
      </c>
      <c r="N27" s="56" t="s">
        <v>676</v>
      </c>
      <c r="O27" s="57" t="s">
        <v>677</v>
      </c>
      <c r="P27" s="56" t="s">
        <v>678</v>
      </c>
      <c r="Q27" s="59" t="s">
        <v>679</v>
      </c>
      <c r="R27" s="79" t="s">
        <v>674</v>
      </c>
    </row>
    <row r="28" spans="2:18" ht="30">
      <c r="B28" s="54">
        <v>24</v>
      </c>
      <c r="C28" s="55" t="s">
        <v>135</v>
      </c>
      <c r="D28" s="56" t="s">
        <v>136</v>
      </c>
      <c r="E28" s="57" t="s">
        <v>137</v>
      </c>
      <c r="F28" s="56" t="s">
        <v>136</v>
      </c>
      <c r="G28" s="57" t="s">
        <v>680</v>
      </c>
      <c r="H28" s="58" t="s">
        <v>136</v>
      </c>
      <c r="I28" s="57" t="s">
        <v>137</v>
      </c>
      <c r="J28" s="56" t="s">
        <v>136</v>
      </c>
      <c r="K28" s="57" t="s">
        <v>137</v>
      </c>
      <c r="L28" s="56" t="s">
        <v>136</v>
      </c>
      <c r="M28" s="57" t="s">
        <v>137</v>
      </c>
      <c r="N28" s="56" t="s">
        <v>681</v>
      </c>
      <c r="O28" s="57" t="s">
        <v>682</v>
      </c>
      <c r="P28" s="56" t="s">
        <v>683</v>
      </c>
      <c r="Q28" s="59" t="s">
        <v>684</v>
      </c>
      <c r="R28" s="66" t="s">
        <v>685</v>
      </c>
    </row>
    <row r="29" spans="2:18" ht="34">
      <c r="B29" s="54">
        <v>25</v>
      </c>
      <c r="C29" s="55" t="s">
        <v>138</v>
      </c>
      <c r="D29" s="56" t="s">
        <v>139</v>
      </c>
      <c r="E29" s="68" t="s">
        <v>140</v>
      </c>
      <c r="F29" s="63" t="s">
        <v>139</v>
      </c>
      <c r="G29" s="68" t="s">
        <v>686</v>
      </c>
      <c r="H29" s="69" t="s">
        <v>523</v>
      </c>
      <c r="I29" s="68" t="s">
        <v>524</v>
      </c>
      <c r="J29" s="63" t="s">
        <v>139</v>
      </c>
      <c r="K29" s="68" t="s">
        <v>140</v>
      </c>
      <c r="L29" s="63" t="s">
        <v>139</v>
      </c>
      <c r="M29" s="68" t="s">
        <v>140</v>
      </c>
      <c r="N29" s="80" t="s">
        <v>687</v>
      </c>
      <c r="O29" s="81" t="s">
        <v>688</v>
      </c>
      <c r="P29" s="63" t="s">
        <v>689</v>
      </c>
      <c r="Q29" s="82" t="s">
        <v>690</v>
      </c>
      <c r="R29" s="60"/>
    </row>
    <row r="30" spans="2:18" ht="30">
      <c r="B30" s="54">
        <v>26</v>
      </c>
      <c r="C30" s="55" t="s">
        <v>141</v>
      </c>
      <c r="D30" s="56" t="s">
        <v>142</v>
      </c>
      <c r="E30" s="68" t="s">
        <v>143</v>
      </c>
      <c r="F30" s="56" t="s">
        <v>691</v>
      </c>
      <c r="G30" s="57" t="s">
        <v>692</v>
      </c>
      <c r="H30" s="58" t="s">
        <v>693</v>
      </c>
      <c r="I30" s="57" t="s">
        <v>694</v>
      </c>
      <c r="J30" s="56" t="s">
        <v>142</v>
      </c>
      <c r="K30" s="57" t="s">
        <v>143</v>
      </c>
      <c r="L30" s="56" t="s">
        <v>531</v>
      </c>
      <c r="M30" s="57" t="s">
        <v>532</v>
      </c>
      <c r="N30" s="56" t="s">
        <v>695</v>
      </c>
      <c r="O30" s="57" t="s">
        <v>696</v>
      </c>
      <c r="P30" s="56" t="s">
        <v>697</v>
      </c>
      <c r="Q30" s="59" t="s">
        <v>698</v>
      </c>
      <c r="R30" s="60" t="s">
        <v>699</v>
      </c>
    </row>
    <row r="31" spans="2:18" ht="30">
      <c r="B31" s="54">
        <v>27</v>
      </c>
      <c r="C31" s="55" t="s">
        <v>144</v>
      </c>
      <c r="D31" s="56" t="s">
        <v>20</v>
      </c>
      <c r="E31" s="57" t="s">
        <v>145</v>
      </c>
      <c r="F31" s="56" t="s">
        <v>20</v>
      </c>
      <c r="G31" s="57" t="s">
        <v>700</v>
      </c>
      <c r="H31" s="58" t="s">
        <v>20</v>
      </c>
      <c r="I31" s="57" t="s">
        <v>145</v>
      </c>
      <c r="J31" s="56" t="s">
        <v>20</v>
      </c>
      <c r="K31" s="57" t="s">
        <v>145</v>
      </c>
      <c r="L31" s="56" t="s">
        <v>20</v>
      </c>
      <c r="M31" s="57" t="s">
        <v>145</v>
      </c>
      <c r="N31" s="56" t="s">
        <v>701</v>
      </c>
      <c r="O31" s="57" t="s">
        <v>702</v>
      </c>
      <c r="P31" s="56" t="s">
        <v>58</v>
      </c>
      <c r="Q31" s="59" t="s">
        <v>703</v>
      </c>
      <c r="R31" s="66" t="s">
        <v>704</v>
      </c>
    </row>
    <row r="32" spans="2:18" ht="30">
      <c r="B32" s="54">
        <v>28</v>
      </c>
      <c r="C32" s="55" t="s">
        <v>147</v>
      </c>
      <c r="D32" s="56" t="s">
        <v>12</v>
      </c>
      <c r="E32" s="57" t="s">
        <v>148</v>
      </c>
      <c r="F32" s="56" t="s">
        <v>12</v>
      </c>
      <c r="G32" s="57" t="s">
        <v>705</v>
      </c>
      <c r="H32" s="58" t="s">
        <v>12</v>
      </c>
      <c r="I32" s="57" t="s">
        <v>148</v>
      </c>
      <c r="J32" s="56" t="s">
        <v>12</v>
      </c>
      <c r="K32" s="57" t="s">
        <v>148</v>
      </c>
      <c r="L32" s="56" t="s">
        <v>12</v>
      </c>
      <c r="M32" s="57" t="s">
        <v>148</v>
      </c>
      <c r="N32" s="56" t="s">
        <v>706</v>
      </c>
      <c r="O32" s="57" t="s">
        <v>707</v>
      </c>
      <c r="P32" s="56" t="s">
        <v>12</v>
      </c>
      <c r="Q32" s="59" t="s">
        <v>708</v>
      </c>
      <c r="R32" s="60"/>
    </row>
    <row r="33" spans="2:18" ht="30">
      <c r="B33" s="54">
        <v>29</v>
      </c>
      <c r="C33" s="55" t="s">
        <v>150</v>
      </c>
      <c r="D33" s="56" t="s">
        <v>37</v>
      </c>
      <c r="E33" s="57" t="s">
        <v>151</v>
      </c>
      <c r="F33" s="56" t="s">
        <v>37</v>
      </c>
      <c r="G33" s="57" t="s">
        <v>709</v>
      </c>
      <c r="H33" s="58" t="s">
        <v>37</v>
      </c>
      <c r="I33" s="57" t="s">
        <v>151</v>
      </c>
      <c r="J33" s="56" t="s">
        <v>37</v>
      </c>
      <c r="K33" s="57" t="s">
        <v>151</v>
      </c>
      <c r="L33" s="56" t="s">
        <v>37</v>
      </c>
      <c r="M33" s="57" t="s">
        <v>151</v>
      </c>
      <c r="N33" s="56" t="s">
        <v>710</v>
      </c>
      <c r="O33" s="57" t="s">
        <v>711</v>
      </c>
      <c r="P33" s="56" t="s">
        <v>26</v>
      </c>
      <c r="Q33" s="59" t="s">
        <v>712</v>
      </c>
      <c r="R33" s="60"/>
    </row>
    <row r="34" spans="2:18" ht="30">
      <c r="B34" s="54">
        <v>30</v>
      </c>
      <c r="C34" s="55" t="s">
        <v>153</v>
      </c>
      <c r="D34" s="56" t="s">
        <v>154</v>
      </c>
      <c r="E34" s="62" t="s">
        <v>155</v>
      </c>
      <c r="F34" s="56" t="s">
        <v>154</v>
      </c>
      <c r="G34" s="62" t="s">
        <v>713</v>
      </c>
      <c r="H34" s="83" t="s">
        <v>154</v>
      </c>
      <c r="I34" s="62" t="s">
        <v>714</v>
      </c>
      <c r="J34" s="56" t="s">
        <v>154</v>
      </c>
      <c r="K34" s="62" t="s">
        <v>155</v>
      </c>
      <c r="L34" s="56" t="s">
        <v>154</v>
      </c>
      <c r="M34" s="62" t="s">
        <v>714</v>
      </c>
      <c r="N34" s="56" t="s">
        <v>715</v>
      </c>
      <c r="O34" s="62" t="s">
        <v>716</v>
      </c>
      <c r="P34" s="56" t="s">
        <v>717</v>
      </c>
      <c r="Q34" s="62"/>
      <c r="R34" s="60"/>
    </row>
    <row r="35" spans="2:18" ht="30">
      <c r="B35" s="54">
        <v>31</v>
      </c>
      <c r="C35" s="55" t="s">
        <v>156</v>
      </c>
      <c r="D35" s="56" t="s">
        <v>157</v>
      </c>
      <c r="E35" s="68" t="s">
        <v>158</v>
      </c>
      <c r="F35" s="56" t="s">
        <v>718</v>
      </c>
      <c r="G35" s="57" t="s">
        <v>719</v>
      </c>
      <c r="H35" s="58" t="s">
        <v>720</v>
      </c>
      <c r="I35" s="57" t="s">
        <v>721</v>
      </c>
      <c r="J35" s="56" t="s">
        <v>157</v>
      </c>
      <c r="K35" s="57" t="s">
        <v>158</v>
      </c>
      <c r="L35" s="56" t="s">
        <v>533</v>
      </c>
      <c r="M35" s="57" t="s">
        <v>534</v>
      </c>
      <c r="N35" s="56" t="s">
        <v>722</v>
      </c>
      <c r="O35" s="57" t="s">
        <v>723</v>
      </c>
      <c r="P35" s="56" t="s">
        <v>724</v>
      </c>
      <c r="Q35" s="59" t="s">
        <v>725</v>
      </c>
      <c r="R35" s="66" t="s">
        <v>726</v>
      </c>
    </row>
    <row r="36" spans="2:18" ht="30">
      <c r="B36" s="54">
        <v>32</v>
      </c>
      <c r="C36" s="61" t="s">
        <v>159</v>
      </c>
      <c r="D36" s="56" t="s">
        <v>160</v>
      </c>
      <c r="E36" s="62" t="s">
        <v>161</v>
      </c>
      <c r="F36" s="63" t="s">
        <v>727</v>
      </c>
      <c r="G36" s="62" t="s">
        <v>728</v>
      </c>
      <c r="H36" s="83" t="s">
        <v>729</v>
      </c>
      <c r="I36" s="62" t="s">
        <v>730</v>
      </c>
      <c r="J36" s="63" t="s">
        <v>160</v>
      </c>
      <c r="K36" s="62" t="s">
        <v>161</v>
      </c>
      <c r="L36" s="63" t="s">
        <v>535</v>
      </c>
      <c r="M36" s="62" t="s">
        <v>731</v>
      </c>
      <c r="N36" s="63" t="s">
        <v>732</v>
      </c>
      <c r="O36" s="62" t="s">
        <v>733</v>
      </c>
      <c r="P36" s="63" t="s">
        <v>734</v>
      </c>
      <c r="Q36" s="62"/>
      <c r="R36" s="66" t="s">
        <v>735</v>
      </c>
    </row>
    <row r="37" spans="2:18" ht="30">
      <c r="B37" s="54">
        <v>33</v>
      </c>
      <c r="C37" s="55" t="s">
        <v>162</v>
      </c>
      <c r="D37" s="56" t="s">
        <v>163</v>
      </c>
      <c r="E37" s="57" t="s">
        <v>164</v>
      </c>
      <c r="F37" s="63" t="s">
        <v>163</v>
      </c>
      <c r="G37" s="57" t="s">
        <v>736</v>
      </c>
      <c r="H37" s="58" t="s">
        <v>163</v>
      </c>
      <c r="I37" s="57" t="s">
        <v>164</v>
      </c>
      <c r="J37" s="56" t="s">
        <v>163</v>
      </c>
      <c r="K37" s="57" t="s">
        <v>164</v>
      </c>
      <c r="L37" s="56" t="s">
        <v>163</v>
      </c>
      <c r="M37" s="57" t="s">
        <v>164</v>
      </c>
      <c r="N37" s="56" t="s">
        <v>737</v>
      </c>
      <c r="O37" s="57" t="s">
        <v>738</v>
      </c>
      <c r="P37" s="56" t="s">
        <v>739</v>
      </c>
      <c r="Q37" s="59" t="s">
        <v>740</v>
      </c>
      <c r="R37" s="60"/>
    </row>
    <row r="38" spans="2:18" ht="30">
      <c r="B38" s="54">
        <v>34</v>
      </c>
      <c r="C38" s="55" t="s">
        <v>165</v>
      </c>
      <c r="D38" s="56" t="s">
        <v>166</v>
      </c>
      <c r="E38" s="57" t="s">
        <v>167</v>
      </c>
      <c r="F38" s="56" t="s">
        <v>741</v>
      </c>
      <c r="G38" s="57" t="s">
        <v>742</v>
      </c>
      <c r="H38" s="58" t="s">
        <v>743</v>
      </c>
      <c r="I38" s="57" t="s">
        <v>744</v>
      </c>
      <c r="J38" s="56" t="s">
        <v>166</v>
      </c>
      <c r="K38" s="57" t="s">
        <v>167</v>
      </c>
      <c r="L38" s="56" t="s">
        <v>536</v>
      </c>
      <c r="M38" s="57" t="s">
        <v>537</v>
      </c>
      <c r="N38" s="56" t="s">
        <v>745</v>
      </c>
      <c r="O38" s="57" t="s">
        <v>745</v>
      </c>
      <c r="P38" s="56" t="s">
        <v>746</v>
      </c>
      <c r="Q38" s="59" t="s">
        <v>747</v>
      </c>
      <c r="R38" s="60"/>
    </row>
    <row r="39" spans="2:18" ht="30">
      <c r="B39" s="54">
        <v>35</v>
      </c>
      <c r="C39" s="64" t="s">
        <v>168</v>
      </c>
      <c r="D39" s="56" t="s">
        <v>169</v>
      </c>
      <c r="E39" s="62" t="s">
        <v>170</v>
      </c>
      <c r="F39" s="84" t="s">
        <v>748</v>
      </c>
      <c r="G39" s="62" t="s">
        <v>749</v>
      </c>
      <c r="H39" s="83" t="s">
        <v>750</v>
      </c>
      <c r="I39" s="62" t="s">
        <v>751</v>
      </c>
      <c r="J39" s="56" t="s">
        <v>169</v>
      </c>
      <c r="K39" s="62" t="s">
        <v>170</v>
      </c>
      <c r="L39" s="56" t="s">
        <v>538</v>
      </c>
      <c r="M39" s="62" t="s">
        <v>752</v>
      </c>
      <c r="N39" s="56" t="s">
        <v>753</v>
      </c>
      <c r="O39" s="62" t="s">
        <v>754</v>
      </c>
      <c r="P39" s="56" t="s">
        <v>755</v>
      </c>
      <c r="Q39" s="62"/>
      <c r="R39" s="66" t="s">
        <v>756</v>
      </c>
    </row>
    <row r="40" spans="2:18" ht="30">
      <c r="B40" s="54">
        <v>36</v>
      </c>
      <c r="C40" s="55" t="s">
        <v>171</v>
      </c>
      <c r="D40" s="56" t="s">
        <v>172</v>
      </c>
      <c r="E40" s="85" t="s">
        <v>173</v>
      </c>
      <c r="F40" s="56" t="s">
        <v>757</v>
      </c>
      <c r="G40" s="85" t="s">
        <v>758</v>
      </c>
      <c r="H40" s="58" t="s">
        <v>759</v>
      </c>
      <c r="I40" s="85" t="s">
        <v>760</v>
      </c>
      <c r="J40" s="56" t="s">
        <v>172</v>
      </c>
      <c r="K40" s="85" t="s">
        <v>173</v>
      </c>
      <c r="L40" s="56" t="s">
        <v>539</v>
      </c>
      <c r="M40" s="85" t="s">
        <v>761</v>
      </c>
      <c r="N40" s="56" t="s">
        <v>762</v>
      </c>
      <c r="O40" s="85" t="s">
        <v>763</v>
      </c>
      <c r="P40" s="56" t="s">
        <v>764</v>
      </c>
      <c r="Q40" s="85"/>
      <c r="R40" s="66" t="s">
        <v>765</v>
      </c>
    </row>
    <row r="41" spans="2:18" ht="30">
      <c r="B41" s="54">
        <v>37</v>
      </c>
      <c r="C41" s="55" t="s">
        <v>174</v>
      </c>
      <c r="D41" s="56" t="s">
        <v>175</v>
      </c>
      <c r="E41" s="62" t="s">
        <v>176</v>
      </c>
      <c r="F41" s="56" t="s">
        <v>766</v>
      </c>
      <c r="G41" s="62" t="s">
        <v>767</v>
      </c>
      <c r="H41" s="83" t="s">
        <v>768</v>
      </c>
      <c r="I41" s="62" t="s">
        <v>769</v>
      </c>
      <c r="J41" s="56" t="s">
        <v>175</v>
      </c>
      <c r="K41" s="62" t="s">
        <v>176</v>
      </c>
      <c r="L41" s="56" t="s">
        <v>540</v>
      </c>
      <c r="M41" s="62" t="s">
        <v>770</v>
      </c>
      <c r="N41" s="56" t="s">
        <v>771</v>
      </c>
      <c r="O41" s="62" t="s">
        <v>772</v>
      </c>
      <c r="P41" s="56" t="s">
        <v>773</v>
      </c>
      <c r="Q41" s="62"/>
      <c r="R41" s="60"/>
    </row>
    <row r="42" spans="2:18" ht="30">
      <c r="B42" s="54">
        <v>38</v>
      </c>
      <c r="C42" s="61" t="s">
        <v>177</v>
      </c>
      <c r="D42" s="56" t="s">
        <v>178</v>
      </c>
      <c r="E42" s="85" t="s">
        <v>179</v>
      </c>
      <c r="F42" s="56" t="s">
        <v>774</v>
      </c>
      <c r="G42" s="85" t="s">
        <v>775</v>
      </c>
      <c r="H42" s="58" t="s">
        <v>178</v>
      </c>
      <c r="I42" s="85" t="s">
        <v>776</v>
      </c>
      <c r="J42" s="56" t="s">
        <v>178</v>
      </c>
      <c r="K42" s="85" t="s">
        <v>179</v>
      </c>
      <c r="L42" s="56" t="s">
        <v>178</v>
      </c>
      <c r="M42" s="85" t="s">
        <v>776</v>
      </c>
      <c r="N42" s="56" t="s">
        <v>777</v>
      </c>
      <c r="O42" s="85" t="s">
        <v>778</v>
      </c>
      <c r="P42" s="56" t="s">
        <v>779</v>
      </c>
      <c r="Q42" s="62"/>
      <c r="R42" s="60"/>
    </row>
    <row r="43" spans="2:18" ht="30">
      <c r="B43" s="54">
        <v>39</v>
      </c>
      <c r="C43" s="64" t="s">
        <v>180</v>
      </c>
      <c r="D43" s="56" t="s">
        <v>26</v>
      </c>
      <c r="E43" s="57" t="s">
        <v>67</v>
      </c>
      <c r="F43" s="56" t="s">
        <v>26</v>
      </c>
      <c r="G43" s="57" t="s">
        <v>780</v>
      </c>
      <c r="H43" s="58" t="s">
        <v>26</v>
      </c>
      <c r="I43" s="57" t="s">
        <v>67</v>
      </c>
      <c r="J43" s="56" t="s">
        <v>26</v>
      </c>
      <c r="K43" s="57" t="s">
        <v>67</v>
      </c>
      <c r="L43" s="56" t="s">
        <v>26</v>
      </c>
      <c r="M43" s="57" t="s">
        <v>67</v>
      </c>
      <c r="N43" s="56" t="s">
        <v>781</v>
      </c>
      <c r="O43" s="57" t="s">
        <v>782</v>
      </c>
      <c r="P43" s="56" t="s">
        <v>587</v>
      </c>
      <c r="Q43" s="59" t="s">
        <v>588</v>
      </c>
      <c r="R43" s="60"/>
    </row>
    <row r="44" spans="2:18" ht="30">
      <c r="B44" s="54">
        <v>40</v>
      </c>
      <c r="C44" s="55" t="s">
        <v>181</v>
      </c>
      <c r="D44" s="56" t="s">
        <v>182</v>
      </c>
      <c r="E44" s="62" t="s">
        <v>183</v>
      </c>
      <c r="F44" s="56" t="s">
        <v>783</v>
      </c>
      <c r="G44" s="62" t="s">
        <v>784</v>
      </c>
      <c r="H44" s="83" t="s">
        <v>785</v>
      </c>
      <c r="I44" s="62" t="s">
        <v>786</v>
      </c>
      <c r="J44" s="56" t="s">
        <v>182</v>
      </c>
      <c r="K44" s="62" t="s">
        <v>183</v>
      </c>
      <c r="L44" s="56" t="s">
        <v>541</v>
      </c>
      <c r="M44" s="62" t="s">
        <v>787</v>
      </c>
      <c r="N44" s="56" t="s">
        <v>788</v>
      </c>
      <c r="O44" s="62" t="s">
        <v>789</v>
      </c>
      <c r="P44" s="56" t="s">
        <v>790</v>
      </c>
      <c r="Q44" s="62"/>
      <c r="R44" s="66" t="s">
        <v>791</v>
      </c>
    </row>
    <row r="45" spans="2:18" ht="30">
      <c r="B45" s="54">
        <v>41</v>
      </c>
      <c r="C45" s="64" t="s">
        <v>184</v>
      </c>
      <c r="D45" s="56" t="s">
        <v>185</v>
      </c>
      <c r="E45" s="62" t="s">
        <v>186</v>
      </c>
      <c r="F45" s="56" t="s">
        <v>792</v>
      </c>
      <c r="G45" s="62" t="s">
        <v>793</v>
      </c>
      <c r="H45" s="83" t="s">
        <v>794</v>
      </c>
      <c r="I45" s="62" t="s">
        <v>795</v>
      </c>
      <c r="J45" s="56" t="s">
        <v>796</v>
      </c>
      <c r="K45" s="62" t="s">
        <v>797</v>
      </c>
      <c r="L45" s="56" t="s">
        <v>542</v>
      </c>
      <c r="M45" s="62" t="s">
        <v>798</v>
      </c>
      <c r="N45" s="56" t="s">
        <v>799</v>
      </c>
      <c r="O45" s="62" t="s">
        <v>800</v>
      </c>
      <c r="P45" s="56" t="s">
        <v>801</v>
      </c>
      <c r="Q45" s="62"/>
      <c r="R45" s="66" t="s">
        <v>802</v>
      </c>
    </row>
    <row r="46" spans="2:18" ht="30">
      <c r="B46" s="54">
        <v>42</v>
      </c>
      <c r="C46" s="61" t="s">
        <v>187</v>
      </c>
      <c r="D46" s="56" t="s">
        <v>75</v>
      </c>
      <c r="E46" s="85" t="s">
        <v>188</v>
      </c>
      <c r="F46" s="56" t="s">
        <v>803</v>
      </c>
      <c r="G46" s="85" t="s">
        <v>804</v>
      </c>
      <c r="H46" s="58" t="s">
        <v>75</v>
      </c>
      <c r="I46" s="85" t="s">
        <v>805</v>
      </c>
      <c r="J46" s="56" t="s">
        <v>75</v>
      </c>
      <c r="K46" s="85" t="s">
        <v>188</v>
      </c>
      <c r="L46" s="56" t="s">
        <v>75</v>
      </c>
      <c r="M46" s="85" t="s">
        <v>805</v>
      </c>
      <c r="N46" s="56" t="s">
        <v>806</v>
      </c>
      <c r="O46" s="85" t="s">
        <v>807</v>
      </c>
      <c r="P46" s="63" t="s">
        <v>808</v>
      </c>
      <c r="Q46" s="62"/>
      <c r="R46" s="60"/>
    </row>
    <row r="47" spans="2:18" ht="30">
      <c r="B47" s="54">
        <v>43</v>
      </c>
      <c r="C47" s="55" t="s">
        <v>192</v>
      </c>
      <c r="D47" s="56" t="s">
        <v>193</v>
      </c>
      <c r="E47" s="86" t="s">
        <v>194</v>
      </c>
      <c r="F47" s="63" t="s">
        <v>809</v>
      </c>
      <c r="G47" s="68" t="s">
        <v>810</v>
      </c>
      <c r="H47" s="69" t="s">
        <v>525</v>
      </c>
      <c r="I47" s="68" t="s">
        <v>526</v>
      </c>
      <c r="J47" s="56" t="s">
        <v>193</v>
      </c>
      <c r="K47" s="57" t="s">
        <v>194</v>
      </c>
      <c r="L47" s="56" t="s">
        <v>193</v>
      </c>
      <c r="M47" s="57" t="s">
        <v>194</v>
      </c>
      <c r="N47" s="56" t="s">
        <v>811</v>
      </c>
      <c r="O47" s="57" t="s">
        <v>812</v>
      </c>
      <c r="P47" s="56" t="s">
        <v>813</v>
      </c>
      <c r="Q47" s="59" t="s">
        <v>814</v>
      </c>
      <c r="R47" s="60"/>
    </row>
    <row r="48" spans="2:18" ht="30">
      <c r="B48" s="54">
        <v>44</v>
      </c>
      <c r="C48" s="61" t="s">
        <v>195</v>
      </c>
      <c r="D48" s="56" t="s">
        <v>196</v>
      </c>
      <c r="E48" s="86" t="s">
        <v>197</v>
      </c>
      <c r="F48" s="63" t="s">
        <v>815</v>
      </c>
      <c r="G48" s="68" t="s">
        <v>816</v>
      </c>
      <c r="H48" s="69" t="s">
        <v>817</v>
      </c>
      <c r="I48" s="68" t="s">
        <v>818</v>
      </c>
      <c r="J48" s="63" t="s">
        <v>196</v>
      </c>
      <c r="K48" s="57" t="s">
        <v>197</v>
      </c>
      <c r="L48" s="56" t="s">
        <v>543</v>
      </c>
      <c r="M48" s="57" t="s">
        <v>544</v>
      </c>
      <c r="N48" s="63" t="s">
        <v>819</v>
      </c>
      <c r="O48" s="68" t="s">
        <v>820</v>
      </c>
      <c r="P48" s="63" t="s">
        <v>821</v>
      </c>
      <c r="Q48" s="82" t="s">
        <v>822</v>
      </c>
      <c r="R48" s="66" t="s">
        <v>823</v>
      </c>
    </row>
    <row r="49" spans="2:18" ht="30">
      <c r="B49" s="54">
        <v>45</v>
      </c>
      <c r="C49" s="61" t="s">
        <v>198</v>
      </c>
      <c r="D49" s="56" t="s">
        <v>199</v>
      </c>
      <c r="E49" s="62" t="s">
        <v>200</v>
      </c>
      <c r="F49" s="63" t="s">
        <v>824</v>
      </c>
      <c r="G49" s="62" t="s">
        <v>825</v>
      </c>
      <c r="H49" s="83" t="s">
        <v>826</v>
      </c>
      <c r="I49" s="62" t="s">
        <v>827</v>
      </c>
      <c r="J49" s="63" t="s">
        <v>199</v>
      </c>
      <c r="K49" s="62" t="s">
        <v>200</v>
      </c>
      <c r="L49" s="63" t="s">
        <v>545</v>
      </c>
      <c r="M49" s="62" t="s">
        <v>828</v>
      </c>
      <c r="N49" s="63" t="s">
        <v>829</v>
      </c>
      <c r="O49" s="62" t="s">
        <v>830</v>
      </c>
      <c r="P49" s="63" t="s">
        <v>831</v>
      </c>
      <c r="Q49" s="62"/>
      <c r="R49" s="87" t="s">
        <v>832</v>
      </c>
    </row>
    <row r="50" spans="2:18" ht="30">
      <c r="B50" s="54">
        <v>46</v>
      </c>
      <c r="C50" s="55" t="s">
        <v>201</v>
      </c>
      <c r="D50" s="56" t="s">
        <v>202</v>
      </c>
      <c r="E50" s="86" t="s">
        <v>203</v>
      </c>
      <c r="F50" s="56" t="s">
        <v>833</v>
      </c>
      <c r="G50" s="57" t="s">
        <v>834</v>
      </c>
      <c r="H50" s="58" t="s">
        <v>835</v>
      </c>
      <c r="I50" s="57" t="s">
        <v>836</v>
      </c>
      <c r="J50" s="56" t="s">
        <v>202</v>
      </c>
      <c r="K50" s="57" t="s">
        <v>203</v>
      </c>
      <c r="L50" s="56" t="s">
        <v>546</v>
      </c>
      <c r="M50" s="57" t="s">
        <v>547</v>
      </c>
      <c r="N50" s="56" t="s">
        <v>837</v>
      </c>
      <c r="O50" s="57" t="s">
        <v>838</v>
      </c>
      <c r="P50" s="56" t="s">
        <v>839</v>
      </c>
      <c r="Q50" s="59" t="s">
        <v>840</v>
      </c>
      <c r="R50" s="60"/>
    </row>
    <row r="51" spans="2:18" ht="30">
      <c r="B51" s="54">
        <v>47</v>
      </c>
      <c r="C51" s="55" t="s">
        <v>204</v>
      </c>
      <c r="D51" s="56" t="s">
        <v>205</v>
      </c>
      <c r="E51" s="86" t="s">
        <v>206</v>
      </c>
      <c r="F51" s="63" t="s">
        <v>841</v>
      </c>
      <c r="G51" s="57" t="s">
        <v>842</v>
      </c>
      <c r="H51" s="58" t="s">
        <v>205</v>
      </c>
      <c r="I51" s="57" t="s">
        <v>206</v>
      </c>
      <c r="J51" s="56" t="s">
        <v>205</v>
      </c>
      <c r="K51" s="57" t="s">
        <v>206</v>
      </c>
      <c r="L51" s="56" t="s">
        <v>205</v>
      </c>
      <c r="M51" s="57" t="s">
        <v>206</v>
      </c>
      <c r="N51" s="56" t="s">
        <v>843</v>
      </c>
      <c r="O51" s="57" t="s">
        <v>844</v>
      </c>
      <c r="P51" s="56" t="s">
        <v>205</v>
      </c>
      <c r="Q51" s="59" t="s">
        <v>845</v>
      </c>
      <c r="R51" s="60"/>
    </row>
    <row r="52" spans="2:18" ht="30">
      <c r="B52" s="54">
        <v>48</v>
      </c>
      <c r="C52" s="55" t="s">
        <v>207</v>
      </c>
      <c r="D52" s="56" t="s">
        <v>208</v>
      </c>
      <c r="E52" s="62" t="s">
        <v>209</v>
      </c>
      <c r="F52" s="56" t="s">
        <v>846</v>
      </c>
      <c r="G52" s="62" t="s">
        <v>847</v>
      </c>
      <c r="H52" s="58" t="s">
        <v>848</v>
      </c>
      <c r="I52" s="62" t="s">
        <v>849</v>
      </c>
      <c r="J52" s="58" t="s">
        <v>208</v>
      </c>
      <c r="K52" s="62" t="s">
        <v>209</v>
      </c>
      <c r="L52" s="56" t="s">
        <v>548</v>
      </c>
      <c r="M52" s="62" t="s">
        <v>850</v>
      </c>
      <c r="N52" s="56" t="s">
        <v>851</v>
      </c>
      <c r="O52" s="62" t="s">
        <v>852</v>
      </c>
      <c r="P52" s="56" t="s">
        <v>853</v>
      </c>
      <c r="Q52" s="62"/>
      <c r="R52" s="60"/>
    </row>
    <row r="53" spans="2:18" ht="30">
      <c r="B53" s="54">
        <v>49</v>
      </c>
      <c r="C53" s="64" t="s">
        <v>210</v>
      </c>
      <c r="D53" s="56" t="s">
        <v>185</v>
      </c>
      <c r="E53" s="86" t="s">
        <v>186</v>
      </c>
      <c r="F53" s="56" t="s">
        <v>854</v>
      </c>
      <c r="G53" s="57" t="s">
        <v>855</v>
      </c>
      <c r="H53" s="58" t="s">
        <v>794</v>
      </c>
      <c r="I53" s="57" t="s">
        <v>795</v>
      </c>
      <c r="J53" s="88" t="s">
        <v>796</v>
      </c>
      <c r="K53" s="88" t="s">
        <v>797</v>
      </c>
      <c r="L53" s="56" t="s">
        <v>856</v>
      </c>
      <c r="M53" s="57" t="s">
        <v>857</v>
      </c>
      <c r="N53" s="56" t="s">
        <v>799</v>
      </c>
      <c r="O53" s="57" t="s">
        <v>800</v>
      </c>
      <c r="P53" s="56" t="s">
        <v>858</v>
      </c>
      <c r="Q53" s="59" t="s">
        <v>859</v>
      </c>
      <c r="R53" s="66" t="s">
        <v>860</v>
      </c>
    </row>
    <row r="54" spans="2:18" ht="30">
      <c r="B54" s="54">
        <v>50</v>
      </c>
      <c r="C54" s="64" t="s">
        <v>211</v>
      </c>
      <c r="D54" s="56" t="s">
        <v>212</v>
      </c>
      <c r="E54" s="85" t="s">
        <v>213</v>
      </c>
      <c r="F54" s="56" t="s">
        <v>861</v>
      </c>
      <c r="G54" s="85" t="s">
        <v>862</v>
      </c>
      <c r="H54" s="58" t="s">
        <v>863</v>
      </c>
      <c r="I54" s="85" t="s">
        <v>864</v>
      </c>
      <c r="J54" s="56" t="s">
        <v>212</v>
      </c>
      <c r="K54" s="85" t="s">
        <v>213</v>
      </c>
      <c r="L54" s="56" t="s">
        <v>549</v>
      </c>
      <c r="M54" s="85" t="s">
        <v>865</v>
      </c>
      <c r="N54" s="56" t="s">
        <v>866</v>
      </c>
      <c r="O54" s="85" t="s">
        <v>867</v>
      </c>
      <c r="P54" s="56" t="s">
        <v>868</v>
      </c>
      <c r="Q54" s="89"/>
      <c r="R54" s="60"/>
    </row>
  </sheetData>
  <autoFilter ref="B4:R54" xr:uid="{6786FC37-3934-FE44-AE32-8B0B36FA4B37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7036-7BC2-C646-8084-9DBC6609679B}">
  <sheetPr>
    <tabColor theme="7" tint="0.39997558519241921"/>
  </sheetPr>
  <dimension ref="B2:M55"/>
  <sheetViews>
    <sheetView topLeftCell="A4" workbookViewId="0">
      <selection activeCell="K4" sqref="K4"/>
    </sheetView>
  </sheetViews>
  <sheetFormatPr baseColWidth="10" defaultColWidth="10.8984375" defaultRowHeight="22"/>
  <cols>
    <col min="1" max="1" width="3.296875" customWidth="1"/>
    <col min="2" max="13" width="5.8984375" customWidth="1"/>
  </cols>
  <sheetData>
    <row r="2" spans="2:13" s="97" customFormat="1" ht="20">
      <c r="B2" s="98">
        <v>1</v>
      </c>
      <c r="C2" s="98">
        <v>2</v>
      </c>
      <c r="D2" s="98">
        <v>3</v>
      </c>
      <c r="E2" s="98">
        <v>4</v>
      </c>
      <c r="F2" s="98">
        <v>5</v>
      </c>
      <c r="G2" s="98">
        <v>6</v>
      </c>
      <c r="H2" s="98">
        <v>7</v>
      </c>
      <c r="I2" s="98">
        <v>8</v>
      </c>
      <c r="J2" s="98">
        <v>9</v>
      </c>
      <c r="K2" s="98">
        <v>10</v>
      </c>
      <c r="L2" s="98">
        <v>11</v>
      </c>
      <c r="M2" s="98">
        <v>12</v>
      </c>
    </row>
    <row r="3" spans="2:13">
      <c r="B3" s="96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</row>
    <row r="4" spans="2:13">
      <c r="B4" s="42" t="s">
        <v>2</v>
      </c>
      <c r="C4" s="94" t="s">
        <v>10</v>
      </c>
      <c r="D4" s="94" t="s">
        <v>1043</v>
      </c>
      <c r="E4" s="94" t="s">
        <v>1044</v>
      </c>
      <c r="F4" s="93" t="s">
        <v>1042</v>
      </c>
      <c r="G4" s="93" t="s">
        <v>1046</v>
      </c>
      <c r="H4" s="93" t="s">
        <v>1041</v>
      </c>
      <c r="I4" s="93" t="s">
        <v>1040</v>
      </c>
      <c r="J4" s="93" t="s">
        <v>1039</v>
      </c>
      <c r="K4" s="93" t="s">
        <v>1038</v>
      </c>
      <c r="L4" s="93" t="s">
        <v>1037</v>
      </c>
      <c r="M4" s="93" t="s">
        <v>1036</v>
      </c>
    </row>
    <row r="5" spans="2:13">
      <c r="B5" s="92"/>
      <c r="C5" s="99"/>
      <c r="D5" s="99"/>
      <c r="E5" s="99"/>
      <c r="F5" s="91">
        <v>1</v>
      </c>
      <c r="G5" s="90">
        <v>2</v>
      </c>
      <c r="H5" s="90">
        <v>3</v>
      </c>
      <c r="I5" s="90">
        <v>4</v>
      </c>
      <c r="J5" s="90">
        <v>5</v>
      </c>
      <c r="K5" s="90">
        <v>6</v>
      </c>
      <c r="L5" s="90">
        <v>7</v>
      </c>
      <c r="M5" s="90">
        <v>8</v>
      </c>
    </row>
    <row r="6" spans="2:13" ht="31">
      <c r="B6" s="106">
        <v>1</v>
      </c>
      <c r="C6" s="100" t="str">
        <f>'十五音-韻母'!C5</f>
        <v>君</v>
      </c>
      <c r="D6" s="105" t="str">
        <f>'十五音-韻母'!D5</f>
        <v>un</v>
      </c>
      <c r="E6" s="105" t="str">
        <f>'十五音-韻母'!E5</f>
        <v>ut</v>
      </c>
      <c r="F6" s="101" t="s">
        <v>17</v>
      </c>
      <c r="G6" s="101" t="s">
        <v>1032</v>
      </c>
      <c r="H6" s="101" t="s">
        <v>1035</v>
      </c>
      <c r="I6" s="101" t="s">
        <v>1034</v>
      </c>
      <c r="J6" s="101" t="s">
        <v>1033</v>
      </c>
      <c r="K6" s="101" t="s">
        <v>1032</v>
      </c>
      <c r="L6" s="101" t="s">
        <v>1031</v>
      </c>
      <c r="M6" s="101" t="s">
        <v>1030</v>
      </c>
    </row>
    <row r="7" spans="2:13" ht="31">
      <c r="B7" s="106">
        <v>2</v>
      </c>
      <c r="C7" s="100" t="str">
        <f>'十五音-韻母'!C6</f>
        <v>堅</v>
      </c>
      <c r="D7" s="105" t="str">
        <f>'十五音-韻母'!D6</f>
        <v>ian</v>
      </c>
      <c r="E7" s="105" t="str">
        <f>'十五音-韻母'!E6</f>
        <v>iat</v>
      </c>
      <c r="F7" s="101" t="s">
        <v>33</v>
      </c>
      <c r="G7" s="101" t="s">
        <v>1028</v>
      </c>
      <c r="H7" s="101" t="s">
        <v>902</v>
      </c>
      <c r="I7" s="101" t="s">
        <v>1029</v>
      </c>
      <c r="J7" s="102" t="s">
        <v>885</v>
      </c>
      <c r="K7" s="101" t="s">
        <v>1028</v>
      </c>
      <c r="L7" s="101" t="s">
        <v>1027</v>
      </c>
      <c r="M7" s="101" t="s">
        <v>1026</v>
      </c>
    </row>
    <row r="8" spans="2:13" ht="31">
      <c r="B8" s="106">
        <v>3</v>
      </c>
      <c r="C8" s="100" t="str">
        <f>'十五音-韻母'!C7</f>
        <v>金</v>
      </c>
      <c r="D8" s="105" t="str">
        <f>'十五音-韻母'!D7</f>
        <v>im</v>
      </c>
      <c r="E8" s="105" t="str">
        <f>'十五音-韻母'!E7</f>
        <v>ip</v>
      </c>
      <c r="F8" s="101" t="s">
        <v>44</v>
      </c>
      <c r="G8" s="101" t="s">
        <v>1023</v>
      </c>
      <c r="H8" s="101" t="s">
        <v>1025</v>
      </c>
      <c r="I8" s="101" t="s">
        <v>1024</v>
      </c>
      <c r="J8" s="102" t="s">
        <v>885</v>
      </c>
      <c r="K8" s="101" t="s">
        <v>1023</v>
      </c>
      <c r="L8" s="101" t="s">
        <v>1022</v>
      </c>
      <c r="M8" s="101" t="s">
        <v>1021</v>
      </c>
    </row>
    <row r="9" spans="2:13" ht="31">
      <c r="B9" s="106">
        <v>4</v>
      </c>
      <c r="C9" s="100" t="str">
        <f>'十五音-韻母'!C8</f>
        <v>規</v>
      </c>
      <c r="D9" s="105" t="str">
        <f>'十五音-韻母'!D8</f>
        <v>ui</v>
      </c>
      <c r="E9" s="105" t="str">
        <f>'十五音-韻母'!E8</f>
        <v>uih</v>
      </c>
      <c r="F9" s="101" t="s">
        <v>55</v>
      </c>
      <c r="G9" s="101" t="s">
        <v>1019</v>
      </c>
      <c r="H9" s="101" t="s">
        <v>1020</v>
      </c>
      <c r="I9" s="102" t="s">
        <v>885</v>
      </c>
      <c r="J9" s="101" t="s">
        <v>934</v>
      </c>
      <c r="K9" s="101" t="s">
        <v>1019</v>
      </c>
      <c r="L9" s="101" t="s">
        <v>1018</v>
      </c>
      <c r="M9" s="102" t="s">
        <v>885</v>
      </c>
    </row>
    <row r="10" spans="2:13" ht="31">
      <c r="B10" s="106">
        <v>5</v>
      </c>
      <c r="C10" s="100" t="str">
        <f>'十五音-韻母'!C9</f>
        <v>嘉</v>
      </c>
      <c r="D10" s="105" t="str">
        <f>'十五音-韻母'!D9</f>
        <v>ee</v>
      </c>
      <c r="E10" s="105" t="str">
        <f>'十五音-韻母'!E9</f>
        <v>eh</v>
      </c>
      <c r="F10" s="101" t="s">
        <v>65</v>
      </c>
      <c r="G10" s="101" t="s">
        <v>1014</v>
      </c>
      <c r="H10" s="101" t="s">
        <v>1017</v>
      </c>
      <c r="I10" s="101" t="s">
        <v>1016</v>
      </c>
      <c r="J10" s="101" t="s">
        <v>1015</v>
      </c>
      <c r="K10" s="101" t="s">
        <v>1014</v>
      </c>
      <c r="L10" s="101" t="s">
        <v>1013</v>
      </c>
      <c r="M10" s="101" t="s">
        <v>1012</v>
      </c>
    </row>
    <row r="11" spans="2:13" ht="31">
      <c r="B11" s="106">
        <v>6</v>
      </c>
      <c r="C11" s="100" t="str">
        <f>'十五音-韻母'!C10</f>
        <v>干</v>
      </c>
      <c r="D11" s="105" t="str">
        <f>'十五音-韻母'!D10</f>
        <v>an</v>
      </c>
      <c r="E11" s="105" t="str">
        <f>'十五音-韻母'!E10</f>
        <v>ap</v>
      </c>
      <c r="F11" s="101" t="s">
        <v>72</v>
      </c>
      <c r="G11" s="101" t="s">
        <v>1009</v>
      </c>
      <c r="H11" s="101" t="s">
        <v>1011</v>
      </c>
      <c r="I11" s="101" t="s">
        <v>1010</v>
      </c>
      <c r="J11" s="102" t="s">
        <v>885</v>
      </c>
      <c r="K11" s="101" t="s">
        <v>1009</v>
      </c>
      <c r="L11" s="102" t="s">
        <v>885</v>
      </c>
      <c r="M11" s="102" t="s">
        <v>885</v>
      </c>
    </row>
    <row r="12" spans="2:13" ht="31">
      <c r="B12" s="106">
        <v>7</v>
      </c>
      <c r="C12" s="100" t="str">
        <f>'十五音-韻母'!C11</f>
        <v>公</v>
      </c>
      <c r="D12" s="105" t="str">
        <f>'十五音-韻母'!D11</f>
        <v>ong</v>
      </c>
      <c r="E12" s="105" t="str">
        <f>'十五音-韻母'!E11</f>
        <v>ok</v>
      </c>
      <c r="F12" s="101" t="s">
        <v>81</v>
      </c>
      <c r="G12" s="101" t="s">
        <v>1006</v>
      </c>
      <c r="H12" s="101" t="s">
        <v>1008</v>
      </c>
      <c r="I12" s="101" t="s">
        <v>1007</v>
      </c>
      <c r="J12" s="101" t="s">
        <v>1005</v>
      </c>
      <c r="K12" s="101" t="s">
        <v>1006</v>
      </c>
      <c r="L12" s="101" t="s">
        <v>1005</v>
      </c>
      <c r="M12" s="101" t="s">
        <v>1004</v>
      </c>
    </row>
    <row r="13" spans="2:13" ht="31">
      <c r="B13" s="106">
        <v>8</v>
      </c>
      <c r="C13" s="100" t="str">
        <f>'十五音-韻母'!C12</f>
        <v>乖</v>
      </c>
      <c r="D13" s="105" t="str">
        <f>'十五音-韻母'!D12</f>
        <v>uai</v>
      </c>
      <c r="E13" s="105" t="str">
        <f>'十五音-韻母'!E12</f>
        <v>uaih</v>
      </c>
      <c r="F13" s="101" t="s">
        <v>91</v>
      </c>
      <c r="G13" s="101" t="s">
        <v>1002</v>
      </c>
      <c r="H13" s="101" t="s">
        <v>1003</v>
      </c>
      <c r="I13" s="102" t="s">
        <v>885</v>
      </c>
      <c r="J13" s="102" t="s">
        <v>885</v>
      </c>
      <c r="K13" s="101" t="s">
        <v>1002</v>
      </c>
      <c r="L13" s="102" t="s">
        <v>885</v>
      </c>
      <c r="M13" s="102" t="s">
        <v>885</v>
      </c>
    </row>
    <row r="14" spans="2:13" ht="31">
      <c r="B14" s="106">
        <v>9</v>
      </c>
      <c r="C14" s="100" t="str">
        <f>'十五音-韻母'!C13</f>
        <v>經</v>
      </c>
      <c r="D14" s="105" t="str">
        <f>'十五音-韻母'!D13</f>
        <v>ing</v>
      </c>
      <c r="E14" s="105" t="str">
        <f>'十五音-韻母'!E13</f>
        <v>ik</v>
      </c>
      <c r="F14" s="101" t="s">
        <v>94</v>
      </c>
      <c r="G14" s="101" t="s">
        <v>998</v>
      </c>
      <c r="H14" s="101" t="s">
        <v>1001</v>
      </c>
      <c r="I14" s="101" t="s">
        <v>1000</v>
      </c>
      <c r="J14" s="101" t="s">
        <v>999</v>
      </c>
      <c r="K14" s="101" t="s">
        <v>998</v>
      </c>
      <c r="L14" s="101" t="s">
        <v>997</v>
      </c>
      <c r="M14" s="101" t="s">
        <v>996</v>
      </c>
    </row>
    <row r="15" spans="2:13" ht="31">
      <c r="B15" s="106">
        <v>10</v>
      </c>
      <c r="C15" s="100" t="str">
        <f>'十五音-韻母'!C14</f>
        <v>觀</v>
      </c>
      <c r="D15" s="105" t="str">
        <f>'十五音-韻母'!D14</f>
        <v>uan</v>
      </c>
      <c r="E15" s="105" t="str">
        <f>'十五音-韻母'!E14</f>
        <v>uat</v>
      </c>
      <c r="F15" s="101" t="s">
        <v>97</v>
      </c>
      <c r="G15" s="101" t="s">
        <v>992</v>
      </c>
      <c r="H15" s="101" t="s">
        <v>995</v>
      </c>
      <c r="I15" s="101" t="s">
        <v>994</v>
      </c>
      <c r="J15" s="101" t="s">
        <v>993</v>
      </c>
      <c r="K15" s="101" t="s">
        <v>992</v>
      </c>
      <c r="L15" s="101" t="s">
        <v>991</v>
      </c>
      <c r="M15" s="101" t="s">
        <v>990</v>
      </c>
    </row>
    <row r="16" spans="2:13" ht="31">
      <c r="B16" s="106">
        <v>11</v>
      </c>
      <c r="C16" s="100" t="str">
        <f>'十五音-韻母'!C15</f>
        <v>沽</v>
      </c>
      <c r="D16" s="105" t="str">
        <f>'十五音-韻母'!D15</f>
        <v>oo</v>
      </c>
      <c r="E16" s="105" t="str">
        <f>'十五音-韻母'!E15</f>
        <v>ooh</v>
      </c>
      <c r="F16" s="101" t="s">
        <v>100</v>
      </c>
      <c r="G16" s="101" t="s">
        <v>987</v>
      </c>
      <c r="H16" s="101" t="s">
        <v>989</v>
      </c>
      <c r="I16" s="102" t="s">
        <v>885</v>
      </c>
      <c r="J16" s="101" t="s">
        <v>988</v>
      </c>
      <c r="K16" s="101" t="s">
        <v>987</v>
      </c>
      <c r="L16" s="101" t="s">
        <v>986</v>
      </c>
      <c r="M16" s="102" t="s">
        <v>885</v>
      </c>
    </row>
    <row r="17" spans="2:13" ht="31">
      <c r="B17" s="106">
        <v>12</v>
      </c>
      <c r="C17" s="100" t="str">
        <f>'十五音-韻母'!C16</f>
        <v>嬌</v>
      </c>
      <c r="D17" s="105" t="str">
        <f>'十五音-韻母'!D16</f>
        <v>iau</v>
      </c>
      <c r="E17" s="105" t="str">
        <f>'十五音-韻母'!E16</f>
        <v>iauh</v>
      </c>
      <c r="F17" s="101" t="s">
        <v>102</v>
      </c>
      <c r="G17" s="101" t="s">
        <v>983</v>
      </c>
      <c r="H17" s="101" t="s">
        <v>905</v>
      </c>
      <c r="I17" s="101" t="s">
        <v>985</v>
      </c>
      <c r="J17" s="101" t="s">
        <v>984</v>
      </c>
      <c r="K17" s="101" t="s">
        <v>983</v>
      </c>
      <c r="L17" s="101" t="s">
        <v>903</v>
      </c>
      <c r="M17" s="101" t="s">
        <v>982</v>
      </c>
    </row>
    <row r="18" spans="2:13" ht="31">
      <c r="B18" s="106">
        <v>13</v>
      </c>
      <c r="C18" s="100" t="str">
        <f>'十五音-韻母'!C17</f>
        <v>稽</v>
      </c>
      <c r="D18" s="105" t="str">
        <f>'十五音-韻母'!D17</f>
        <v>e</v>
      </c>
      <c r="E18" s="105" t="str">
        <f>'十五音-韻母'!E17</f>
        <v>eh</v>
      </c>
      <c r="F18" s="101" t="s">
        <v>105</v>
      </c>
      <c r="G18" s="101" t="s">
        <v>967</v>
      </c>
      <c r="H18" s="101" t="s">
        <v>981</v>
      </c>
      <c r="I18" s="101" t="s">
        <v>890</v>
      </c>
      <c r="J18" s="101" t="s">
        <v>980</v>
      </c>
      <c r="K18" s="101" t="s">
        <v>967</v>
      </c>
      <c r="L18" s="101" t="s">
        <v>979</v>
      </c>
      <c r="M18" s="102"/>
    </row>
    <row r="19" spans="2:13" ht="31">
      <c r="B19" s="106">
        <v>14</v>
      </c>
      <c r="C19" s="100" t="str">
        <f>'十五音-韻母'!C18</f>
        <v>恭</v>
      </c>
      <c r="D19" s="105" t="str">
        <f>'十五音-韻母'!D18</f>
        <v>iong</v>
      </c>
      <c r="E19" s="105" t="str">
        <f>'十五音-韻母'!E18</f>
        <v>iok</v>
      </c>
      <c r="F19" s="101" t="s">
        <v>106</v>
      </c>
      <c r="G19" s="101" t="s">
        <v>975</v>
      </c>
      <c r="H19" s="101" t="s">
        <v>978</v>
      </c>
      <c r="I19" s="101" t="s">
        <v>977</v>
      </c>
      <c r="J19" s="101" t="s">
        <v>976</v>
      </c>
      <c r="K19" s="101" t="s">
        <v>975</v>
      </c>
      <c r="L19" s="101" t="s">
        <v>949</v>
      </c>
      <c r="M19" s="101" t="s">
        <v>974</v>
      </c>
    </row>
    <row r="20" spans="2:13" ht="31">
      <c r="B20" s="106">
        <v>15</v>
      </c>
      <c r="C20" s="100" t="str">
        <f>'十五音-韻母'!C19</f>
        <v>高</v>
      </c>
      <c r="D20" s="105" t="str">
        <f>'十五音-韻母'!D19</f>
        <v>o</v>
      </c>
      <c r="E20" s="105" t="str">
        <f>'十五音-韻母'!E19</f>
        <v>oh</v>
      </c>
      <c r="F20" s="101" t="s">
        <v>109</v>
      </c>
      <c r="G20" s="101" t="s">
        <v>970</v>
      </c>
      <c r="H20" s="101" t="s">
        <v>973</v>
      </c>
      <c r="I20" s="101" t="s">
        <v>972</v>
      </c>
      <c r="J20" s="101" t="s">
        <v>971</v>
      </c>
      <c r="K20" s="101" t="s">
        <v>970</v>
      </c>
      <c r="L20" s="101" t="s">
        <v>969</v>
      </c>
      <c r="M20" s="102" t="s">
        <v>885</v>
      </c>
    </row>
    <row r="21" spans="2:13" ht="31">
      <c r="B21" s="106">
        <v>16</v>
      </c>
      <c r="C21" s="100" t="str">
        <f>'十五音-韻母'!C20</f>
        <v>皆</v>
      </c>
      <c r="D21" s="105" t="str">
        <f>'十五音-韻母'!D20</f>
        <v>ai</v>
      </c>
      <c r="E21" s="105" t="str">
        <f>'十五音-韻母'!E20</f>
        <v>aih</v>
      </c>
      <c r="F21" s="101" t="s">
        <v>112</v>
      </c>
      <c r="G21" s="101" t="s">
        <v>967</v>
      </c>
      <c r="H21" s="101" t="s">
        <v>968</v>
      </c>
      <c r="I21" s="102" t="s">
        <v>885</v>
      </c>
      <c r="J21" s="102"/>
      <c r="K21" s="101" t="s">
        <v>967</v>
      </c>
      <c r="L21" s="102"/>
      <c r="M21" s="102" t="s">
        <v>885</v>
      </c>
    </row>
    <row r="22" spans="2:13" ht="31">
      <c r="B22" s="106">
        <v>17</v>
      </c>
      <c r="C22" s="100" t="str">
        <f>'十五音-韻母'!C21</f>
        <v>巾</v>
      </c>
      <c r="D22" s="105" t="str">
        <f>'十五音-韻母'!D21</f>
        <v>in</v>
      </c>
      <c r="E22" s="105" t="str">
        <f>'十五音-韻母'!E21</f>
        <v>it</v>
      </c>
      <c r="F22" s="101" t="s">
        <v>115</v>
      </c>
      <c r="G22" s="101" t="s">
        <v>964</v>
      </c>
      <c r="H22" s="101" t="s">
        <v>966</v>
      </c>
      <c r="I22" s="101" t="s">
        <v>965</v>
      </c>
      <c r="J22" s="102"/>
      <c r="K22" s="101" t="s">
        <v>964</v>
      </c>
      <c r="L22" s="101" t="s">
        <v>963</v>
      </c>
      <c r="M22" s="101" t="s">
        <v>962</v>
      </c>
    </row>
    <row r="23" spans="2:13" ht="31">
      <c r="B23" s="106">
        <v>18</v>
      </c>
      <c r="C23" s="100" t="str">
        <f>'十五音-韻母'!C22</f>
        <v>姜</v>
      </c>
      <c r="D23" s="105" t="str">
        <f>'十五音-韻母'!D22</f>
        <v>iang</v>
      </c>
      <c r="E23" s="105" t="str">
        <f>'十五音-韻母'!E22</f>
        <v>iak</v>
      </c>
      <c r="F23" s="101" t="s">
        <v>118</v>
      </c>
      <c r="G23" s="101" t="s">
        <v>961</v>
      </c>
      <c r="H23" s="102"/>
      <c r="I23" s="101" t="s">
        <v>904</v>
      </c>
      <c r="J23" s="101" t="s">
        <v>900</v>
      </c>
      <c r="K23" s="101" t="s">
        <v>961</v>
      </c>
      <c r="L23" s="101" t="s">
        <v>960</v>
      </c>
      <c r="M23" s="101" t="s">
        <v>959</v>
      </c>
    </row>
    <row r="24" spans="2:13" ht="31">
      <c r="B24" s="106">
        <v>19</v>
      </c>
      <c r="C24" s="100" t="str">
        <f>'十五音-韻母'!C23</f>
        <v>甘</v>
      </c>
      <c r="D24" s="105" t="str">
        <f>'十五音-韻母'!D23</f>
        <v>am</v>
      </c>
      <c r="E24" s="105" t="str">
        <f>'十五音-韻母'!E23</f>
        <v>ap</v>
      </c>
      <c r="F24" s="101" t="s">
        <v>121</v>
      </c>
      <c r="G24" s="101" t="s">
        <v>928</v>
      </c>
      <c r="H24" s="101" t="s">
        <v>958</v>
      </c>
      <c r="I24" s="101" t="s">
        <v>957</v>
      </c>
      <c r="J24" s="101" t="s">
        <v>956</v>
      </c>
      <c r="K24" s="101" t="s">
        <v>928</v>
      </c>
      <c r="L24" s="101" t="s">
        <v>955</v>
      </c>
      <c r="M24" s="102"/>
    </row>
    <row r="25" spans="2:13" ht="31">
      <c r="B25" s="106">
        <v>20</v>
      </c>
      <c r="C25" s="100" t="str">
        <f>'十五音-韻母'!C24</f>
        <v>瓜</v>
      </c>
      <c r="D25" s="105" t="str">
        <f>'十五音-韻母'!D24</f>
        <v>ua</v>
      </c>
      <c r="E25" s="105" t="str">
        <f>'十五音-韻母'!E24</f>
        <v>uah</v>
      </c>
      <c r="F25" s="101" t="s">
        <v>123</v>
      </c>
      <c r="G25" s="102"/>
      <c r="H25" s="101" t="s">
        <v>954</v>
      </c>
      <c r="I25" s="101" t="s">
        <v>953</v>
      </c>
      <c r="J25" s="102"/>
      <c r="K25" s="102"/>
      <c r="L25" s="102"/>
      <c r="M25" s="102"/>
    </row>
    <row r="26" spans="2:13" ht="31">
      <c r="B26" s="106">
        <v>21</v>
      </c>
      <c r="C26" s="100" t="str">
        <f>'十五音-韻母'!C25</f>
        <v>江</v>
      </c>
      <c r="D26" s="105" t="str">
        <f>'十五音-韻母'!D25</f>
        <v>ang</v>
      </c>
      <c r="E26" s="105" t="str">
        <f>'十五音-韻母'!E25</f>
        <v>ak</v>
      </c>
      <c r="F26" s="101" t="s">
        <v>126</v>
      </c>
      <c r="G26" s="101" t="s">
        <v>950</v>
      </c>
      <c r="H26" s="101" t="s">
        <v>952</v>
      </c>
      <c r="I26" s="101" t="s">
        <v>951</v>
      </c>
      <c r="J26" s="102"/>
      <c r="K26" s="101" t="s">
        <v>950</v>
      </c>
      <c r="L26" s="101" t="s">
        <v>949</v>
      </c>
      <c r="M26" s="101" t="s">
        <v>948</v>
      </c>
    </row>
    <row r="27" spans="2:13" ht="31">
      <c r="B27" s="106">
        <v>22</v>
      </c>
      <c r="C27" s="100" t="str">
        <f>'十五音-韻母'!C26</f>
        <v>兼</v>
      </c>
      <c r="D27" s="105" t="str">
        <f>'十五音-韻母'!D26</f>
        <v>iam</v>
      </c>
      <c r="E27" s="105" t="str">
        <f>'十五音-韻母'!E26</f>
        <v>iap</v>
      </c>
      <c r="F27" s="101" t="s">
        <v>129</v>
      </c>
      <c r="G27" s="101" t="s">
        <v>944</v>
      </c>
      <c r="H27" s="101" t="s">
        <v>947</v>
      </c>
      <c r="I27" s="101" t="s">
        <v>946</v>
      </c>
      <c r="J27" s="101" t="s">
        <v>945</v>
      </c>
      <c r="K27" s="101" t="s">
        <v>944</v>
      </c>
      <c r="L27" s="101" t="s">
        <v>943</v>
      </c>
      <c r="M27" s="102"/>
    </row>
    <row r="28" spans="2:13" ht="31">
      <c r="B28" s="106">
        <v>23</v>
      </c>
      <c r="C28" s="100" t="str">
        <f>'十五音-韻母'!C27</f>
        <v>交</v>
      </c>
      <c r="D28" s="105" t="str">
        <f>'十五音-韻母'!D27</f>
        <v>au</v>
      </c>
      <c r="E28" s="105" t="str">
        <f>'十五音-韻母'!E27</f>
        <v>auh</v>
      </c>
      <c r="F28" s="101" t="s">
        <v>132</v>
      </c>
      <c r="G28" s="101" t="s">
        <v>940</v>
      </c>
      <c r="H28" s="101" t="s">
        <v>923</v>
      </c>
      <c r="I28" s="103" t="s">
        <v>942</v>
      </c>
      <c r="J28" s="101" t="s">
        <v>941</v>
      </c>
      <c r="K28" s="101" t="s">
        <v>940</v>
      </c>
      <c r="L28" s="101" t="s">
        <v>939</v>
      </c>
      <c r="M28" s="102"/>
    </row>
    <row r="29" spans="2:13" ht="31">
      <c r="B29" s="106">
        <v>24</v>
      </c>
      <c r="C29" s="100" t="str">
        <f>'十五音-韻母'!C28</f>
        <v>迦</v>
      </c>
      <c r="D29" s="105" t="str">
        <f>'十五音-韻母'!D28</f>
        <v>ia</v>
      </c>
      <c r="E29" s="105" t="str">
        <f>'十五音-韻母'!E28</f>
        <v>iah</v>
      </c>
      <c r="F29" s="101" t="s">
        <v>135</v>
      </c>
      <c r="G29" s="102"/>
      <c r="H29" s="101" t="s">
        <v>938</v>
      </c>
      <c r="I29" s="102"/>
      <c r="J29" s="101" t="s">
        <v>180</v>
      </c>
      <c r="K29" s="102"/>
      <c r="L29" s="101" t="s">
        <v>937</v>
      </c>
      <c r="M29" s="101" t="s">
        <v>936</v>
      </c>
    </row>
    <row r="30" spans="2:13" ht="31">
      <c r="B30" s="106">
        <v>25</v>
      </c>
      <c r="C30" s="100" t="str">
        <f>'十五音-韻母'!C29</f>
        <v>檜</v>
      </c>
      <c r="D30" s="105" t="str">
        <f>'十五音-韻母'!D29</f>
        <v>ue</v>
      </c>
      <c r="E30" s="105" t="str">
        <f>'十五音-韻母'!E29</f>
        <v>ueh</v>
      </c>
      <c r="F30" s="101" t="s">
        <v>138</v>
      </c>
      <c r="G30" s="101" t="s">
        <v>933</v>
      </c>
      <c r="H30" s="101" t="s">
        <v>138</v>
      </c>
      <c r="I30" s="101" t="s">
        <v>935</v>
      </c>
      <c r="J30" s="101" t="s">
        <v>934</v>
      </c>
      <c r="K30" s="101" t="s">
        <v>933</v>
      </c>
      <c r="L30" s="101" t="s">
        <v>932</v>
      </c>
      <c r="M30" s="101" t="s">
        <v>931</v>
      </c>
    </row>
    <row r="31" spans="2:13" ht="31">
      <c r="B31" s="106">
        <v>26</v>
      </c>
      <c r="C31" s="100" t="str">
        <f>'十五音-韻母'!C30</f>
        <v>監</v>
      </c>
      <c r="D31" s="105" t="str">
        <f>'十五音-韻母'!D30</f>
        <v>ann</v>
      </c>
      <c r="E31" s="105" t="str">
        <f>'十五音-韻母'!E30</f>
        <v>annh</v>
      </c>
      <c r="F31" s="101" t="s">
        <v>141</v>
      </c>
      <c r="G31" s="101" t="s">
        <v>928</v>
      </c>
      <c r="H31" s="101" t="s">
        <v>930</v>
      </c>
      <c r="I31" s="102" t="s">
        <v>885</v>
      </c>
      <c r="J31" s="101" t="s">
        <v>929</v>
      </c>
      <c r="K31" s="101" t="s">
        <v>928</v>
      </c>
      <c r="L31" s="102" t="s">
        <v>885</v>
      </c>
      <c r="M31" s="102"/>
    </row>
    <row r="32" spans="2:13" ht="31">
      <c r="B32" s="106">
        <v>27</v>
      </c>
      <c r="C32" s="100" t="str">
        <f>'十五音-韻母'!C31</f>
        <v>艍</v>
      </c>
      <c r="D32" s="105" t="str">
        <f>'十五音-韻母'!D31</f>
        <v>u</v>
      </c>
      <c r="E32" s="105" t="str">
        <f>'十五音-韻母'!E31</f>
        <v>uh</v>
      </c>
      <c r="F32" s="104" t="s">
        <v>144</v>
      </c>
      <c r="G32" s="101" t="s">
        <v>925</v>
      </c>
      <c r="H32" s="101" t="s">
        <v>927</v>
      </c>
      <c r="I32" s="103" t="s">
        <v>926</v>
      </c>
      <c r="J32" s="103" t="s">
        <v>1045</v>
      </c>
      <c r="K32" s="101" t="s">
        <v>925</v>
      </c>
      <c r="L32" s="101" t="s">
        <v>924</v>
      </c>
      <c r="M32" s="102"/>
    </row>
    <row r="33" spans="2:13" ht="31">
      <c r="B33" s="106">
        <v>28</v>
      </c>
      <c r="C33" s="100" t="str">
        <f>'十五音-韻母'!C32</f>
        <v>膠</v>
      </c>
      <c r="D33" s="105" t="str">
        <f>'十五音-韻母'!D32</f>
        <v>a</v>
      </c>
      <c r="E33" s="105" t="str">
        <f>'十五音-韻母'!E32</f>
        <v>ah</v>
      </c>
      <c r="F33" s="101" t="s">
        <v>147</v>
      </c>
      <c r="G33" s="101" t="s">
        <v>921</v>
      </c>
      <c r="H33" s="101" t="s">
        <v>923</v>
      </c>
      <c r="I33" s="101" t="s">
        <v>922</v>
      </c>
      <c r="J33" s="102"/>
      <c r="K33" s="101" t="s">
        <v>921</v>
      </c>
      <c r="L33" s="101" t="s">
        <v>920</v>
      </c>
      <c r="M33" s="102"/>
    </row>
    <row r="34" spans="2:13" ht="31">
      <c r="B34" s="106">
        <v>29</v>
      </c>
      <c r="C34" s="100" t="str">
        <f>'十五音-韻母'!C33</f>
        <v>居</v>
      </c>
      <c r="D34" s="105" t="str">
        <f>'十五音-韻母'!D33</f>
        <v>i</v>
      </c>
      <c r="E34" s="105" t="str">
        <f>'十五音-韻母'!E33</f>
        <v>ih</v>
      </c>
      <c r="F34" s="101" t="s">
        <v>150</v>
      </c>
      <c r="G34" s="101" t="s">
        <v>916</v>
      </c>
      <c r="H34" s="101" t="s">
        <v>919</v>
      </c>
      <c r="I34" s="101" t="s">
        <v>918</v>
      </c>
      <c r="J34" s="101" t="s">
        <v>917</v>
      </c>
      <c r="K34" s="101" t="s">
        <v>916</v>
      </c>
      <c r="L34" s="101" t="s">
        <v>915</v>
      </c>
      <c r="M34" s="102"/>
    </row>
    <row r="35" spans="2:13" ht="31">
      <c r="B35" s="106">
        <v>30</v>
      </c>
      <c r="C35" s="100" t="str">
        <f>'十五音-韻母'!C34</f>
        <v>丩</v>
      </c>
      <c r="D35" s="105" t="str">
        <f>'十五音-韻母'!D34</f>
        <v>iu</v>
      </c>
      <c r="E35" s="105" t="str">
        <f>'十五音-韻母'!E34</f>
        <v>iuh</v>
      </c>
      <c r="F35" s="101" t="s">
        <v>914</v>
      </c>
      <c r="G35" s="101" t="s">
        <v>911</v>
      </c>
      <c r="H35" s="101" t="s">
        <v>913</v>
      </c>
      <c r="I35" s="102" t="s">
        <v>885</v>
      </c>
      <c r="J35" s="101" t="s">
        <v>912</v>
      </c>
      <c r="K35" s="101" t="s">
        <v>911</v>
      </c>
      <c r="L35" s="101" t="s">
        <v>910</v>
      </c>
      <c r="M35" s="102" t="s">
        <v>885</v>
      </c>
    </row>
    <row r="36" spans="2:13" ht="31">
      <c r="B36" s="106">
        <v>31</v>
      </c>
      <c r="C36" s="100" t="str">
        <f>'十五音-韻母'!C35</f>
        <v>更</v>
      </c>
      <c r="D36" s="105" t="str">
        <f>'十五音-韻母'!D35</f>
        <v>enn</v>
      </c>
      <c r="E36" s="105" t="str">
        <f>'十五音-韻母'!E35</f>
        <v>ennh</v>
      </c>
      <c r="F36" s="101" t="s">
        <v>156</v>
      </c>
      <c r="G36" s="101" t="s">
        <v>908</v>
      </c>
      <c r="H36" s="101" t="s">
        <v>909</v>
      </c>
      <c r="I36" s="102" t="s">
        <v>885</v>
      </c>
      <c r="J36" s="102"/>
      <c r="K36" s="101" t="s">
        <v>908</v>
      </c>
      <c r="L36" s="102"/>
      <c r="M36" s="102" t="s">
        <v>885</v>
      </c>
    </row>
    <row r="37" spans="2:13" ht="31">
      <c r="B37" s="106">
        <v>32</v>
      </c>
      <c r="C37" s="100" t="str">
        <f>'十五音-韻母'!C36</f>
        <v>褌</v>
      </c>
      <c r="D37" s="105" t="str">
        <f>'十五音-韻母'!D36</f>
        <v>uinn</v>
      </c>
      <c r="E37" s="105" t="str">
        <f>'十五音-韻母'!E36</f>
        <v>uinnh</v>
      </c>
      <c r="F37" s="101" t="s">
        <v>159</v>
      </c>
      <c r="G37" s="101" t="s">
        <v>906</v>
      </c>
      <c r="H37" s="101" t="s">
        <v>907</v>
      </c>
      <c r="I37" s="102" t="s">
        <v>885</v>
      </c>
      <c r="J37" s="102" t="s">
        <v>885</v>
      </c>
      <c r="K37" s="101" t="s">
        <v>906</v>
      </c>
      <c r="L37" s="102" t="s">
        <v>885</v>
      </c>
      <c r="M37" s="102" t="s">
        <v>885</v>
      </c>
    </row>
    <row r="38" spans="2:13" ht="31">
      <c r="B38" s="106">
        <v>33</v>
      </c>
      <c r="C38" s="100" t="str">
        <f>'十五音-韻母'!C37</f>
        <v>茄</v>
      </c>
      <c r="D38" s="105" t="str">
        <f>'十五音-韻母'!D37</f>
        <v>io</v>
      </c>
      <c r="E38" s="105" t="str">
        <f>'十五音-韻母'!E37</f>
        <v>ioh</v>
      </c>
      <c r="F38" s="101" t="s">
        <v>162</v>
      </c>
      <c r="G38" s="102"/>
      <c r="H38" s="101" t="s">
        <v>905</v>
      </c>
      <c r="I38" s="101" t="s">
        <v>904</v>
      </c>
      <c r="J38" s="101" t="s">
        <v>162</v>
      </c>
      <c r="K38" s="102" t="s">
        <v>885</v>
      </c>
      <c r="L38" s="101" t="s">
        <v>903</v>
      </c>
      <c r="M38" s="102" t="s">
        <v>885</v>
      </c>
    </row>
    <row r="39" spans="2:13" ht="31">
      <c r="B39" s="106">
        <v>34</v>
      </c>
      <c r="C39" s="100" t="str">
        <f>'十五音-韻母'!C38</f>
        <v>梔</v>
      </c>
      <c r="D39" s="105" t="str">
        <f>'十五音-韻母'!D38</f>
        <v>inn</v>
      </c>
      <c r="E39" s="105" t="str">
        <f>'十五音-韻母'!E38</f>
        <v>innh</v>
      </c>
      <c r="F39" s="101" t="s">
        <v>165</v>
      </c>
      <c r="G39" s="102"/>
      <c r="H39" s="101" t="s">
        <v>902</v>
      </c>
      <c r="I39" s="102" t="s">
        <v>885</v>
      </c>
      <c r="J39" s="101" t="s">
        <v>901</v>
      </c>
      <c r="K39" s="102" t="s">
        <v>885</v>
      </c>
      <c r="L39" s="102" t="s">
        <v>885</v>
      </c>
      <c r="M39" s="102" t="s">
        <v>885</v>
      </c>
    </row>
    <row r="40" spans="2:13" ht="31">
      <c r="B40" s="106">
        <v>35</v>
      </c>
      <c r="C40" s="100" t="str">
        <f>'十五音-韻母'!C39</f>
        <v>薑</v>
      </c>
      <c r="D40" s="105" t="str">
        <f>'十五音-韻母'!D39</f>
        <v>ionn</v>
      </c>
      <c r="E40" s="105" t="str">
        <f>'十五音-韻母'!E39</f>
        <v>ionnh</v>
      </c>
      <c r="F40" s="101" t="s">
        <v>168</v>
      </c>
      <c r="G40" s="102" t="s">
        <v>885</v>
      </c>
      <c r="H40" s="102" t="s">
        <v>885</v>
      </c>
      <c r="I40" s="102" t="s">
        <v>885</v>
      </c>
      <c r="J40" s="101" t="s">
        <v>900</v>
      </c>
      <c r="K40" s="102" t="s">
        <v>885</v>
      </c>
      <c r="L40" s="101" t="s">
        <v>899</v>
      </c>
      <c r="M40" s="102" t="s">
        <v>885</v>
      </c>
    </row>
    <row r="41" spans="2:13" ht="31">
      <c r="B41" s="106">
        <v>36</v>
      </c>
      <c r="C41" s="100" t="str">
        <f>'十五音-韻母'!C40</f>
        <v>驚</v>
      </c>
      <c r="D41" s="105" t="str">
        <f>'十五音-韻母'!D40</f>
        <v>iann</v>
      </c>
      <c r="E41" s="105" t="str">
        <f>'十五音-韻母'!E40</f>
        <v>iannh</v>
      </c>
      <c r="F41" s="101" t="s">
        <v>171</v>
      </c>
      <c r="G41" s="101" t="s">
        <v>896</v>
      </c>
      <c r="H41" s="101" t="s">
        <v>898</v>
      </c>
      <c r="I41" s="102" t="s">
        <v>885</v>
      </c>
      <c r="J41" s="101" t="s">
        <v>897</v>
      </c>
      <c r="K41" s="101" t="s">
        <v>896</v>
      </c>
      <c r="L41" s="101" t="s">
        <v>895</v>
      </c>
      <c r="M41" s="102" t="s">
        <v>885</v>
      </c>
    </row>
    <row r="42" spans="2:13" ht="31">
      <c r="B42" s="106">
        <v>37</v>
      </c>
      <c r="C42" s="100" t="str">
        <f>'十五音-韻母'!C41</f>
        <v>官</v>
      </c>
      <c r="D42" s="105" t="str">
        <f>'十五音-韻母'!D41</f>
        <v>uann</v>
      </c>
      <c r="E42" s="105" t="str">
        <f>'十五音-韻母'!E41</f>
        <v>uannh</v>
      </c>
      <c r="F42" s="101" t="s">
        <v>174</v>
      </c>
      <c r="G42" s="101" t="s">
        <v>893</v>
      </c>
      <c r="H42" s="101" t="s">
        <v>97</v>
      </c>
      <c r="I42" s="102" t="s">
        <v>885</v>
      </c>
      <c r="J42" s="101" t="s">
        <v>894</v>
      </c>
      <c r="K42" s="101" t="s">
        <v>893</v>
      </c>
      <c r="L42" s="101" t="s">
        <v>892</v>
      </c>
      <c r="M42" s="102" t="s">
        <v>885</v>
      </c>
    </row>
    <row r="43" spans="2:13" ht="31">
      <c r="B43" s="106">
        <v>38</v>
      </c>
      <c r="C43" s="100" t="str">
        <f>'十五音-韻母'!C42</f>
        <v>鋼</v>
      </c>
      <c r="D43" s="105" t="str">
        <f>'十五音-韻母'!D42</f>
        <v>ng</v>
      </c>
      <c r="E43" s="105" t="str">
        <f>'十五音-韻母'!E42</f>
        <v>ngh</v>
      </c>
      <c r="F43" s="101" t="s">
        <v>177</v>
      </c>
      <c r="G43" s="102"/>
      <c r="H43" s="101" t="s">
        <v>891</v>
      </c>
      <c r="I43" s="102" t="s">
        <v>885</v>
      </c>
      <c r="J43" s="102" t="s">
        <v>885</v>
      </c>
      <c r="K43" s="102" t="s">
        <v>885</v>
      </c>
      <c r="L43" s="102" t="s">
        <v>885</v>
      </c>
      <c r="M43" s="102" t="s">
        <v>885</v>
      </c>
    </row>
    <row r="44" spans="2:13" ht="31">
      <c r="B44" s="106">
        <v>39</v>
      </c>
      <c r="C44" s="100" t="str">
        <f>'十五音-韻母'!C43</f>
        <v>伽</v>
      </c>
      <c r="D44" s="105" t="str">
        <f>'十五音-韻母'!D43</f>
        <v>e</v>
      </c>
      <c r="E44" s="105" t="str">
        <f>'十五音-韻母'!E43</f>
        <v>eh</v>
      </c>
      <c r="F44" s="101" t="s">
        <v>180</v>
      </c>
      <c r="G44" s="102" t="s">
        <v>885</v>
      </c>
      <c r="H44" s="102" t="s">
        <v>885</v>
      </c>
      <c r="I44" s="101" t="s">
        <v>890</v>
      </c>
      <c r="J44" s="101" t="s">
        <v>889</v>
      </c>
      <c r="K44" s="102" t="s">
        <v>885</v>
      </c>
      <c r="L44" s="102" t="s">
        <v>885</v>
      </c>
      <c r="M44" s="102" t="s">
        <v>885</v>
      </c>
    </row>
    <row r="45" spans="2:13" ht="31">
      <c r="B45" s="106">
        <v>40</v>
      </c>
      <c r="C45" s="100" t="str">
        <f>'十五音-韻母'!C44</f>
        <v>閒</v>
      </c>
      <c r="D45" s="105" t="str">
        <f>'十五音-韻母'!D44</f>
        <v>ainn</v>
      </c>
      <c r="E45" s="105" t="str">
        <f>'十五音-韻母'!E44</f>
        <v>ainnh</v>
      </c>
      <c r="F45" s="101" t="s">
        <v>181</v>
      </c>
      <c r="G45" s="103" t="s">
        <v>888</v>
      </c>
      <c r="H45" s="102" t="s">
        <v>885</v>
      </c>
      <c r="I45" s="102" t="s">
        <v>885</v>
      </c>
      <c r="J45" s="102" t="s">
        <v>885</v>
      </c>
      <c r="K45" s="103" t="s">
        <v>888</v>
      </c>
      <c r="L45" s="102" t="s">
        <v>885</v>
      </c>
      <c r="M45" s="102" t="s">
        <v>885</v>
      </c>
    </row>
    <row r="46" spans="2:13" ht="31">
      <c r="B46" s="106">
        <v>41</v>
      </c>
      <c r="C46" s="100" t="str">
        <f>'十五音-韻母'!C45</f>
        <v>姑</v>
      </c>
      <c r="D46" s="105" t="str">
        <f>'十五音-韻母'!D45</f>
        <v>onn</v>
      </c>
      <c r="E46" s="105" t="str">
        <f>'十五音-韻母'!E45</f>
        <v>onnh</v>
      </c>
      <c r="F46" s="101" t="s">
        <v>184</v>
      </c>
      <c r="G46" s="102" t="s">
        <v>885</v>
      </c>
      <c r="H46" s="102" t="s">
        <v>885</v>
      </c>
      <c r="I46" s="102" t="s">
        <v>885</v>
      </c>
      <c r="J46" s="102" t="s">
        <v>885</v>
      </c>
      <c r="K46" s="102" t="s">
        <v>885</v>
      </c>
      <c r="L46" s="102" t="s">
        <v>885</v>
      </c>
      <c r="M46" s="102" t="s">
        <v>885</v>
      </c>
    </row>
    <row r="47" spans="2:13" ht="31">
      <c r="B47" s="106">
        <v>42</v>
      </c>
      <c r="C47" s="100" t="str">
        <f>'十五音-韻母'!C46</f>
        <v>姆</v>
      </c>
      <c r="D47" s="105" t="str">
        <f>'十五音-韻母'!D46</f>
        <v>m</v>
      </c>
      <c r="E47" s="105" t="str">
        <f>'十五音-韻母'!E46</f>
        <v>mh</v>
      </c>
      <c r="F47" s="101" t="s">
        <v>187</v>
      </c>
      <c r="G47" s="102" t="s">
        <v>885</v>
      </c>
      <c r="H47" s="102" t="s">
        <v>885</v>
      </c>
      <c r="I47" s="102" t="s">
        <v>885</v>
      </c>
      <c r="J47" s="102" t="s">
        <v>885</v>
      </c>
      <c r="K47" s="102" t="s">
        <v>885</v>
      </c>
      <c r="L47" s="102" t="s">
        <v>885</v>
      </c>
      <c r="M47" s="102" t="s">
        <v>885</v>
      </c>
    </row>
    <row r="48" spans="2:13" ht="31">
      <c r="B48" s="106">
        <v>43</v>
      </c>
      <c r="C48" s="100" t="str">
        <f>'十五音-韻母'!C47</f>
        <v>光</v>
      </c>
      <c r="D48" s="105" t="str">
        <f>'十五音-韻母'!D47</f>
        <v>uang</v>
      </c>
      <c r="E48" s="105" t="str">
        <f>'十五音-韻母'!E47</f>
        <v>uak</v>
      </c>
      <c r="F48" s="101" t="s">
        <v>192</v>
      </c>
      <c r="G48" s="102" t="s">
        <v>885</v>
      </c>
      <c r="H48" s="102" t="s">
        <v>885</v>
      </c>
      <c r="I48" s="102" t="s">
        <v>885</v>
      </c>
      <c r="J48" s="102" t="s">
        <v>885</v>
      </c>
      <c r="K48" s="102" t="s">
        <v>885</v>
      </c>
      <c r="L48" s="102" t="s">
        <v>885</v>
      </c>
      <c r="M48" s="101" t="s">
        <v>887</v>
      </c>
    </row>
    <row r="49" spans="2:13" ht="31">
      <c r="B49" s="106">
        <v>44</v>
      </c>
      <c r="C49" s="100" t="str">
        <f>'十五音-韻母'!C48</f>
        <v>閂</v>
      </c>
      <c r="D49" s="105" t="str">
        <f>'十五音-韻母'!D48</f>
        <v>uainn</v>
      </c>
      <c r="E49" s="105" t="str">
        <f>'十五音-韻母'!E48</f>
        <v>uainnh</v>
      </c>
      <c r="F49" s="101" t="s">
        <v>195</v>
      </c>
      <c r="G49" s="102" t="s">
        <v>885</v>
      </c>
      <c r="H49" s="102" t="s">
        <v>885</v>
      </c>
      <c r="I49" s="102" t="s">
        <v>885</v>
      </c>
      <c r="J49" s="102" t="s">
        <v>885</v>
      </c>
      <c r="K49" s="102" t="s">
        <v>885</v>
      </c>
      <c r="L49" s="102" t="s">
        <v>885</v>
      </c>
      <c r="M49" s="102" t="s">
        <v>885</v>
      </c>
    </row>
    <row r="50" spans="2:13" ht="31">
      <c r="B50" s="106">
        <v>45</v>
      </c>
      <c r="C50" s="100" t="str">
        <f>'十五音-韻母'!C49</f>
        <v>糜</v>
      </c>
      <c r="D50" s="105" t="str">
        <f>'十五音-韻母'!D49</f>
        <v>uenn</v>
      </c>
      <c r="E50" s="105" t="str">
        <f>'十五音-韻母'!E49</f>
        <v>uennh</v>
      </c>
      <c r="F50" s="101" t="s">
        <v>198</v>
      </c>
      <c r="G50" s="102" t="s">
        <v>885</v>
      </c>
      <c r="H50" s="102" t="s">
        <v>885</v>
      </c>
      <c r="I50" s="102" t="s">
        <v>885</v>
      </c>
      <c r="J50" s="102" t="s">
        <v>885</v>
      </c>
      <c r="K50" s="102" t="s">
        <v>885</v>
      </c>
      <c r="L50" s="102" t="s">
        <v>885</v>
      </c>
      <c r="M50" s="102" t="s">
        <v>885</v>
      </c>
    </row>
    <row r="51" spans="2:13" ht="31">
      <c r="B51" s="106">
        <v>46</v>
      </c>
      <c r="C51" s="100" t="str">
        <f>'十五音-韻母'!C50</f>
        <v>嘄</v>
      </c>
      <c r="D51" s="105" t="str">
        <f>'十五音-韻母'!D50</f>
        <v>iaunn</v>
      </c>
      <c r="E51" s="105" t="str">
        <f>'十五音-韻母'!E50</f>
        <v>iaunnh</v>
      </c>
      <c r="F51" s="101" t="s">
        <v>201</v>
      </c>
      <c r="G51" s="102" t="s">
        <v>885</v>
      </c>
      <c r="H51" s="102" t="s">
        <v>885</v>
      </c>
      <c r="I51" s="102" t="s">
        <v>885</v>
      </c>
      <c r="J51" s="102" t="s">
        <v>885</v>
      </c>
      <c r="K51" s="102" t="s">
        <v>885</v>
      </c>
      <c r="L51" s="102" t="s">
        <v>885</v>
      </c>
      <c r="M51" s="102" t="s">
        <v>885</v>
      </c>
    </row>
    <row r="52" spans="2:13" ht="31">
      <c r="B52" s="106">
        <v>47</v>
      </c>
      <c r="C52" s="100" t="str">
        <f>'十五音-韻母'!C51</f>
        <v>箴</v>
      </c>
      <c r="D52" s="105" t="str">
        <f>'十五音-韻母'!D51</f>
        <v>om</v>
      </c>
      <c r="E52" s="105" t="str">
        <f>'十五音-韻母'!E51</f>
        <v>op</v>
      </c>
      <c r="F52" s="101" t="s">
        <v>204</v>
      </c>
      <c r="G52" s="101" t="s">
        <v>886</v>
      </c>
      <c r="H52" s="102" t="s">
        <v>885</v>
      </c>
      <c r="I52" s="102" t="s">
        <v>885</v>
      </c>
      <c r="J52" s="102" t="s">
        <v>885</v>
      </c>
      <c r="K52" s="102" t="s">
        <v>885</v>
      </c>
      <c r="L52" s="102" t="s">
        <v>885</v>
      </c>
      <c r="M52" s="102" t="s">
        <v>885</v>
      </c>
    </row>
    <row r="53" spans="2:13" ht="31">
      <c r="B53" s="106">
        <v>48</v>
      </c>
      <c r="C53" s="100" t="str">
        <f>'十五音-韻母'!C52</f>
        <v>爻</v>
      </c>
      <c r="D53" s="105" t="str">
        <f>'十五音-韻母'!D52</f>
        <v>aunn</v>
      </c>
      <c r="E53" s="105" t="str">
        <f>'十五音-韻母'!E52</f>
        <v>aunnh</v>
      </c>
      <c r="F53" s="101" t="s">
        <v>207</v>
      </c>
      <c r="G53" s="102" t="s">
        <v>885</v>
      </c>
      <c r="H53" s="102" t="s">
        <v>885</v>
      </c>
      <c r="I53" s="102" t="s">
        <v>885</v>
      </c>
      <c r="J53" s="102" t="s">
        <v>885</v>
      </c>
      <c r="K53" s="102" t="s">
        <v>885</v>
      </c>
      <c r="L53" s="102" t="s">
        <v>885</v>
      </c>
      <c r="M53" s="102" t="s">
        <v>885</v>
      </c>
    </row>
    <row r="54" spans="2:13" ht="31">
      <c r="B54" s="106">
        <v>49</v>
      </c>
      <c r="C54" s="100" t="str">
        <f>'十五音-韻母'!C53</f>
        <v>扛</v>
      </c>
      <c r="D54" s="105" t="str">
        <f>'十五音-韻母'!D53</f>
        <v>onn</v>
      </c>
      <c r="E54" s="105" t="str">
        <f>'十五音-韻母'!E53</f>
        <v>onnh</v>
      </c>
      <c r="F54" s="101" t="s">
        <v>210</v>
      </c>
      <c r="G54" s="102" t="s">
        <v>885</v>
      </c>
      <c r="H54" s="102" t="s">
        <v>885</v>
      </c>
      <c r="I54" s="102" t="s">
        <v>885</v>
      </c>
      <c r="J54" s="102" t="s">
        <v>885</v>
      </c>
      <c r="K54" s="102" t="s">
        <v>885</v>
      </c>
      <c r="L54" s="102" t="s">
        <v>885</v>
      </c>
      <c r="M54" s="102" t="s">
        <v>885</v>
      </c>
    </row>
    <row r="55" spans="2:13" ht="31">
      <c r="B55" s="106">
        <v>50</v>
      </c>
      <c r="C55" s="100" t="str">
        <f>'十五音-韻母'!C54</f>
        <v>牛</v>
      </c>
      <c r="D55" s="105" t="str">
        <f>'十五音-韻母'!D54</f>
        <v>iunn</v>
      </c>
      <c r="E55" s="105" t="str">
        <f>'十五音-韻母'!E54</f>
        <v>iunnh</v>
      </c>
      <c r="F55" s="101" t="s">
        <v>211</v>
      </c>
      <c r="G55" s="102" t="s">
        <v>885</v>
      </c>
      <c r="H55" s="102" t="s">
        <v>885</v>
      </c>
      <c r="I55" s="102" t="s">
        <v>885</v>
      </c>
      <c r="J55" s="101" t="s">
        <v>211</v>
      </c>
      <c r="K55" s="102" t="s">
        <v>885</v>
      </c>
      <c r="L55" s="102" t="s">
        <v>885</v>
      </c>
      <c r="M55" s="102" t="s">
        <v>885</v>
      </c>
    </row>
  </sheetData>
  <mergeCells count="4">
    <mergeCell ref="B4:B5"/>
    <mergeCell ref="C4:C5"/>
    <mergeCell ref="D4:D5"/>
    <mergeCell ref="E4:E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351F-F5B4-F34B-B1A8-1E16F567AF0F}">
  <sheetPr>
    <tabColor rgb="FFC00000"/>
  </sheetPr>
  <dimension ref="A1:BB1002"/>
  <sheetViews>
    <sheetView showGridLines="0" tabSelected="1" zoomScale="90" zoomScaleNormal="90" workbookViewId="0">
      <pane ySplit="4" topLeftCell="A41" activePane="bottomLeft" state="frozen"/>
      <selection pane="bottomLeft" activeCell="P58" sqref="P58"/>
    </sheetView>
  </sheetViews>
  <sheetFormatPr baseColWidth="10" defaultColWidth="10.8984375" defaultRowHeight="27" outlineLevelCol="1"/>
  <cols>
    <col min="1" max="1" width="2.09765625" style="4" customWidth="1"/>
    <col min="2" max="2" width="3.5" style="4" customWidth="1"/>
    <col min="3" max="3" width="5.3984375" style="4" customWidth="1"/>
    <col min="4" max="5" width="13" style="4" customWidth="1"/>
    <col min="6" max="13" width="8.3984375" style="4" customWidth="1"/>
    <col min="14" max="14" width="2.09765625" style="4" customWidth="1"/>
    <col min="15" max="15" width="7.59765625" style="4" customWidth="1"/>
    <col min="16" max="17" width="8.5" style="4" customWidth="1"/>
    <col min="18" max="25" width="5.5" style="4" customWidth="1"/>
    <col min="26" max="26" width="2.3984375" customWidth="1"/>
    <col min="27" max="36" width="4.296875" style="4" customWidth="1" outlineLevel="1"/>
    <col min="38" max="38" width="5" style="12" bestFit="1" customWidth="1"/>
    <col min="39" max="39" width="10.796875" style="12" customWidth="1"/>
    <col min="40" max="43" width="10.69921875" style="12"/>
    <col min="44" max="44" width="2.8984375" customWidth="1"/>
    <col min="45" max="45" width="8" customWidth="1"/>
    <col min="46" max="46" width="7.09765625" customWidth="1"/>
    <col min="47" max="47" width="7.3984375" customWidth="1"/>
  </cols>
  <sheetData>
    <row r="1" spans="1:54">
      <c r="A1" s="1"/>
      <c r="B1" s="2" t="s">
        <v>1</v>
      </c>
      <c r="D1" s="5">
        <v>8</v>
      </c>
      <c r="F1" s="3">
        <v>12</v>
      </c>
      <c r="G1" s="1"/>
      <c r="H1" s="1"/>
      <c r="I1" s="1">
        <f>F1 + 1</f>
        <v>13</v>
      </c>
      <c r="J1" s="1"/>
      <c r="K1" s="1"/>
      <c r="L1" s="1"/>
      <c r="M1" s="1"/>
      <c r="P1" s="6"/>
      <c r="R1" s="6"/>
      <c r="S1" s="6"/>
      <c r="AA1" s="2" t="s">
        <v>0</v>
      </c>
      <c r="AB1" s="3"/>
      <c r="AC1" s="3"/>
      <c r="AD1" s="1"/>
      <c r="AE1" s="1"/>
      <c r="AF1" s="6" t="s">
        <v>217</v>
      </c>
      <c r="AG1" s="1"/>
      <c r="AH1" s="1"/>
      <c r="AI1" s="1"/>
      <c r="AJ1" s="6" t="s">
        <v>219</v>
      </c>
    </row>
    <row r="2" spans="1:54">
      <c r="A2" s="7"/>
      <c r="B2" s="7"/>
      <c r="C2" s="7"/>
      <c r="D2" s="7"/>
      <c r="E2" s="7"/>
      <c r="F2" s="6"/>
      <c r="G2" s="6"/>
      <c r="H2" s="6"/>
      <c r="I2" s="6"/>
      <c r="J2" s="6"/>
      <c r="K2" s="6"/>
      <c r="L2" s="6"/>
      <c r="M2" s="7"/>
      <c r="O2" s="7"/>
      <c r="P2" s="6"/>
      <c r="Q2" s="6"/>
      <c r="R2" s="6"/>
      <c r="S2" s="6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54">
      <c r="A3" s="7"/>
      <c r="B3" s="44" t="s">
        <v>2</v>
      </c>
      <c r="C3" s="42" t="s">
        <v>10</v>
      </c>
      <c r="D3" s="42" t="s">
        <v>875</v>
      </c>
      <c r="E3" s="42" t="s">
        <v>876</v>
      </c>
      <c r="F3" s="8" t="str">
        <f t="shared" ref="F3:M3" si="0">AC3</f>
        <v>陰平</v>
      </c>
      <c r="G3" s="8" t="str">
        <f t="shared" si="0"/>
        <v>陰上</v>
      </c>
      <c r="H3" s="8" t="str">
        <f t="shared" si="0"/>
        <v>陰去</v>
      </c>
      <c r="I3" s="8" t="str">
        <f t="shared" si="0"/>
        <v>陰入</v>
      </c>
      <c r="J3" s="8" t="str">
        <f t="shared" si="0"/>
        <v>陽平</v>
      </c>
      <c r="K3" s="8" t="str">
        <f t="shared" si="0"/>
        <v>陽上</v>
      </c>
      <c r="L3" s="8" t="str">
        <f t="shared" si="0"/>
        <v>陽去</v>
      </c>
      <c r="M3" s="8" t="str">
        <f t="shared" si="0"/>
        <v>陽入</v>
      </c>
      <c r="O3" s="42" t="s">
        <v>11</v>
      </c>
      <c r="P3" s="40" t="s">
        <v>214</v>
      </c>
      <c r="Q3" s="40" t="s">
        <v>215</v>
      </c>
      <c r="R3" s="33" t="str">
        <f t="shared" ref="R3:Y3" si="1">AC3</f>
        <v>陰平</v>
      </c>
      <c r="S3" s="33" t="str">
        <f t="shared" si="1"/>
        <v>陰上</v>
      </c>
      <c r="T3" s="33" t="str">
        <f t="shared" si="1"/>
        <v>陰去</v>
      </c>
      <c r="U3" s="33" t="str">
        <f t="shared" si="1"/>
        <v>陰入</v>
      </c>
      <c r="V3" s="33" t="str">
        <f t="shared" si="1"/>
        <v>陽平</v>
      </c>
      <c r="W3" s="33" t="str">
        <f t="shared" si="1"/>
        <v>陽上</v>
      </c>
      <c r="X3" s="33" t="str">
        <f t="shared" si="1"/>
        <v>陽去</v>
      </c>
      <c r="Y3" s="33" t="str">
        <f t="shared" si="1"/>
        <v>陽入</v>
      </c>
      <c r="AA3" s="42" t="s">
        <v>2</v>
      </c>
      <c r="AB3" s="42" t="s">
        <v>3</v>
      </c>
      <c r="AC3" s="8" t="s">
        <v>4</v>
      </c>
      <c r="AD3" s="8" t="s">
        <v>557</v>
      </c>
      <c r="AE3" s="8" t="s">
        <v>5</v>
      </c>
      <c r="AF3" s="8" t="s">
        <v>6</v>
      </c>
      <c r="AG3" s="8" t="s">
        <v>7</v>
      </c>
      <c r="AH3" s="8" t="s">
        <v>558</v>
      </c>
      <c r="AI3" s="8" t="s">
        <v>8</v>
      </c>
      <c r="AJ3" s="8" t="s">
        <v>9</v>
      </c>
    </row>
    <row r="4" spans="1:54">
      <c r="A4" s="7"/>
      <c r="B4" s="45"/>
      <c r="C4" s="43"/>
      <c r="D4" s="43"/>
      <c r="E4" s="43"/>
      <c r="F4" s="8">
        <v>1</v>
      </c>
      <c r="G4" s="8">
        <v>2</v>
      </c>
      <c r="H4" s="8">
        <v>3</v>
      </c>
      <c r="I4" s="8">
        <v>4</v>
      </c>
      <c r="J4" s="8">
        <v>5</v>
      </c>
      <c r="K4" s="8">
        <v>6</v>
      </c>
      <c r="L4" s="8">
        <v>7</v>
      </c>
      <c r="M4" s="8">
        <v>8</v>
      </c>
      <c r="O4" s="43"/>
      <c r="P4" s="41"/>
      <c r="Q4" s="41"/>
      <c r="R4" s="34">
        <v>1</v>
      </c>
      <c r="S4" s="34">
        <v>2</v>
      </c>
      <c r="T4" s="34">
        <v>3</v>
      </c>
      <c r="U4" s="34">
        <v>4</v>
      </c>
      <c r="V4" s="34">
        <v>5</v>
      </c>
      <c r="W4" s="34">
        <v>6</v>
      </c>
      <c r="X4" s="34">
        <v>7</v>
      </c>
      <c r="Y4" s="34">
        <v>8</v>
      </c>
      <c r="AA4" s="43"/>
      <c r="AB4" s="43"/>
      <c r="AC4" s="8">
        <v>1</v>
      </c>
      <c r="AD4" s="8">
        <v>2</v>
      </c>
      <c r="AE4" s="8">
        <v>3</v>
      </c>
      <c r="AF4" s="8">
        <v>4</v>
      </c>
      <c r="AG4" s="8">
        <v>5</v>
      </c>
      <c r="AH4" s="8">
        <v>6</v>
      </c>
      <c r="AI4" s="8">
        <v>7</v>
      </c>
      <c r="AJ4" s="8">
        <v>8</v>
      </c>
      <c r="AL4" s="13" t="s">
        <v>220</v>
      </c>
      <c r="AM4" s="13" t="s">
        <v>221</v>
      </c>
      <c r="AN4" s="14" t="s">
        <v>222</v>
      </c>
      <c r="AO4" s="13" t="s">
        <v>223</v>
      </c>
      <c r="AP4" s="13" t="s">
        <v>224</v>
      </c>
      <c r="AQ4" s="13" t="s">
        <v>225</v>
      </c>
      <c r="AY4" s="19" t="s">
        <v>249</v>
      </c>
      <c r="AZ4" s="19" t="s">
        <v>250</v>
      </c>
      <c r="BA4" s="19" t="s">
        <v>249</v>
      </c>
      <c r="BB4" s="19" t="s">
        <v>250</v>
      </c>
    </row>
    <row r="5" spans="1:54" ht="43">
      <c r="A5" s="7"/>
      <c r="B5" s="37">
        <v>1</v>
      </c>
      <c r="C5" s="36" t="str">
        <f>INDEX(十五音韻母, $B5,1)</f>
        <v>君</v>
      </c>
      <c r="D5" s="29" t="str" cm="1">
        <f t="array" ref="D5" xml:space="preserve"> INDEX(台羅舒聲韻母, $B5)</f>
        <v>un</v>
      </c>
      <c r="E5" s="29" t="str" cm="1">
        <f t="array" ref="E5" xml:space="preserve"> INDEX(台羅入聲韻母, $B5)</f>
        <v>ut</v>
      </c>
      <c r="F5" s="31" t="str">
        <f>IF(AND(F$4&lt;&gt;4,F$4&lt;&gt;8),SUBSTITUTE($D5,$O5,R5),IF(F$4=4,$E5,SUBSTITUTE($E5,$O5,R5)))</f>
        <v>un</v>
      </c>
      <c r="G5" s="27" t="str">
        <f>IF(AND(G$4&lt;&gt;4,G$4&lt;&gt;8),SUBSTITUTE($D5,$O5,S5),IF(G$4=4,$E5,SUBSTITUTE($E5,$O5,S5)))</f>
        <v>ún</v>
      </c>
      <c r="H5" s="27" t="str">
        <f>IF(AND(H$4&lt;&gt;4,H$4&lt;&gt;8),SUBSTITUTE($D5,$O5,T5),IF(H$4=4,$E5,SUBSTITUTE($E5,$O5,T5)))</f>
        <v>ùn</v>
      </c>
      <c r="I5" s="28" t="str">
        <f>IF(AND(I$4&lt;&gt;4,I$4&lt;&gt;8),SUBSTITUTE($D5,$O5,U5),IF(I$4=4,$E5,SUBSTITUTE($E5,$O5,U5)))</f>
        <v>ut</v>
      </c>
      <c r="J5" s="27" t="str">
        <f>IF(AND(J$4&lt;&gt;4,J$4&lt;&gt;8),SUBSTITUTE($D5,$O5,V5),IF(J$4=4,$E5,SUBSTITUTE($E5,$O5,V5)))</f>
        <v>ûn</v>
      </c>
      <c r="K5" s="38" t="str">
        <f>IF(AND(K$4&lt;&gt;4,K$4&lt;&gt;8),SUBSTITUTE($D5,$O5,W5),IF(K$4=4,$E5,SUBSTITUTE($E5,$O5,W5)))</f>
        <v>ǔn</v>
      </c>
      <c r="L5" s="27" t="str">
        <f>IF(AND(L$4&lt;&gt;4,L$4&lt;&gt;8),SUBSTITUTE($D5,$O5,X5),IF(L$4=4,$E5,SUBSTITUTE($E5,$O5,X5)))</f>
        <v>ūn</v>
      </c>
      <c r="M5" s="111" t="str">
        <f>IF(AND(M$4&lt;&gt;4,M$4&lt;&gt;8),SUBSTITUTE($D5,$O5,Y5),IF(M$4=4,$E5,SUBSTITUTE($E5,$O5,Y5)))</f>
        <v>u̍t</v>
      </c>
      <c r="O5" s="30" t="s">
        <v>20</v>
      </c>
      <c r="P5" s="32">
        <f t="shared" ref="P5:P36" si="2" xml:space="preserve"> MATCH($O5, $AB$5:$AB$12,0)</f>
        <v>6</v>
      </c>
      <c r="Q5" s="32">
        <v>1</v>
      </c>
      <c r="R5" s="35" t="str" cm="1">
        <f t="array" ref="R5" xml:space="preserve"> INDEX($AC$5:$AJ$12, $P5, AC$4)</f>
        <v>u</v>
      </c>
      <c r="S5" s="35" t="str" cm="1">
        <f t="array" ref="S5" xml:space="preserve"> INDEX($AC$5:$AJ$12, $P5, AD$4)</f>
        <v>ú</v>
      </c>
      <c r="T5" s="35" t="str" cm="1">
        <f t="array" ref="T5" xml:space="preserve"> INDEX($AC$5:$AJ$12, $P5, AE$4)</f>
        <v>ù</v>
      </c>
      <c r="U5" s="35" t="str" cm="1">
        <f t="array" ref="U5" xml:space="preserve"> INDEX($AC$5:$AJ$12, $P5, AF$4)</f>
        <v>u</v>
      </c>
      <c r="V5" s="35" t="str" cm="1">
        <f t="array" ref="V5" xml:space="preserve"> INDEX($AC$5:$AJ$12, $P5, AG$4)</f>
        <v>û</v>
      </c>
      <c r="W5" s="35" t="str" cm="1">
        <f t="array" ref="W5" xml:space="preserve"> INDEX($AC$5:$AJ$12, $P5, AH$4)</f>
        <v>ǔ</v>
      </c>
      <c r="X5" s="35" t="str" cm="1">
        <f t="array" ref="X5" xml:space="preserve"> INDEX($AC$5:$AJ$12, $P5, AI$4)</f>
        <v>ū</v>
      </c>
      <c r="Y5" s="35" t="str" cm="1">
        <f t="array" ref="Y5" xml:space="preserve"> INDEX($AC$5:$AJ$12, $P5, AJ$4)</f>
        <v>u̍</v>
      </c>
      <c r="AA5" s="21">
        <v>1</v>
      </c>
      <c r="AB5" s="22" t="s">
        <v>12</v>
      </c>
      <c r="AC5" s="22" t="str" cm="1">
        <f t="array" ref="AC5" xml:space="preserve"> $AB5 &amp; INDEX($AQ$5:$AQ$12, AC$4)</f>
        <v>a</v>
      </c>
      <c r="AD5" s="22" t="str" cm="1">
        <f t="array" ref="AD5" xml:space="preserve"> $AB5 &amp; INDEX($AQ$5:$AQ$12, AD$4)</f>
        <v>á</v>
      </c>
      <c r="AE5" s="22" t="str" cm="1">
        <f t="array" ref="AE5" xml:space="preserve"> $AB5 &amp; INDEX($AQ$5:$AQ$12, AE$4)</f>
        <v>à</v>
      </c>
      <c r="AF5" s="23" t="str" cm="1">
        <f t="array" ref="AF5" xml:space="preserve"> $AB5 &amp; INDEX($AQ$5:$AQ$12, AF$4)</f>
        <v>a</v>
      </c>
      <c r="AG5" s="22" t="str" cm="1">
        <f t="array" ref="AG5" xml:space="preserve"> $AB5 &amp; INDEX($AQ$5:$AQ$12, AG$4)</f>
        <v>â</v>
      </c>
      <c r="AH5" s="24" t="str" cm="1">
        <f t="array" ref="AH5" xml:space="preserve"> $AB5 &amp; INDEX($AQ$5:$AQ$12, AH$4)</f>
        <v>ǎ</v>
      </c>
      <c r="AI5" s="22" t="str" cm="1">
        <f t="array" ref="AI5" xml:space="preserve"> $AB5 &amp; INDEX($AQ$5:$AQ$12, AI$4)</f>
        <v>ā</v>
      </c>
      <c r="AJ5" s="23" t="str" cm="1">
        <f t="array" ref="AJ5" xml:space="preserve"> $AB5 &amp; INDEX($AQ$5:$AQ$12, AJ$4)</f>
        <v>a̍</v>
      </c>
      <c r="AL5" s="15">
        <v>1</v>
      </c>
      <c r="AM5" s="16" t="s">
        <v>226</v>
      </c>
      <c r="AN5" s="17" t="s">
        <v>12</v>
      </c>
      <c r="AO5" s="18"/>
      <c r="AP5" s="18" t="str">
        <f xml:space="preserve"> IF(AO5="", "", HEX2DEC(MID(AO5, 3,4)))</f>
        <v/>
      </c>
      <c r="AQ5" s="18" t="str">
        <f>IF(AP5="", "", _xlfn.UNICHAR(AP5))</f>
        <v/>
      </c>
      <c r="AY5" t="s">
        <v>13</v>
      </c>
      <c r="AZ5" s="20">
        <v>0</v>
      </c>
      <c r="BA5" t="s">
        <v>251</v>
      </c>
      <c r="BB5" t="s">
        <v>252</v>
      </c>
    </row>
    <row r="6" spans="1:54" ht="43">
      <c r="A6" s="7"/>
      <c r="B6" s="37">
        <v>2</v>
      </c>
      <c r="C6" s="36" t="str">
        <f>INDEX(十五音韻母, $B6,1)</f>
        <v>堅</v>
      </c>
      <c r="D6" s="29" t="str" cm="1">
        <f t="array" ref="D6" xml:space="preserve"> INDEX(台羅舒聲韻母, $B6)</f>
        <v>ian</v>
      </c>
      <c r="E6" s="29" t="str" cm="1">
        <f t="array" ref="E6" xml:space="preserve"> INDEX(台羅入聲韻母, $B6)</f>
        <v>iat</v>
      </c>
      <c r="F6" s="31" t="str">
        <f t="shared" ref="F6:F54" si="3">IF(AND(F$4&lt;&gt;4,F$4&lt;&gt;8),SUBSTITUTE($D6,$O6,R6),IF(F$4=4,$E6,SUBSTITUTE($E6,$O6,R6)))</f>
        <v>ian</v>
      </c>
      <c r="G6" s="27" t="str">
        <f t="shared" ref="G6:G54" si="4">IF(AND(G$4&lt;&gt;4,G$4&lt;&gt;8),SUBSTITUTE($D6,$O6,S6),IF(G$4=4,$E6,SUBSTITUTE($E6,$O6,S6)))</f>
        <v>ián</v>
      </c>
      <c r="H6" s="27" t="str">
        <f t="shared" ref="H6:H54" si="5">IF(AND(H$4&lt;&gt;4,H$4&lt;&gt;8),SUBSTITUTE($D6,$O6,T6),IF(H$4=4,$E6,SUBSTITUTE($E6,$O6,T6)))</f>
        <v>iàn</v>
      </c>
      <c r="I6" s="28" t="str">
        <f t="shared" ref="I6:I54" si="6">IF(AND(I$4&lt;&gt;4,I$4&lt;&gt;8),SUBSTITUTE($D6,$O6,U6),IF(I$4=4,$E6,SUBSTITUTE($E6,$O6,U6)))</f>
        <v>iat</v>
      </c>
      <c r="J6" s="27" t="str">
        <f t="shared" ref="J6:J54" si="7">IF(AND(J$4&lt;&gt;4,J$4&lt;&gt;8),SUBSTITUTE($D6,$O6,V6),IF(J$4=4,$E6,SUBSTITUTE($E6,$O6,V6)))</f>
        <v>iân</v>
      </c>
      <c r="K6" s="38" t="str">
        <f t="shared" ref="K6:K54" si="8">IF(AND(K$4&lt;&gt;4,K$4&lt;&gt;8),SUBSTITUTE($D6,$O6,W6),IF(K$4=4,$E6,SUBSTITUTE($E6,$O6,W6)))</f>
        <v>iǎn</v>
      </c>
      <c r="L6" s="27" t="str">
        <f t="shared" ref="L6:L54" si="9">IF(AND(L$4&lt;&gt;4,L$4&lt;&gt;8),SUBSTITUTE($D6,$O6,X6),IF(L$4=4,$E6,SUBSTITUTE($E6,$O6,X6)))</f>
        <v>iān</v>
      </c>
      <c r="M6" s="111" t="str">
        <f t="shared" ref="M6:M54" si="10">IF(AND(M$4&lt;&gt;4,M$4&lt;&gt;8),SUBSTITUTE($D6,$O6,Y6),IF(M$4=4,$E6,SUBSTITUTE($E6,$O6,Y6)))</f>
        <v>ia̍t</v>
      </c>
      <c r="O6" s="30" t="s">
        <v>12</v>
      </c>
      <c r="P6" s="32">
        <f t="shared" si="2"/>
        <v>1</v>
      </c>
      <c r="Q6" s="32">
        <v>2</v>
      </c>
      <c r="R6" s="35" t="str" cm="1">
        <f t="array" ref="R6" xml:space="preserve"> INDEX($AC$5:$AJ$12, $P6, AC$4)</f>
        <v>a</v>
      </c>
      <c r="S6" s="35" t="str" cm="1">
        <f t="array" ref="S6" xml:space="preserve"> INDEX($AC$5:$AJ$12, $P6, AD$4)</f>
        <v>á</v>
      </c>
      <c r="T6" s="35" t="str" cm="1">
        <f t="array" ref="T6" xml:space="preserve"> INDEX($AC$5:$AJ$12, $P6, AE$4)</f>
        <v>à</v>
      </c>
      <c r="U6" s="35" t="str" cm="1">
        <f t="array" ref="U6" xml:space="preserve"> INDEX($AC$5:$AJ$12, $P6, AF$4)</f>
        <v>a</v>
      </c>
      <c r="V6" s="35" t="str" cm="1">
        <f t="array" ref="V6" xml:space="preserve"> INDEX($AC$5:$AJ$12, $P6, AG$4)</f>
        <v>â</v>
      </c>
      <c r="W6" s="35" t="str" cm="1">
        <f t="array" ref="W6" xml:space="preserve"> INDEX($AC$5:$AJ$12, $P6, AH$4)</f>
        <v>ǎ</v>
      </c>
      <c r="X6" s="35" t="str" cm="1">
        <f t="array" ref="X6" xml:space="preserve"> INDEX($AC$5:$AJ$12, $P6, AI$4)</f>
        <v>ā</v>
      </c>
      <c r="Y6" s="35" t="str" cm="1">
        <f t="array" ref="Y6" xml:space="preserve"> INDEX($AC$5:$AJ$12, $P6, AJ$4)</f>
        <v>a̍</v>
      </c>
      <c r="AA6" s="21">
        <v>2</v>
      </c>
      <c r="AB6" s="22" t="s">
        <v>26</v>
      </c>
      <c r="AC6" s="22" t="s">
        <v>26</v>
      </c>
      <c r="AD6" s="22" t="s">
        <v>27</v>
      </c>
      <c r="AE6" s="22" t="s">
        <v>28</v>
      </c>
      <c r="AF6" s="23" t="s">
        <v>29</v>
      </c>
      <c r="AG6" s="22" t="s">
        <v>30</v>
      </c>
      <c r="AH6" s="24" t="s">
        <v>1047</v>
      </c>
      <c r="AI6" s="22" t="s">
        <v>31</v>
      </c>
      <c r="AJ6" s="23" t="s">
        <v>32</v>
      </c>
      <c r="AK6" s="6"/>
      <c r="AL6" s="15">
        <v>2</v>
      </c>
      <c r="AM6" s="16" t="s">
        <v>227</v>
      </c>
      <c r="AN6" s="17" t="s">
        <v>13</v>
      </c>
      <c r="AO6" s="18" t="s">
        <v>228</v>
      </c>
      <c r="AP6" s="18">
        <f t="shared" ref="AP6:AP16" si="11" xml:space="preserve"> IF(AO6="", "", HEX2DEC(MID(AO6, 3,4)))</f>
        <v>769</v>
      </c>
      <c r="AQ6" s="18" t="str">
        <f t="shared" ref="AQ6:AQ12" si="12">IF(AP6="", "", _xlfn.UNICHAR(AP6))</f>
        <v>́</v>
      </c>
      <c r="AS6" t="s">
        <v>241</v>
      </c>
      <c r="AT6" s="18">
        <f xml:space="preserve"> IF(AS6="", "", HEX2DEC(MID(AS6, 3,4)))</f>
        <v>225</v>
      </c>
      <c r="AU6" s="18" t="str">
        <f>IF(AT6="", "", _xlfn.UNICHAR(AT6))</f>
        <v>á</v>
      </c>
      <c r="AY6" t="s">
        <v>14</v>
      </c>
      <c r="AZ6" s="20">
        <v>0</v>
      </c>
      <c r="BA6" t="s">
        <v>253</v>
      </c>
      <c r="BB6" t="s">
        <v>254</v>
      </c>
    </row>
    <row r="7" spans="1:54" ht="43">
      <c r="A7" s="7"/>
      <c r="B7" s="37">
        <v>3</v>
      </c>
      <c r="C7" s="36" t="str">
        <f>INDEX(十五音韻母, $B7,1)</f>
        <v>金</v>
      </c>
      <c r="D7" s="29" t="str" cm="1">
        <f t="array" ref="D7" xml:space="preserve"> INDEX(台羅舒聲韻母, $B7)</f>
        <v>im</v>
      </c>
      <c r="E7" s="29" t="str" cm="1">
        <f t="array" ref="E7" xml:space="preserve"> INDEX(台羅入聲韻母, $B7)</f>
        <v>ip</v>
      </c>
      <c r="F7" s="31" t="str">
        <f t="shared" si="3"/>
        <v>im</v>
      </c>
      <c r="G7" s="27" t="str">
        <f t="shared" si="4"/>
        <v>ím</v>
      </c>
      <c r="H7" s="27" t="str">
        <f t="shared" si="5"/>
        <v>ìm</v>
      </c>
      <c r="I7" s="28" t="str">
        <f t="shared" si="6"/>
        <v>ip</v>
      </c>
      <c r="J7" s="27" t="str">
        <f t="shared" si="7"/>
        <v>îm</v>
      </c>
      <c r="K7" s="38" t="str">
        <f t="shared" si="8"/>
        <v>ǐm</v>
      </c>
      <c r="L7" s="27" t="str">
        <f t="shared" si="9"/>
        <v>īm</v>
      </c>
      <c r="M7" s="111" t="str">
        <f t="shared" si="10"/>
        <v>i̍p</v>
      </c>
      <c r="O7" s="30" t="s">
        <v>37</v>
      </c>
      <c r="P7" s="32">
        <f t="shared" si="2"/>
        <v>3</v>
      </c>
      <c r="Q7" s="32">
        <v>1</v>
      </c>
      <c r="R7" s="35" t="str" cm="1">
        <f t="array" ref="R7" xml:space="preserve"> INDEX($AC$5:$AJ$12, $P7, AC$4)</f>
        <v>i</v>
      </c>
      <c r="S7" s="35" t="str" cm="1">
        <f t="array" ref="S7" xml:space="preserve"> INDEX($AC$5:$AJ$12, $P7, AD$4)</f>
        <v>í</v>
      </c>
      <c r="T7" s="35" t="str" cm="1">
        <f t="array" ref="T7" xml:space="preserve"> INDEX($AC$5:$AJ$12, $P7, AE$4)</f>
        <v>ì</v>
      </c>
      <c r="U7" s="35" t="str" cm="1">
        <f t="array" ref="U7" xml:space="preserve"> INDEX($AC$5:$AJ$12, $P7, AF$4)</f>
        <v>i</v>
      </c>
      <c r="V7" s="35" t="str" cm="1">
        <f t="array" ref="V7" xml:space="preserve"> INDEX($AC$5:$AJ$12, $P7, AG$4)</f>
        <v>î</v>
      </c>
      <c r="W7" s="35" t="str" cm="1">
        <f t="array" ref="W7" xml:space="preserve"> INDEX($AC$5:$AJ$12, $P7, AH$4)</f>
        <v>ǐ</v>
      </c>
      <c r="X7" s="35" t="str" cm="1">
        <f t="array" ref="X7" xml:space="preserve"> INDEX($AC$5:$AJ$12, $P7, AI$4)</f>
        <v>ī</v>
      </c>
      <c r="Y7" s="35" t="str" cm="1">
        <f t="array" ref="Y7" xml:space="preserve"> INDEX($AC$5:$AJ$12, $P7, AJ$4)</f>
        <v>i̍</v>
      </c>
      <c r="Z7" s="6"/>
      <c r="AA7" s="21">
        <v>3</v>
      </c>
      <c r="AB7" s="22" t="s">
        <v>37</v>
      </c>
      <c r="AC7" s="22" t="s">
        <v>37</v>
      </c>
      <c r="AD7" s="22" t="s">
        <v>38</v>
      </c>
      <c r="AE7" s="22" t="s">
        <v>39</v>
      </c>
      <c r="AF7" s="23" t="s">
        <v>40</v>
      </c>
      <c r="AG7" s="22" t="s">
        <v>41</v>
      </c>
      <c r="AH7" s="24" t="s">
        <v>1049</v>
      </c>
      <c r="AI7" s="22" t="s">
        <v>42</v>
      </c>
      <c r="AJ7" s="23" t="s">
        <v>43</v>
      </c>
      <c r="AK7" s="6"/>
      <c r="AL7" s="15">
        <v>3</v>
      </c>
      <c r="AM7" s="16" t="s">
        <v>229</v>
      </c>
      <c r="AN7" s="17" t="s">
        <v>14</v>
      </c>
      <c r="AO7" s="18" t="s">
        <v>230</v>
      </c>
      <c r="AP7" s="18">
        <f t="shared" si="11"/>
        <v>768</v>
      </c>
      <c r="AQ7" s="18" t="str">
        <f t="shared" si="12"/>
        <v>̀</v>
      </c>
      <c r="AS7" t="s">
        <v>242</v>
      </c>
      <c r="AT7" s="18">
        <f xml:space="preserve"> IF(AS7="", "", HEX2DEC(MID(AS7, 3,4)))</f>
        <v>224</v>
      </c>
      <c r="AU7" s="18" t="str">
        <f t="shared" ref="AU7:AU14" si="13">IF(AT7="", "", _xlfn.UNICHAR(AT7))</f>
        <v>à</v>
      </c>
      <c r="AY7" t="s">
        <v>15</v>
      </c>
      <c r="AZ7" s="20">
        <v>0</v>
      </c>
      <c r="BA7" t="s">
        <v>255</v>
      </c>
      <c r="BB7" t="s">
        <v>256</v>
      </c>
    </row>
    <row r="8" spans="1:54" ht="43">
      <c r="A8" s="7"/>
      <c r="B8" s="37">
        <v>4</v>
      </c>
      <c r="C8" s="36" t="str">
        <f>INDEX(十五音韻母, $B8,1)</f>
        <v>規</v>
      </c>
      <c r="D8" s="29" t="str" cm="1">
        <f t="array" ref="D8" xml:space="preserve"> INDEX(台羅舒聲韻母, $B8)</f>
        <v>ui</v>
      </c>
      <c r="E8" s="29" t="str" cm="1">
        <f t="array" ref="E8" xml:space="preserve"> INDEX(台羅入聲韻母, $B8)</f>
        <v>uih</v>
      </c>
      <c r="F8" s="31" t="str">
        <f t="shared" si="3"/>
        <v>ui</v>
      </c>
      <c r="G8" s="27" t="str">
        <f t="shared" si="4"/>
        <v>úi</v>
      </c>
      <c r="H8" s="27" t="str">
        <f t="shared" si="5"/>
        <v>ùi</v>
      </c>
      <c r="I8" s="28" t="str">
        <f t="shared" si="6"/>
        <v>uih</v>
      </c>
      <c r="J8" s="27" t="str">
        <f t="shared" si="7"/>
        <v>ûi</v>
      </c>
      <c r="K8" s="38" t="str">
        <f t="shared" si="8"/>
        <v>ǔi</v>
      </c>
      <c r="L8" s="27" t="str">
        <f t="shared" si="9"/>
        <v>ūi</v>
      </c>
      <c r="M8" s="111" t="str">
        <f t="shared" si="10"/>
        <v>u̍ih</v>
      </c>
      <c r="O8" s="30" t="s">
        <v>20</v>
      </c>
      <c r="P8" s="32">
        <f t="shared" si="2"/>
        <v>6</v>
      </c>
      <c r="Q8" s="32">
        <v>1</v>
      </c>
      <c r="R8" s="35" t="str" cm="1">
        <f t="array" ref="R8" xml:space="preserve"> INDEX($AC$5:$AJ$12, $P8, AC$4)</f>
        <v>u</v>
      </c>
      <c r="S8" s="35" t="str" cm="1">
        <f t="array" ref="S8" xml:space="preserve"> INDEX($AC$5:$AJ$12, $P8, AD$4)</f>
        <v>ú</v>
      </c>
      <c r="T8" s="35" t="str" cm="1">
        <f t="array" ref="T8" xml:space="preserve"> INDEX($AC$5:$AJ$12, $P8, AE$4)</f>
        <v>ù</v>
      </c>
      <c r="U8" s="35" t="str" cm="1">
        <f t="array" ref="U8" xml:space="preserve"> INDEX($AC$5:$AJ$12, $P8, AF$4)</f>
        <v>u</v>
      </c>
      <c r="V8" s="35" t="str" cm="1">
        <f t="array" ref="V8" xml:space="preserve"> INDEX($AC$5:$AJ$12, $P8, AG$4)</f>
        <v>û</v>
      </c>
      <c r="W8" s="35" t="str" cm="1">
        <f t="array" ref="W8" xml:space="preserve"> INDEX($AC$5:$AJ$12, $P8, AH$4)</f>
        <v>ǔ</v>
      </c>
      <c r="X8" s="35" t="str" cm="1">
        <f t="array" ref="X8" xml:space="preserve"> INDEX($AC$5:$AJ$12, $P8, AI$4)</f>
        <v>ū</v>
      </c>
      <c r="Y8" s="35" t="str" cm="1">
        <f t="array" ref="Y8" xml:space="preserve"> INDEX($AC$5:$AJ$12, $P8, AJ$4)</f>
        <v>u̍</v>
      </c>
      <c r="Z8" s="6"/>
      <c r="AA8" s="21">
        <v>4</v>
      </c>
      <c r="AB8" s="22" t="s">
        <v>48</v>
      </c>
      <c r="AC8" s="22" t="s">
        <v>48</v>
      </c>
      <c r="AD8" s="22" t="s">
        <v>49</v>
      </c>
      <c r="AE8" s="22" t="s">
        <v>50</v>
      </c>
      <c r="AF8" s="23" t="s">
        <v>51</v>
      </c>
      <c r="AG8" s="22" t="s">
        <v>52</v>
      </c>
      <c r="AH8" s="24" t="s">
        <v>1050</v>
      </c>
      <c r="AI8" s="22" t="s">
        <v>53</v>
      </c>
      <c r="AJ8" s="23" t="s">
        <v>54</v>
      </c>
      <c r="AK8" s="6"/>
      <c r="AL8" s="15">
        <v>4</v>
      </c>
      <c r="AM8" s="16" t="s">
        <v>231</v>
      </c>
      <c r="AN8" s="17" t="s">
        <v>216</v>
      </c>
      <c r="AO8" s="18"/>
      <c r="AP8" s="18" t="str">
        <f t="shared" si="11"/>
        <v/>
      </c>
      <c r="AQ8" s="18" t="str">
        <f t="shared" si="12"/>
        <v/>
      </c>
      <c r="AT8" s="18"/>
      <c r="AU8" s="18"/>
      <c r="AY8" t="s">
        <v>235</v>
      </c>
      <c r="AZ8" t="s">
        <v>257</v>
      </c>
      <c r="BA8" t="s">
        <v>258</v>
      </c>
      <c r="BB8" t="s">
        <v>259</v>
      </c>
    </row>
    <row r="9" spans="1:54" ht="43">
      <c r="A9" s="7"/>
      <c r="B9" s="37">
        <v>5</v>
      </c>
      <c r="C9" s="36" t="str">
        <f>INDEX(十五音韻母, $B9,1)</f>
        <v>嘉</v>
      </c>
      <c r="D9" s="29" t="str" cm="1">
        <f t="array" ref="D9" xml:space="preserve"> INDEX(台羅舒聲韻母, $B9)</f>
        <v>ee</v>
      </c>
      <c r="E9" s="29" t="str" cm="1">
        <f t="array" ref="E9" xml:space="preserve"> INDEX(台羅入聲韻母, $B9)</f>
        <v>eh</v>
      </c>
      <c r="F9" s="31" t="str">
        <f t="shared" si="3"/>
        <v>ee</v>
      </c>
      <c r="G9" s="27" t="str">
        <f t="shared" si="4"/>
        <v>éé</v>
      </c>
      <c r="H9" s="27" t="str">
        <f t="shared" si="5"/>
        <v>èè</v>
      </c>
      <c r="I9" s="28" t="str">
        <f t="shared" si="6"/>
        <v>eh</v>
      </c>
      <c r="J9" s="27" t="str">
        <f t="shared" si="7"/>
        <v>êê</v>
      </c>
      <c r="K9" s="38" t="str">
        <f t="shared" si="8"/>
        <v>ěě</v>
      </c>
      <c r="L9" s="27" t="str">
        <f t="shared" si="9"/>
        <v>ēē</v>
      </c>
      <c r="M9" s="111" t="str">
        <f t="shared" si="10"/>
        <v>e̍h</v>
      </c>
      <c r="O9" s="30" t="s">
        <v>26</v>
      </c>
      <c r="P9" s="32">
        <f t="shared" si="2"/>
        <v>2</v>
      </c>
      <c r="Q9" s="32">
        <v>1</v>
      </c>
      <c r="R9" s="35" t="str" cm="1">
        <f t="array" ref="R9" xml:space="preserve"> INDEX($AC$5:$AJ$12, $P9, AC$4)</f>
        <v>e</v>
      </c>
      <c r="S9" s="35" t="str" cm="1">
        <f t="array" ref="S9" xml:space="preserve"> INDEX($AC$5:$AJ$12, $P9, AD$4)</f>
        <v>é</v>
      </c>
      <c r="T9" s="35" t="str" cm="1">
        <f t="array" ref="T9" xml:space="preserve"> INDEX($AC$5:$AJ$12, $P9, AE$4)</f>
        <v>è</v>
      </c>
      <c r="U9" s="35" t="str" cm="1">
        <f t="array" ref="U9" xml:space="preserve"> INDEX($AC$5:$AJ$12, $P9, AF$4)</f>
        <v>e</v>
      </c>
      <c r="V9" s="35" t="str" cm="1">
        <f t="array" ref="V9" xml:space="preserve"> INDEX($AC$5:$AJ$12, $P9, AG$4)</f>
        <v>ê</v>
      </c>
      <c r="W9" s="35" t="str" cm="1">
        <f t="array" ref="W9" xml:space="preserve"> INDEX($AC$5:$AJ$12, $P9, AH$4)</f>
        <v>ě</v>
      </c>
      <c r="X9" s="35" t="str" cm="1">
        <f t="array" ref="X9" xml:space="preserve"> INDEX($AC$5:$AJ$12, $P9, AI$4)</f>
        <v>ē</v>
      </c>
      <c r="Y9" s="110" t="str" cm="1">
        <f t="array" ref="Y9" xml:space="preserve"> INDEX($AC$5:$AJ$12, $P9, AJ$4)</f>
        <v>e̍</v>
      </c>
      <c r="Z9" s="6"/>
      <c r="AA9" s="21">
        <v>5</v>
      </c>
      <c r="AB9" s="22" t="s">
        <v>58</v>
      </c>
      <c r="AC9" s="22" t="s">
        <v>58</v>
      </c>
      <c r="AD9" s="22" t="s">
        <v>59</v>
      </c>
      <c r="AE9" s="22" t="s">
        <v>60</v>
      </c>
      <c r="AF9" s="23" t="s">
        <v>61</v>
      </c>
      <c r="AG9" s="22" t="s">
        <v>62</v>
      </c>
      <c r="AH9" s="24" t="s">
        <v>1051</v>
      </c>
      <c r="AI9" s="22" t="s">
        <v>63</v>
      </c>
      <c r="AJ9" s="23" t="s">
        <v>64</v>
      </c>
      <c r="AK9" s="6"/>
      <c r="AL9" s="15">
        <v>5</v>
      </c>
      <c r="AM9" s="16" t="s">
        <v>232</v>
      </c>
      <c r="AN9" s="17" t="s">
        <v>15</v>
      </c>
      <c r="AO9" s="18" t="s">
        <v>233</v>
      </c>
      <c r="AP9" s="18">
        <f t="shared" si="11"/>
        <v>770</v>
      </c>
      <c r="AQ9" s="18" t="str">
        <f t="shared" si="12"/>
        <v>̂</v>
      </c>
      <c r="AS9" t="s">
        <v>243</v>
      </c>
      <c r="AT9" s="18">
        <f t="shared" ref="AT9:AT14" si="14" xml:space="preserve"> IF(AS9="", "", HEX2DEC(MID(AS9, 3,4)))</f>
        <v>226</v>
      </c>
      <c r="AU9" s="18" t="str">
        <f t="shared" si="13"/>
        <v>â</v>
      </c>
      <c r="AY9" t="s">
        <v>16</v>
      </c>
      <c r="AZ9">
        <v>101</v>
      </c>
      <c r="BA9" t="s">
        <v>260</v>
      </c>
      <c r="BB9">
        <v>100</v>
      </c>
    </row>
    <row r="10" spans="1:54" ht="43">
      <c r="A10" s="7"/>
      <c r="B10" s="37">
        <v>6</v>
      </c>
      <c r="C10" s="36" t="str">
        <f>INDEX(十五音韻母, $B10,1)</f>
        <v>干</v>
      </c>
      <c r="D10" s="29" t="str" cm="1">
        <f t="array" ref="D10" xml:space="preserve"> INDEX(台羅舒聲韻母, $B10)</f>
        <v>an</v>
      </c>
      <c r="E10" s="29" t="str" cm="1">
        <f t="array" ref="E10" xml:space="preserve"> INDEX(台羅入聲韻母, $B10)</f>
        <v>ap</v>
      </c>
      <c r="F10" s="31" t="str">
        <f t="shared" si="3"/>
        <v>an</v>
      </c>
      <c r="G10" s="27" t="str">
        <f t="shared" si="4"/>
        <v>án</v>
      </c>
      <c r="H10" s="27" t="str">
        <f t="shared" si="5"/>
        <v>àn</v>
      </c>
      <c r="I10" s="28" t="str">
        <f t="shared" si="6"/>
        <v>ap</v>
      </c>
      <c r="J10" s="27" t="str">
        <f t="shared" si="7"/>
        <v>ân</v>
      </c>
      <c r="K10" s="38" t="str">
        <f t="shared" si="8"/>
        <v>ǎn</v>
      </c>
      <c r="L10" s="27" t="str">
        <f t="shared" si="9"/>
        <v>ān</v>
      </c>
      <c r="M10" s="111" t="str">
        <f t="shared" si="10"/>
        <v>a̍p</v>
      </c>
      <c r="O10" s="30" t="s">
        <v>12</v>
      </c>
      <c r="P10" s="32">
        <f t="shared" si="2"/>
        <v>1</v>
      </c>
      <c r="Q10" s="32">
        <v>1</v>
      </c>
      <c r="R10" s="35" t="str" cm="1">
        <f t="array" ref="R10" xml:space="preserve"> INDEX($AC$5:$AJ$12, $P10, AC$4)</f>
        <v>a</v>
      </c>
      <c r="S10" s="35" t="str" cm="1">
        <f t="array" ref="S10" xml:space="preserve"> INDEX($AC$5:$AJ$12, $P10, AD$4)</f>
        <v>á</v>
      </c>
      <c r="T10" s="35" t="str" cm="1">
        <f t="array" ref="T10" xml:space="preserve"> INDEX($AC$5:$AJ$12, $P10, AE$4)</f>
        <v>à</v>
      </c>
      <c r="U10" s="35" t="str" cm="1">
        <f t="array" ref="U10" xml:space="preserve"> INDEX($AC$5:$AJ$12, $P10, AF$4)</f>
        <v>a</v>
      </c>
      <c r="V10" s="35" t="str" cm="1">
        <f t="array" ref="V10" xml:space="preserve"> INDEX($AC$5:$AJ$12, $P10, AG$4)</f>
        <v>â</v>
      </c>
      <c r="W10" s="35" t="str" cm="1">
        <f t="array" ref="W10" xml:space="preserve"> INDEX($AC$5:$AJ$12, $P10, AH$4)</f>
        <v>ǎ</v>
      </c>
      <c r="X10" s="35" t="str" cm="1">
        <f t="array" ref="X10" xml:space="preserve"> INDEX($AC$5:$AJ$12, $P10, AI$4)</f>
        <v>ā</v>
      </c>
      <c r="Y10" s="110" t="str" cm="1">
        <f t="array" ref="Y10" xml:space="preserve"> INDEX($AC$5:$AJ$12, $P10, AJ$4)</f>
        <v>a̍</v>
      </c>
      <c r="Z10" s="6"/>
      <c r="AA10" s="21">
        <v>6</v>
      </c>
      <c r="AB10" s="22" t="s">
        <v>20</v>
      </c>
      <c r="AC10" s="22" t="s">
        <v>20</v>
      </c>
      <c r="AD10" s="22" t="s">
        <v>21</v>
      </c>
      <c r="AE10" s="22" t="s">
        <v>22</v>
      </c>
      <c r="AF10" s="23" t="s">
        <v>70</v>
      </c>
      <c r="AG10" s="22" t="s">
        <v>23</v>
      </c>
      <c r="AH10" s="24" t="s">
        <v>1053</v>
      </c>
      <c r="AI10" s="22" t="s">
        <v>24</v>
      </c>
      <c r="AJ10" s="23" t="s">
        <v>71</v>
      </c>
      <c r="AK10" s="6"/>
      <c r="AL10" s="15">
        <v>6</v>
      </c>
      <c r="AM10" s="16" t="s">
        <v>234</v>
      </c>
      <c r="AN10" s="17" t="s">
        <v>235</v>
      </c>
      <c r="AO10" s="18" t="s">
        <v>236</v>
      </c>
      <c r="AP10" s="18">
        <f t="shared" si="11"/>
        <v>780</v>
      </c>
      <c r="AQ10" s="18" t="str">
        <f t="shared" si="12"/>
        <v>̌</v>
      </c>
      <c r="AS10" t="s">
        <v>244</v>
      </c>
      <c r="AT10" s="18">
        <f t="shared" si="14"/>
        <v>462</v>
      </c>
      <c r="AU10" s="18" t="str">
        <f t="shared" si="13"/>
        <v>ǎ</v>
      </c>
      <c r="AY10" t="s">
        <v>36</v>
      </c>
      <c r="AZ10" t="s">
        <v>261</v>
      </c>
      <c r="BA10" t="s">
        <v>262</v>
      </c>
      <c r="BB10" t="s">
        <v>263</v>
      </c>
    </row>
    <row r="11" spans="1:54" ht="43">
      <c r="A11" s="7"/>
      <c r="B11" s="37">
        <v>7</v>
      </c>
      <c r="C11" s="36" t="str">
        <f>INDEX(十五音韻母, $B11,1)</f>
        <v>公</v>
      </c>
      <c r="D11" s="29" t="str" cm="1">
        <f t="array" ref="D11" xml:space="preserve"> INDEX(台羅舒聲韻母, $B11)</f>
        <v>ong</v>
      </c>
      <c r="E11" s="29" t="str" cm="1">
        <f t="array" ref="E11" xml:space="preserve"> INDEX(台羅入聲韻母, $B11)</f>
        <v>ok</v>
      </c>
      <c r="F11" s="31" t="str">
        <f t="shared" si="3"/>
        <v>ong</v>
      </c>
      <c r="G11" s="27" t="str">
        <f t="shared" si="4"/>
        <v>óng</v>
      </c>
      <c r="H11" s="27" t="str">
        <f t="shared" si="5"/>
        <v>òng</v>
      </c>
      <c r="I11" s="28" t="str">
        <f t="shared" si="6"/>
        <v>ok</v>
      </c>
      <c r="J11" s="27" t="str">
        <f t="shared" si="7"/>
        <v>ông</v>
      </c>
      <c r="K11" s="38" t="str">
        <f t="shared" si="8"/>
        <v>ǒng</v>
      </c>
      <c r="L11" s="27" t="str">
        <f t="shared" si="9"/>
        <v>ōng</v>
      </c>
      <c r="M11" s="111" t="str">
        <f t="shared" si="10"/>
        <v>o̍k</v>
      </c>
      <c r="O11" s="30" t="s">
        <v>48</v>
      </c>
      <c r="P11" s="32">
        <f t="shared" si="2"/>
        <v>4</v>
      </c>
      <c r="Q11" s="32">
        <v>1</v>
      </c>
      <c r="R11" s="35" t="str" cm="1">
        <f t="array" ref="R11" xml:space="preserve"> INDEX($AC$5:$AJ$12, $P11, AC$4)</f>
        <v>o</v>
      </c>
      <c r="S11" s="35" t="str" cm="1">
        <f t="array" ref="S11" xml:space="preserve"> INDEX($AC$5:$AJ$12, $P11, AD$4)</f>
        <v>ó</v>
      </c>
      <c r="T11" s="35" t="str" cm="1">
        <f t="array" ref="T11" xml:space="preserve"> INDEX($AC$5:$AJ$12, $P11, AE$4)</f>
        <v>ò</v>
      </c>
      <c r="U11" s="35" t="str" cm="1">
        <f t="array" ref="U11" xml:space="preserve"> INDEX($AC$5:$AJ$12, $P11, AF$4)</f>
        <v>o</v>
      </c>
      <c r="V11" s="35" t="str" cm="1">
        <f t="array" ref="V11" xml:space="preserve"> INDEX($AC$5:$AJ$12, $P11, AG$4)</f>
        <v>ô</v>
      </c>
      <c r="W11" s="35" t="str" cm="1">
        <f t="array" ref="W11" xml:space="preserve"> INDEX($AC$5:$AJ$12, $P11, AH$4)</f>
        <v>ǒ</v>
      </c>
      <c r="X11" s="35" t="str" cm="1">
        <f t="array" ref="X11" xml:space="preserve"> INDEX($AC$5:$AJ$12, $P11, AI$4)</f>
        <v>ō</v>
      </c>
      <c r="Y11" s="110" t="str" cm="1">
        <f t="array" ref="Y11" xml:space="preserve"> INDEX($AC$5:$AJ$12, $P11, AJ$4)</f>
        <v>o̍</v>
      </c>
      <c r="Z11" s="6"/>
      <c r="AA11" s="21">
        <v>7</v>
      </c>
      <c r="AB11" s="22" t="s">
        <v>75</v>
      </c>
      <c r="AC11" s="22" t="s">
        <v>75</v>
      </c>
      <c r="AD11" s="22" t="s">
        <v>76</v>
      </c>
      <c r="AE11" s="22" t="s">
        <v>189</v>
      </c>
      <c r="AF11" s="23" t="s">
        <v>77</v>
      </c>
      <c r="AG11" s="22" t="s">
        <v>78</v>
      </c>
      <c r="AH11" s="109" t="s">
        <v>1058</v>
      </c>
      <c r="AI11" s="22" t="s">
        <v>79</v>
      </c>
      <c r="AJ11" s="23" t="s">
        <v>80</v>
      </c>
      <c r="AK11" s="6"/>
      <c r="AL11" s="15">
        <v>7</v>
      </c>
      <c r="AM11" s="16" t="s">
        <v>237</v>
      </c>
      <c r="AN11" s="17" t="s">
        <v>16</v>
      </c>
      <c r="AO11" s="18" t="s">
        <v>238</v>
      </c>
      <c r="AP11" s="18">
        <f t="shared" si="11"/>
        <v>772</v>
      </c>
      <c r="AQ11" s="18" t="str">
        <f t="shared" si="12"/>
        <v>̄</v>
      </c>
      <c r="AS11" t="s">
        <v>245</v>
      </c>
      <c r="AT11" s="18">
        <f t="shared" si="14"/>
        <v>257</v>
      </c>
      <c r="AU11" s="18" t="str">
        <f t="shared" si="13"/>
        <v>ā</v>
      </c>
      <c r="AY11" t="s">
        <v>27</v>
      </c>
      <c r="AZ11" s="20">
        <v>0</v>
      </c>
      <c r="BA11" t="s">
        <v>264</v>
      </c>
      <c r="BB11" t="s">
        <v>265</v>
      </c>
    </row>
    <row r="12" spans="1:54" ht="43">
      <c r="A12" s="7"/>
      <c r="B12" s="37">
        <v>8</v>
      </c>
      <c r="C12" s="36" t="str">
        <f>INDEX(十五音韻母, $B12,1)</f>
        <v>乖</v>
      </c>
      <c r="D12" s="29" t="str" cm="1">
        <f t="array" ref="D12" xml:space="preserve"> INDEX(台羅舒聲韻母, $B12)</f>
        <v>uai</v>
      </c>
      <c r="E12" s="29" t="str" cm="1">
        <f t="array" ref="E12" xml:space="preserve"> INDEX(台羅入聲韻母, $B12)</f>
        <v>uaih</v>
      </c>
      <c r="F12" s="31" t="str">
        <f t="shared" si="3"/>
        <v>uai</v>
      </c>
      <c r="G12" s="27" t="str">
        <f t="shared" si="4"/>
        <v>uái</v>
      </c>
      <c r="H12" s="27" t="str">
        <f t="shared" si="5"/>
        <v>uài</v>
      </c>
      <c r="I12" s="28" t="str">
        <f t="shared" si="6"/>
        <v>uaih</v>
      </c>
      <c r="J12" s="27" t="str">
        <f t="shared" si="7"/>
        <v>uâi</v>
      </c>
      <c r="K12" s="38" t="str">
        <f t="shared" si="8"/>
        <v>uǎi</v>
      </c>
      <c r="L12" s="27" t="str">
        <f t="shared" si="9"/>
        <v>uāi</v>
      </c>
      <c r="M12" s="111" t="str">
        <f t="shared" si="10"/>
        <v>ua̍ih</v>
      </c>
      <c r="O12" s="30" t="s">
        <v>12</v>
      </c>
      <c r="P12" s="32">
        <f t="shared" si="2"/>
        <v>1</v>
      </c>
      <c r="Q12" s="32">
        <v>2</v>
      </c>
      <c r="R12" s="35" t="str" cm="1">
        <f t="array" ref="R12" xml:space="preserve"> INDEX($AC$5:$AJ$12, $P12, AC$4)</f>
        <v>a</v>
      </c>
      <c r="S12" s="35" t="str" cm="1">
        <f t="array" ref="S12" xml:space="preserve"> INDEX($AC$5:$AJ$12, $P12, AD$4)</f>
        <v>á</v>
      </c>
      <c r="T12" s="35" t="str" cm="1">
        <f t="array" ref="T12" xml:space="preserve"> INDEX($AC$5:$AJ$12, $P12, AE$4)</f>
        <v>à</v>
      </c>
      <c r="U12" s="35" t="str" cm="1">
        <f t="array" ref="U12" xml:space="preserve"> INDEX($AC$5:$AJ$12, $P12, AF$4)</f>
        <v>a</v>
      </c>
      <c r="V12" s="35" t="str" cm="1">
        <f t="array" ref="V12" xml:space="preserve"> INDEX($AC$5:$AJ$12, $P12, AG$4)</f>
        <v>â</v>
      </c>
      <c r="W12" s="35" t="str" cm="1">
        <f t="array" ref="W12" xml:space="preserve"> INDEX($AC$5:$AJ$12, $P12, AH$4)</f>
        <v>ǎ</v>
      </c>
      <c r="X12" s="35" t="str" cm="1">
        <f t="array" ref="X12" xml:space="preserve"> INDEX($AC$5:$AJ$12, $P12, AI$4)</f>
        <v>ā</v>
      </c>
      <c r="Y12" s="110" t="str" cm="1">
        <f t="array" ref="Y12" xml:space="preserve"> INDEX($AC$5:$AJ$12, $P12, AJ$4)</f>
        <v>a̍</v>
      </c>
      <c r="AA12" s="21">
        <v>8</v>
      </c>
      <c r="AB12" s="22" t="s">
        <v>85</v>
      </c>
      <c r="AC12" s="22" t="s">
        <v>85</v>
      </c>
      <c r="AD12" s="22" t="s">
        <v>86</v>
      </c>
      <c r="AE12" s="22" t="s">
        <v>87</v>
      </c>
      <c r="AF12" s="23" t="str">
        <f t="shared" ref="AF12" si="15">AC12</f>
        <v>ng</v>
      </c>
      <c r="AG12" s="25" t="s">
        <v>88</v>
      </c>
      <c r="AH12" s="24" t="s">
        <v>1060</v>
      </c>
      <c r="AI12" s="25" t="s">
        <v>89</v>
      </c>
      <c r="AJ12" s="26" t="s">
        <v>90</v>
      </c>
      <c r="AL12" s="15">
        <v>8</v>
      </c>
      <c r="AM12" s="16" t="s">
        <v>239</v>
      </c>
      <c r="AN12" s="17" t="s">
        <v>218</v>
      </c>
      <c r="AO12" s="18" t="s">
        <v>240</v>
      </c>
      <c r="AP12" s="18">
        <f t="shared" si="11"/>
        <v>781</v>
      </c>
      <c r="AQ12" s="18" t="str">
        <f t="shared" si="12"/>
        <v>̍</v>
      </c>
      <c r="AS12" t="s">
        <v>241</v>
      </c>
      <c r="AT12" s="18">
        <f t="shared" si="14"/>
        <v>225</v>
      </c>
      <c r="AU12" s="18" t="str">
        <f>IF(AT12="", "", _xlfn.UNICHAR(AT12) )</f>
        <v>á</v>
      </c>
      <c r="AV12" t="s">
        <v>248</v>
      </c>
      <c r="AW12" t="str">
        <f xml:space="preserve"> _xlfn.CONCAT(AU12:AV12)</f>
        <v>áp</v>
      </c>
      <c r="AY12" t="s">
        <v>28</v>
      </c>
      <c r="AZ12" s="20">
        <v>0</v>
      </c>
      <c r="BA12" t="s">
        <v>266</v>
      </c>
      <c r="BB12" t="s">
        <v>267</v>
      </c>
    </row>
    <row r="13" spans="1:54" ht="40">
      <c r="A13" s="7"/>
      <c r="B13" s="37">
        <v>9</v>
      </c>
      <c r="C13" s="36" t="str">
        <f>INDEX(十五音韻母, $B13,1)</f>
        <v>經</v>
      </c>
      <c r="D13" s="29" t="str" cm="1">
        <f t="array" ref="D13" xml:space="preserve"> INDEX(台羅舒聲韻母, $B13)</f>
        <v>ing</v>
      </c>
      <c r="E13" s="29" t="str" cm="1">
        <f t="array" ref="E13" xml:space="preserve"> INDEX(台羅入聲韻母, $B13)</f>
        <v>ik</v>
      </c>
      <c r="F13" s="31" t="str">
        <f t="shared" si="3"/>
        <v>ing</v>
      </c>
      <c r="G13" s="27" t="str">
        <f t="shared" si="4"/>
        <v>íng</v>
      </c>
      <c r="H13" s="27" t="str">
        <f t="shared" si="5"/>
        <v>ìng</v>
      </c>
      <c r="I13" s="28" t="str">
        <f t="shared" si="6"/>
        <v>ik</v>
      </c>
      <c r="J13" s="27" t="str">
        <f t="shared" si="7"/>
        <v>îng</v>
      </c>
      <c r="K13" s="38" t="str">
        <f t="shared" si="8"/>
        <v>ǐng</v>
      </c>
      <c r="L13" s="27" t="str">
        <f t="shared" si="9"/>
        <v>īng</v>
      </c>
      <c r="M13" s="111" t="str">
        <f t="shared" si="10"/>
        <v>i̍k</v>
      </c>
      <c r="O13" s="30" t="s">
        <v>37</v>
      </c>
      <c r="P13" s="32">
        <f t="shared" si="2"/>
        <v>3</v>
      </c>
      <c r="Q13" s="32">
        <v>1</v>
      </c>
      <c r="R13" s="35" t="str" cm="1">
        <f t="array" ref="R13" xml:space="preserve"> INDEX($AC$5:$AJ$12, $P13, AC$4)</f>
        <v>i</v>
      </c>
      <c r="S13" s="35" t="str" cm="1">
        <f t="array" ref="S13" xml:space="preserve"> INDEX($AC$5:$AJ$12, $P13, AD$4)</f>
        <v>í</v>
      </c>
      <c r="T13" s="35" t="str" cm="1">
        <f t="array" ref="T13" xml:space="preserve"> INDEX($AC$5:$AJ$12, $P13, AE$4)</f>
        <v>ì</v>
      </c>
      <c r="U13" s="35" t="str" cm="1">
        <f t="array" ref="U13" xml:space="preserve"> INDEX($AC$5:$AJ$12, $P13, AF$4)</f>
        <v>i</v>
      </c>
      <c r="V13" s="35" t="str" cm="1">
        <f t="array" ref="V13" xml:space="preserve"> INDEX($AC$5:$AJ$12, $P13, AG$4)</f>
        <v>î</v>
      </c>
      <c r="W13" s="35" t="str" cm="1">
        <f t="array" ref="W13" xml:space="preserve"> INDEX($AC$5:$AJ$12, $P13, AH$4)</f>
        <v>ǐ</v>
      </c>
      <c r="X13" s="35" t="str" cm="1">
        <f t="array" ref="X13" xml:space="preserve"> INDEX($AC$5:$AJ$12, $P13, AI$4)</f>
        <v>ī</v>
      </c>
      <c r="Y13" s="110" t="str" cm="1">
        <f t="array" ref="Y13" xml:space="preserve"> INDEX($AC$5:$AJ$12, $P13, AJ$4)</f>
        <v>i̍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O13" s="18" t="s">
        <v>246</v>
      </c>
      <c r="AP13" s="18">
        <f t="shared" si="11"/>
        <v>97</v>
      </c>
      <c r="AT13" s="18" t="str">
        <f t="shared" si="14"/>
        <v/>
      </c>
      <c r="AU13" s="18" t="str">
        <f t="shared" si="13"/>
        <v/>
      </c>
      <c r="AY13" t="s">
        <v>30</v>
      </c>
      <c r="AZ13" t="s">
        <v>268</v>
      </c>
      <c r="BA13" t="s">
        <v>269</v>
      </c>
      <c r="BB13" t="s">
        <v>270</v>
      </c>
    </row>
    <row r="14" spans="1:54" ht="40">
      <c r="A14" s="10"/>
      <c r="B14" s="37">
        <v>10</v>
      </c>
      <c r="C14" s="36" t="str">
        <f>INDEX(十五音韻母, $B14,1)</f>
        <v>觀</v>
      </c>
      <c r="D14" s="29" t="str" cm="1">
        <f t="array" ref="D14" xml:space="preserve"> INDEX(台羅舒聲韻母, $B14)</f>
        <v>uan</v>
      </c>
      <c r="E14" s="29" t="str" cm="1">
        <f t="array" ref="E14" xml:space="preserve"> INDEX(台羅入聲韻母, $B14)</f>
        <v>uat</v>
      </c>
      <c r="F14" s="31" t="str">
        <f t="shared" si="3"/>
        <v>uan</v>
      </c>
      <c r="G14" s="27" t="str">
        <f t="shared" si="4"/>
        <v>uán</v>
      </c>
      <c r="H14" s="27" t="str">
        <f t="shared" si="5"/>
        <v>uàn</v>
      </c>
      <c r="I14" s="28" t="str">
        <f t="shared" si="6"/>
        <v>uat</v>
      </c>
      <c r="J14" s="27" t="str">
        <f t="shared" si="7"/>
        <v>uân</v>
      </c>
      <c r="K14" s="38" t="str">
        <f t="shared" si="8"/>
        <v>uǎn</v>
      </c>
      <c r="L14" s="27" t="str">
        <f t="shared" si="9"/>
        <v>uān</v>
      </c>
      <c r="M14" s="111" t="str">
        <f t="shared" si="10"/>
        <v>ua̍t</v>
      </c>
      <c r="O14" s="30" t="s">
        <v>12</v>
      </c>
      <c r="P14" s="32">
        <f t="shared" si="2"/>
        <v>1</v>
      </c>
      <c r="Q14" s="32">
        <v>2</v>
      </c>
      <c r="R14" s="35" t="str" cm="1">
        <f t="array" ref="R14" xml:space="preserve"> INDEX($AC$5:$AJ$12, $P14, AC$4)</f>
        <v>a</v>
      </c>
      <c r="S14" s="35" t="str" cm="1">
        <f t="array" ref="S14" xml:space="preserve"> INDEX($AC$5:$AJ$12, $P14, AD$4)</f>
        <v>á</v>
      </c>
      <c r="T14" s="35" t="str" cm="1">
        <f t="array" ref="T14" xml:space="preserve"> INDEX($AC$5:$AJ$12, $P14, AE$4)</f>
        <v>à</v>
      </c>
      <c r="U14" s="35" t="str" cm="1">
        <f t="array" ref="U14" xml:space="preserve"> INDEX($AC$5:$AJ$12, $P14, AF$4)</f>
        <v>a</v>
      </c>
      <c r="V14" s="35" t="str" cm="1">
        <f t="array" ref="V14" xml:space="preserve"> INDEX($AC$5:$AJ$12, $P14, AG$4)</f>
        <v>â</v>
      </c>
      <c r="W14" s="35" t="str" cm="1">
        <f t="array" ref="W14" xml:space="preserve"> INDEX($AC$5:$AJ$12, $P14, AH$4)</f>
        <v>ǎ</v>
      </c>
      <c r="X14" s="35" t="str" cm="1">
        <f t="array" ref="X14" xml:space="preserve"> INDEX($AC$5:$AJ$12, $P14, AI$4)</f>
        <v>ā</v>
      </c>
      <c r="Y14" s="110" t="str" cm="1">
        <f t="array" ref="Y14" xml:space="preserve"> INDEX($AC$5:$AJ$12, $P14, AJ$4)</f>
        <v>a̍</v>
      </c>
      <c r="Z14" s="11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6"/>
      <c r="AT14" s="18" t="str">
        <f t="shared" si="14"/>
        <v/>
      </c>
      <c r="AU14" s="18" t="str">
        <f t="shared" si="13"/>
        <v/>
      </c>
      <c r="AY14" t="s">
        <v>271</v>
      </c>
      <c r="AZ14" t="s">
        <v>272</v>
      </c>
      <c r="BA14" t="s">
        <v>273</v>
      </c>
      <c r="BB14">
        <v>111</v>
      </c>
    </row>
    <row r="15" spans="1:54" ht="40">
      <c r="A15" s="7"/>
      <c r="B15" s="37">
        <v>11</v>
      </c>
      <c r="C15" s="36" t="str">
        <f>INDEX(十五音韻母, $B15,1)</f>
        <v>沽</v>
      </c>
      <c r="D15" s="29" t="str" cm="1">
        <f t="array" ref="D15" xml:space="preserve"> INDEX(台羅舒聲韻母, $B15)</f>
        <v>oo</v>
      </c>
      <c r="E15" s="29" t="str" cm="1">
        <f t="array" ref="E15" xml:space="preserve"> INDEX(台羅入聲韻母, $B15)</f>
        <v>ooh</v>
      </c>
      <c r="F15" s="31" t="str">
        <f t="shared" si="3"/>
        <v>oo</v>
      </c>
      <c r="G15" s="27" t="str">
        <f t="shared" si="4"/>
        <v>óo</v>
      </c>
      <c r="H15" s="27" t="str">
        <f t="shared" si="5"/>
        <v>òo</v>
      </c>
      <c r="I15" s="28" t="str">
        <f t="shared" si="6"/>
        <v>ooh</v>
      </c>
      <c r="J15" s="27" t="str">
        <f t="shared" si="7"/>
        <v>ôo</v>
      </c>
      <c r="K15" s="38" t="str">
        <f t="shared" si="8"/>
        <v>ǒo</v>
      </c>
      <c r="L15" s="27" t="str">
        <f t="shared" si="9"/>
        <v>ōo</v>
      </c>
      <c r="M15" s="111" t="str">
        <f t="shared" si="10"/>
        <v>o̍oh</v>
      </c>
      <c r="O15" s="30" t="s">
        <v>58</v>
      </c>
      <c r="P15" s="32">
        <f t="shared" si="2"/>
        <v>5</v>
      </c>
      <c r="Q15" s="32">
        <v>1</v>
      </c>
      <c r="R15" s="35" t="str" cm="1">
        <f t="array" ref="R15" xml:space="preserve"> INDEX($AC$5:$AJ$12, $P15, AC$4)</f>
        <v>oo</v>
      </c>
      <c r="S15" s="35" t="str" cm="1">
        <f t="array" ref="S15" xml:space="preserve"> INDEX($AC$5:$AJ$12, $P15, AD$4)</f>
        <v>óo</v>
      </c>
      <c r="T15" s="35" t="str" cm="1">
        <f t="array" ref="T15" xml:space="preserve"> INDEX($AC$5:$AJ$12, $P15, AE$4)</f>
        <v>òo</v>
      </c>
      <c r="U15" s="35" t="str" cm="1">
        <f t="array" ref="U15" xml:space="preserve"> INDEX($AC$5:$AJ$12, $P15, AF$4)</f>
        <v>oo</v>
      </c>
      <c r="V15" s="35" t="str" cm="1">
        <f t="array" ref="V15" xml:space="preserve"> INDEX($AC$5:$AJ$12, $P15, AG$4)</f>
        <v>ôo</v>
      </c>
      <c r="W15" s="35" t="str" cm="1">
        <f t="array" ref="W15" xml:space="preserve"> INDEX($AC$5:$AJ$12, $P15, AH$4)</f>
        <v>ǒo</v>
      </c>
      <c r="X15" s="35" t="str" cm="1">
        <f t="array" ref="X15" xml:space="preserve"> INDEX($AC$5:$AJ$12, $P15, AI$4)</f>
        <v>ōo</v>
      </c>
      <c r="Y15" s="110" t="str" cm="1">
        <f t="array" ref="Y15" xml:space="preserve"> INDEX($AC$5:$AJ$12, $P15, AJ$4)</f>
        <v>o̍o</v>
      </c>
      <c r="Z15" s="6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6"/>
      <c r="AO15" s="12" t="s">
        <v>241</v>
      </c>
      <c r="AP15" s="18">
        <f t="shared" si="11"/>
        <v>225</v>
      </c>
      <c r="AQ15" s="12" t="str">
        <f t="shared" ref="AQ15:AQ16" si="16" xml:space="preserve"> _xlfn.UNICHAR(AP15)</f>
        <v>á</v>
      </c>
      <c r="AY15" t="s">
        <v>31</v>
      </c>
      <c r="AZ15">
        <v>113</v>
      </c>
      <c r="BA15" t="s">
        <v>274</v>
      </c>
      <c r="BB15">
        <v>112</v>
      </c>
    </row>
    <row r="16" spans="1:54" ht="40">
      <c r="A16" s="7"/>
      <c r="B16" s="37">
        <v>12</v>
      </c>
      <c r="C16" s="36" t="str">
        <f>INDEX(十五音韻母, $B16,1)</f>
        <v>嬌</v>
      </c>
      <c r="D16" s="29" t="str" cm="1">
        <f t="array" ref="D16" xml:space="preserve"> INDEX(台羅舒聲韻母, $B16)</f>
        <v>iau</v>
      </c>
      <c r="E16" s="29" t="str" cm="1">
        <f t="array" ref="E16" xml:space="preserve"> INDEX(台羅入聲韻母, $B16)</f>
        <v>iauh</v>
      </c>
      <c r="F16" s="31" t="str">
        <f t="shared" si="3"/>
        <v>iau</v>
      </c>
      <c r="G16" s="27" t="str">
        <f t="shared" si="4"/>
        <v>iáu</v>
      </c>
      <c r="H16" s="27" t="str">
        <f t="shared" si="5"/>
        <v>iàu</v>
      </c>
      <c r="I16" s="28" t="str">
        <f t="shared" si="6"/>
        <v>iauh</v>
      </c>
      <c r="J16" s="27" t="str">
        <f t="shared" si="7"/>
        <v>iâu</v>
      </c>
      <c r="K16" s="38" t="str">
        <f t="shared" si="8"/>
        <v>iǎu</v>
      </c>
      <c r="L16" s="27" t="str">
        <f t="shared" si="9"/>
        <v>iāu</v>
      </c>
      <c r="M16" s="111" t="str">
        <f t="shared" si="10"/>
        <v>ia̍uh</v>
      </c>
      <c r="O16" s="30" t="s">
        <v>12</v>
      </c>
      <c r="P16" s="32">
        <f t="shared" si="2"/>
        <v>1</v>
      </c>
      <c r="Q16" s="32">
        <v>2</v>
      </c>
      <c r="R16" s="35" t="str" cm="1">
        <f t="array" ref="R16" xml:space="preserve"> INDEX($AC$5:$AJ$12, $P16, AC$4)</f>
        <v>a</v>
      </c>
      <c r="S16" s="35" t="str" cm="1">
        <f t="array" ref="S16" xml:space="preserve"> INDEX($AC$5:$AJ$12, $P16, AD$4)</f>
        <v>á</v>
      </c>
      <c r="T16" s="35" t="str" cm="1">
        <f t="array" ref="T16" xml:space="preserve"> INDEX($AC$5:$AJ$12, $P16, AE$4)</f>
        <v>à</v>
      </c>
      <c r="U16" s="35" t="str" cm="1">
        <f t="array" ref="U16" xml:space="preserve"> INDEX($AC$5:$AJ$12, $P16, AF$4)</f>
        <v>a</v>
      </c>
      <c r="V16" s="35" t="str" cm="1">
        <f t="array" ref="V16" xml:space="preserve"> INDEX($AC$5:$AJ$12, $P16, AG$4)</f>
        <v>â</v>
      </c>
      <c r="W16" s="35" t="str" cm="1">
        <f t="array" ref="W16" xml:space="preserve"> INDEX($AC$5:$AJ$12, $P16, AH$4)</f>
        <v>ǎ</v>
      </c>
      <c r="X16" s="35" t="str" cm="1">
        <f t="array" ref="X16" xml:space="preserve"> INDEX($AC$5:$AJ$12, $P16, AI$4)</f>
        <v>ā</v>
      </c>
      <c r="Y16" s="110" t="str" cm="1">
        <f t="array" ref="Y16" xml:space="preserve"> INDEX($AC$5:$AJ$12, $P16, AJ$4)</f>
        <v>a̍</v>
      </c>
      <c r="Z16" s="6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6"/>
      <c r="AO16" s="12" t="s">
        <v>247</v>
      </c>
      <c r="AP16" s="18">
        <f t="shared" si="11"/>
        <v>769</v>
      </c>
      <c r="AQ16" s="12" t="str">
        <f t="shared" si="16"/>
        <v>́</v>
      </c>
      <c r="AY16" t="s">
        <v>69</v>
      </c>
      <c r="AZ16" t="s">
        <v>275</v>
      </c>
      <c r="BA16" t="s">
        <v>276</v>
      </c>
      <c r="BB16" t="s">
        <v>277</v>
      </c>
    </row>
    <row r="17" spans="1:54" ht="40">
      <c r="A17" s="7"/>
      <c r="B17" s="37">
        <v>13</v>
      </c>
      <c r="C17" s="36" t="str">
        <f>INDEX(十五音韻母, $B17,1)</f>
        <v>稽</v>
      </c>
      <c r="D17" s="29" t="str" cm="1">
        <f t="array" ref="D17" xml:space="preserve"> INDEX(台羅舒聲韻母, $B17)</f>
        <v>e</v>
      </c>
      <c r="E17" s="29" t="str" cm="1">
        <f t="array" ref="E17" xml:space="preserve"> INDEX(台羅入聲韻母, $B17)</f>
        <v>eh</v>
      </c>
      <c r="F17" s="31" t="str">
        <f t="shared" si="3"/>
        <v>e</v>
      </c>
      <c r="G17" s="27" t="str">
        <f t="shared" si="4"/>
        <v>é</v>
      </c>
      <c r="H17" s="27" t="str">
        <f t="shared" si="5"/>
        <v>è</v>
      </c>
      <c r="I17" s="28" t="str">
        <f t="shared" si="6"/>
        <v>eh</v>
      </c>
      <c r="J17" s="27" t="str">
        <f t="shared" si="7"/>
        <v>ê</v>
      </c>
      <c r="K17" s="38" t="str">
        <f t="shared" si="8"/>
        <v>ě</v>
      </c>
      <c r="L17" s="27" t="str">
        <f t="shared" si="9"/>
        <v>ē</v>
      </c>
      <c r="M17" s="111" t="str">
        <f t="shared" si="10"/>
        <v>e̍h</v>
      </c>
      <c r="O17" s="30" t="s">
        <v>26</v>
      </c>
      <c r="P17" s="32">
        <f t="shared" si="2"/>
        <v>2</v>
      </c>
      <c r="Q17" s="32">
        <v>1</v>
      </c>
      <c r="R17" s="35" t="str" cm="1">
        <f t="array" ref="R17" xml:space="preserve"> INDEX($AC$5:$AJ$12, $P17, AC$4)</f>
        <v>e</v>
      </c>
      <c r="S17" s="35" t="str" cm="1">
        <f t="array" ref="S17" xml:space="preserve"> INDEX($AC$5:$AJ$12, $P17, AD$4)</f>
        <v>é</v>
      </c>
      <c r="T17" s="35" t="str" cm="1">
        <f t="array" ref="T17" xml:space="preserve"> INDEX($AC$5:$AJ$12, $P17, AE$4)</f>
        <v>è</v>
      </c>
      <c r="U17" s="35" t="str" cm="1">
        <f t="array" ref="U17" xml:space="preserve"> INDEX($AC$5:$AJ$12, $P17, AF$4)</f>
        <v>e</v>
      </c>
      <c r="V17" s="35" t="str" cm="1">
        <f t="array" ref="V17" xml:space="preserve"> INDEX($AC$5:$AJ$12, $P17, AG$4)</f>
        <v>ê</v>
      </c>
      <c r="W17" s="35" t="str" cm="1">
        <f t="array" ref="W17" xml:space="preserve"> INDEX($AC$5:$AJ$12, $P17, AH$4)</f>
        <v>ě</v>
      </c>
      <c r="X17" s="35" t="str" cm="1">
        <f t="array" ref="X17" xml:space="preserve"> INDEX($AC$5:$AJ$12, $P17, AI$4)</f>
        <v>ē</v>
      </c>
      <c r="Y17" s="110" t="str" cm="1">
        <f t="array" ref="Y17" xml:space="preserve"> INDEX($AC$5:$AJ$12, $P17, AJ$4)</f>
        <v>e̍</v>
      </c>
      <c r="AA17" s="7"/>
      <c r="AB17" s="7"/>
      <c r="AC17" s="7"/>
      <c r="AD17" s="7"/>
      <c r="AE17" s="7"/>
      <c r="AF17" s="7"/>
      <c r="AG17" s="7"/>
      <c r="AH17" s="7"/>
      <c r="AI17" s="7"/>
      <c r="AJ17" s="7"/>
      <c r="AP17" s="12">
        <f>AP15+AP16</f>
        <v>994</v>
      </c>
      <c r="AQ17" s="12" t="str">
        <f xml:space="preserve"> _xlfn.UNICHAR(AP17)</f>
        <v>Ϣ</v>
      </c>
      <c r="AY17" t="s">
        <v>278</v>
      </c>
      <c r="AZ17" t="s">
        <v>279</v>
      </c>
      <c r="BA17" t="s">
        <v>280</v>
      </c>
      <c r="BB17" t="s">
        <v>280</v>
      </c>
    </row>
    <row r="18" spans="1:54" ht="40">
      <c r="A18" s="7"/>
      <c r="B18" s="37">
        <v>14</v>
      </c>
      <c r="C18" s="36" t="str">
        <f>INDEX(十五音韻母, $B18,1)</f>
        <v>恭</v>
      </c>
      <c r="D18" s="29" t="str" cm="1">
        <f t="array" ref="D18" xml:space="preserve"> INDEX(台羅舒聲韻母, $B18)</f>
        <v>iong</v>
      </c>
      <c r="E18" s="29" t="str" cm="1">
        <f t="array" ref="E18" xml:space="preserve"> INDEX(台羅入聲韻母, $B18)</f>
        <v>iok</v>
      </c>
      <c r="F18" s="31" t="str">
        <f t="shared" si="3"/>
        <v>iong</v>
      </c>
      <c r="G18" s="27" t="str">
        <f t="shared" si="4"/>
        <v>ióng</v>
      </c>
      <c r="H18" s="27" t="str">
        <f t="shared" si="5"/>
        <v>iòng</v>
      </c>
      <c r="I18" s="28" t="str">
        <f t="shared" si="6"/>
        <v>iok</v>
      </c>
      <c r="J18" s="27" t="str">
        <f t="shared" si="7"/>
        <v>iông</v>
      </c>
      <c r="K18" s="38" t="str">
        <f t="shared" si="8"/>
        <v>iǒng</v>
      </c>
      <c r="L18" s="27" t="str">
        <f t="shared" si="9"/>
        <v>iōng</v>
      </c>
      <c r="M18" s="111" t="str">
        <f t="shared" si="10"/>
        <v>io̍k</v>
      </c>
      <c r="O18" s="30" t="s">
        <v>48</v>
      </c>
      <c r="P18" s="32">
        <f t="shared" si="2"/>
        <v>4</v>
      </c>
      <c r="Q18" s="32">
        <v>2</v>
      </c>
      <c r="R18" s="35" t="str" cm="1">
        <f t="array" ref="R18" xml:space="preserve"> INDEX($AC$5:$AJ$12, $P18, AC$4)</f>
        <v>o</v>
      </c>
      <c r="S18" s="35" t="str" cm="1">
        <f t="array" ref="S18" xml:space="preserve"> INDEX($AC$5:$AJ$12, $P18, AD$4)</f>
        <v>ó</v>
      </c>
      <c r="T18" s="35" t="str" cm="1">
        <f t="array" ref="T18" xml:space="preserve"> INDEX($AC$5:$AJ$12, $P18, AE$4)</f>
        <v>ò</v>
      </c>
      <c r="U18" s="35" t="str" cm="1">
        <f t="array" ref="U18" xml:space="preserve"> INDEX($AC$5:$AJ$12, $P18, AF$4)</f>
        <v>o</v>
      </c>
      <c r="V18" s="35" t="str" cm="1">
        <f t="array" ref="V18" xml:space="preserve"> INDEX($AC$5:$AJ$12, $P18, AG$4)</f>
        <v>ô</v>
      </c>
      <c r="W18" s="35" t="str" cm="1">
        <f t="array" ref="W18" xml:space="preserve"> INDEX($AC$5:$AJ$12, $P18, AH$4)</f>
        <v>ǒ</v>
      </c>
      <c r="X18" s="35" t="str" cm="1">
        <f t="array" ref="X18" xml:space="preserve"> INDEX($AC$5:$AJ$12, $P18, AI$4)</f>
        <v>ō</v>
      </c>
      <c r="Y18" s="110" t="str" cm="1">
        <f t="array" ref="Y18" xml:space="preserve"> INDEX($AC$5:$AJ$12, $P18, AJ$4)</f>
        <v>o̍</v>
      </c>
      <c r="AA18" s="7"/>
      <c r="AB18" s="7"/>
      <c r="AC18" s="7"/>
      <c r="AD18" s="7"/>
      <c r="AE18" s="7"/>
      <c r="AF18" s="7"/>
      <c r="AG18" s="7"/>
      <c r="AH18" s="7"/>
      <c r="AI18" s="7"/>
      <c r="AJ18" s="7"/>
      <c r="AY18" t="s">
        <v>281</v>
      </c>
      <c r="AZ18" t="s">
        <v>282</v>
      </c>
      <c r="BA18" t="s">
        <v>280</v>
      </c>
      <c r="BB18" t="s">
        <v>280</v>
      </c>
    </row>
    <row r="19" spans="1:54" ht="40">
      <c r="A19" s="7"/>
      <c r="B19" s="37">
        <v>15</v>
      </c>
      <c r="C19" s="36" t="str">
        <f>INDEX(十五音韻母, $B19,1)</f>
        <v>高</v>
      </c>
      <c r="D19" s="29" t="str" cm="1">
        <f t="array" ref="D19" xml:space="preserve"> INDEX(台羅舒聲韻母, $B19)</f>
        <v>o</v>
      </c>
      <c r="E19" s="29" t="str" cm="1">
        <f t="array" ref="E19" xml:space="preserve"> INDEX(台羅入聲韻母, $B19)</f>
        <v>oh</v>
      </c>
      <c r="F19" s="31" t="str">
        <f t="shared" si="3"/>
        <v>o</v>
      </c>
      <c r="G19" s="27" t="str">
        <f t="shared" si="4"/>
        <v>ó</v>
      </c>
      <c r="H19" s="27" t="str">
        <f t="shared" si="5"/>
        <v>ò</v>
      </c>
      <c r="I19" s="28" t="str">
        <f t="shared" si="6"/>
        <v>oh</v>
      </c>
      <c r="J19" s="27" t="str">
        <f t="shared" si="7"/>
        <v>ô</v>
      </c>
      <c r="K19" s="38" t="str">
        <f t="shared" si="8"/>
        <v>ǒ</v>
      </c>
      <c r="L19" s="27" t="str">
        <f t="shared" si="9"/>
        <v>ō</v>
      </c>
      <c r="M19" s="111" t="str">
        <f t="shared" si="10"/>
        <v>o̍h</v>
      </c>
      <c r="O19" s="30" t="s">
        <v>48</v>
      </c>
      <c r="P19" s="32">
        <f t="shared" si="2"/>
        <v>4</v>
      </c>
      <c r="Q19" s="32">
        <v>1</v>
      </c>
      <c r="R19" s="35" t="str" cm="1">
        <f t="array" ref="R19" xml:space="preserve"> INDEX($AC$5:$AJ$12, $P19, AC$4)</f>
        <v>o</v>
      </c>
      <c r="S19" s="35" t="str" cm="1">
        <f t="array" ref="S19" xml:space="preserve"> INDEX($AC$5:$AJ$12, $P19, AD$4)</f>
        <v>ó</v>
      </c>
      <c r="T19" s="35" t="str" cm="1">
        <f t="array" ref="T19" xml:space="preserve"> INDEX($AC$5:$AJ$12, $P19, AE$4)</f>
        <v>ò</v>
      </c>
      <c r="U19" s="35" t="str" cm="1">
        <f t="array" ref="U19" xml:space="preserve"> INDEX($AC$5:$AJ$12, $P19, AF$4)</f>
        <v>o</v>
      </c>
      <c r="V19" s="35" t="str" cm="1">
        <f t="array" ref="V19" xml:space="preserve"> INDEX($AC$5:$AJ$12, $P19, AG$4)</f>
        <v>ô</v>
      </c>
      <c r="W19" s="35" t="str" cm="1">
        <f t="array" ref="W19" xml:space="preserve"> INDEX($AC$5:$AJ$12, $P19, AH$4)</f>
        <v>ǒ</v>
      </c>
      <c r="X19" s="35" t="str" cm="1">
        <f t="array" ref="X19" xml:space="preserve"> INDEX($AC$5:$AJ$12, $P19, AI$4)</f>
        <v>ō</v>
      </c>
      <c r="Y19" s="110" t="str" cm="1">
        <f t="array" ref="Y19" xml:space="preserve"> INDEX($AC$5:$AJ$12, $P19, AJ$4)</f>
        <v>o̍</v>
      </c>
      <c r="AA19" s="7"/>
      <c r="AB19" s="7"/>
      <c r="AC19" s="7"/>
      <c r="AD19" s="7"/>
      <c r="AE19" s="7"/>
      <c r="AF19" s="7"/>
      <c r="AG19" s="7"/>
      <c r="AH19" s="7"/>
      <c r="AI19" s="7"/>
      <c r="AJ19" s="7"/>
      <c r="AY19" t="s">
        <v>283</v>
      </c>
      <c r="AZ19" t="s">
        <v>284</v>
      </c>
      <c r="BA19" t="s">
        <v>280</v>
      </c>
      <c r="BB19" t="s">
        <v>280</v>
      </c>
    </row>
    <row r="20" spans="1:54" ht="40">
      <c r="A20" s="7"/>
      <c r="B20" s="37">
        <v>16</v>
      </c>
      <c r="C20" s="36" t="str">
        <f>INDEX(十五音韻母, $B20,1)</f>
        <v>皆</v>
      </c>
      <c r="D20" s="29" t="str" cm="1">
        <f t="array" ref="D20" xml:space="preserve"> INDEX(台羅舒聲韻母, $B20)</f>
        <v>ai</v>
      </c>
      <c r="E20" s="29" t="str" cm="1">
        <f t="array" ref="E20" xml:space="preserve"> INDEX(台羅入聲韻母, $B20)</f>
        <v>aih</v>
      </c>
      <c r="F20" s="31" t="str">
        <f t="shared" si="3"/>
        <v>ai</v>
      </c>
      <c r="G20" s="27" t="str">
        <f t="shared" si="4"/>
        <v>ái</v>
      </c>
      <c r="H20" s="27" t="str">
        <f t="shared" si="5"/>
        <v>ài</v>
      </c>
      <c r="I20" s="28" t="str">
        <f t="shared" si="6"/>
        <v>aih</v>
      </c>
      <c r="J20" s="27" t="str">
        <f t="shared" si="7"/>
        <v>âi</v>
      </c>
      <c r="K20" s="38" t="str">
        <f t="shared" si="8"/>
        <v>ǎi</v>
      </c>
      <c r="L20" s="27" t="str">
        <f t="shared" si="9"/>
        <v>āi</v>
      </c>
      <c r="M20" s="111" t="str">
        <f t="shared" si="10"/>
        <v>a̍ih</v>
      </c>
      <c r="O20" s="30" t="s">
        <v>12</v>
      </c>
      <c r="P20" s="32">
        <f t="shared" si="2"/>
        <v>1</v>
      </c>
      <c r="Q20" s="32">
        <v>1</v>
      </c>
      <c r="R20" s="35" t="str" cm="1">
        <f t="array" ref="R20" xml:space="preserve"> INDEX($AC$5:$AJ$12, $P20, AC$4)</f>
        <v>a</v>
      </c>
      <c r="S20" s="35" t="str" cm="1">
        <f t="array" ref="S20" xml:space="preserve"> INDEX($AC$5:$AJ$12, $P20, AD$4)</f>
        <v>á</v>
      </c>
      <c r="T20" s="35" t="str" cm="1">
        <f t="array" ref="T20" xml:space="preserve"> INDEX($AC$5:$AJ$12, $P20, AE$4)</f>
        <v>à</v>
      </c>
      <c r="U20" s="35" t="str" cm="1">
        <f t="array" ref="U20" xml:space="preserve"> INDEX($AC$5:$AJ$12, $P20, AF$4)</f>
        <v>a</v>
      </c>
      <c r="V20" s="35" t="str" cm="1">
        <f t="array" ref="V20" xml:space="preserve"> INDEX($AC$5:$AJ$12, $P20, AG$4)</f>
        <v>â</v>
      </c>
      <c r="W20" s="35" t="str" cm="1">
        <f t="array" ref="W20" xml:space="preserve"> INDEX($AC$5:$AJ$12, $P20, AH$4)</f>
        <v>ǎ</v>
      </c>
      <c r="X20" s="35" t="str" cm="1">
        <f t="array" ref="X20" xml:space="preserve"> INDEX($AC$5:$AJ$12, $P20, AI$4)</f>
        <v>ā</v>
      </c>
      <c r="Y20" s="110" t="str" cm="1">
        <f t="array" ref="Y20" xml:space="preserve"> INDEX($AC$5:$AJ$12, $P20, AJ$4)</f>
        <v>a̍</v>
      </c>
      <c r="AA20" s="7"/>
      <c r="AB20" s="7"/>
      <c r="AC20" s="7"/>
      <c r="AD20" s="7"/>
      <c r="AE20" s="7"/>
      <c r="AF20" s="7"/>
      <c r="AG20" s="7"/>
      <c r="AH20" s="7"/>
      <c r="AI20" s="7"/>
      <c r="AJ20" s="7"/>
      <c r="AY20" t="s">
        <v>38</v>
      </c>
      <c r="AZ20" t="s">
        <v>285</v>
      </c>
      <c r="BA20" t="s">
        <v>286</v>
      </c>
      <c r="BB20" t="s">
        <v>287</v>
      </c>
    </row>
    <row r="21" spans="1:54" ht="40">
      <c r="A21" s="7"/>
      <c r="B21" s="37">
        <v>17</v>
      </c>
      <c r="C21" s="36" t="str">
        <f>INDEX(十五音韻母, $B21,1)</f>
        <v>巾</v>
      </c>
      <c r="D21" s="29" t="str" cm="1">
        <f t="array" ref="D21" xml:space="preserve"> INDEX(台羅舒聲韻母, $B21)</f>
        <v>in</v>
      </c>
      <c r="E21" s="29" t="str" cm="1">
        <f t="array" ref="E21" xml:space="preserve"> INDEX(台羅入聲韻母, $B21)</f>
        <v>it</v>
      </c>
      <c r="F21" s="31" t="str">
        <f t="shared" si="3"/>
        <v>in</v>
      </c>
      <c r="G21" s="27" t="str">
        <f t="shared" si="4"/>
        <v>ín</v>
      </c>
      <c r="H21" s="27" t="str">
        <f t="shared" si="5"/>
        <v>ìn</v>
      </c>
      <c r="I21" s="28" t="str">
        <f t="shared" si="6"/>
        <v>it</v>
      </c>
      <c r="J21" s="27" t="str">
        <f t="shared" si="7"/>
        <v>în</v>
      </c>
      <c r="K21" s="38" t="str">
        <f t="shared" si="8"/>
        <v>ǐn</v>
      </c>
      <c r="L21" s="27" t="str">
        <f t="shared" si="9"/>
        <v>īn</v>
      </c>
      <c r="M21" s="111" t="str">
        <f t="shared" si="10"/>
        <v>i̍t</v>
      </c>
      <c r="O21" s="30" t="s">
        <v>37</v>
      </c>
      <c r="P21" s="32">
        <f t="shared" si="2"/>
        <v>3</v>
      </c>
      <c r="Q21" s="32">
        <v>1</v>
      </c>
      <c r="R21" s="35" t="str" cm="1">
        <f t="array" ref="R21" xml:space="preserve"> INDEX($AC$5:$AJ$12, $P21, AC$4)</f>
        <v>i</v>
      </c>
      <c r="S21" s="35" t="str" cm="1">
        <f t="array" ref="S21" xml:space="preserve"> INDEX($AC$5:$AJ$12, $P21, AD$4)</f>
        <v>í</v>
      </c>
      <c r="T21" s="35" t="str" cm="1">
        <f t="array" ref="T21" xml:space="preserve"> INDEX($AC$5:$AJ$12, $P21, AE$4)</f>
        <v>ì</v>
      </c>
      <c r="U21" s="35" t="str" cm="1">
        <f t="array" ref="U21" xml:space="preserve"> INDEX($AC$5:$AJ$12, $P21, AF$4)</f>
        <v>i</v>
      </c>
      <c r="V21" s="35" t="str" cm="1">
        <f t="array" ref="V21" xml:space="preserve"> INDEX($AC$5:$AJ$12, $P21, AG$4)</f>
        <v>î</v>
      </c>
      <c r="W21" s="35" t="str" cm="1">
        <f t="array" ref="W21" xml:space="preserve"> INDEX($AC$5:$AJ$12, $P21, AH$4)</f>
        <v>ǐ</v>
      </c>
      <c r="X21" s="35" t="str" cm="1">
        <f t="array" ref="X21" xml:space="preserve"> INDEX($AC$5:$AJ$12, $P21, AI$4)</f>
        <v>ī</v>
      </c>
      <c r="Y21" s="110" t="str" cm="1">
        <f t="array" ref="Y21" xml:space="preserve"> INDEX($AC$5:$AJ$12, $P21, AJ$4)</f>
        <v>i̍</v>
      </c>
      <c r="AA21" s="7"/>
      <c r="AB21" s="7"/>
      <c r="AC21" s="7"/>
      <c r="AD21" s="7"/>
      <c r="AE21" s="7"/>
      <c r="AF21" s="7"/>
      <c r="AG21" s="7"/>
      <c r="AH21" s="7"/>
      <c r="AI21" s="7"/>
      <c r="AJ21" s="7"/>
      <c r="AY21" t="s">
        <v>39</v>
      </c>
      <c r="AZ21" t="s">
        <v>288</v>
      </c>
      <c r="BA21" t="s">
        <v>289</v>
      </c>
      <c r="BB21" t="s">
        <v>290</v>
      </c>
    </row>
    <row r="22" spans="1:54" ht="40">
      <c r="A22" s="7"/>
      <c r="B22" s="37">
        <v>18</v>
      </c>
      <c r="C22" s="36" t="str">
        <f>INDEX(十五音韻母, $B22,1)</f>
        <v>姜</v>
      </c>
      <c r="D22" s="29" t="str" cm="1">
        <f t="array" ref="D22" xml:space="preserve"> INDEX(台羅舒聲韻母, $B22)</f>
        <v>iang</v>
      </c>
      <c r="E22" s="29" t="str" cm="1">
        <f t="array" ref="E22" xml:space="preserve"> INDEX(台羅入聲韻母, $B22)</f>
        <v>iak</v>
      </c>
      <c r="F22" s="31" t="str">
        <f t="shared" si="3"/>
        <v>iang</v>
      </c>
      <c r="G22" s="27" t="str">
        <f t="shared" si="4"/>
        <v>iáng</v>
      </c>
      <c r="H22" s="27" t="str">
        <f t="shared" si="5"/>
        <v>iàng</v>
      </c>
      <c r="I22" s="28" t="str">
        <f t="shared" si="6"/>
        <v>iak</v>
      </c>
      <c r="J22" s="27" t="str">
        <f t="shared" si="7"/>
        <v>iâng</v>
      </c>
      <c r="K22" s="38" t="str">
        <f t="shared" si="8"/>
        <v>iǎng</v>
      </c>
      <c r="L22" s="27" t="str">
        <f t="shared" si="9"/>
        <v>iāng</v>
      </c>
      <c r="M22" s="111" t="str">
        <f t="shared" si="10"/>
        <v>ia̍k</v>
      </c>
      <c r="O22" s="30" t="s">
        <v>12</v>
      </c>
      <c r="P22" s="32">
        <f t="shared" si="2"/>
        <v>1</v>
      </c>
      <c r="Q22" s="32">
        <v>2</v>
      </c>
      <c r="R22" s="35" t="str" cm="1">
        <f t="array" ref="R22" xml:space="preserve"> INDEX($AC$5:$AJ$12, $P22, AC$4)</f>
        <v>a</v>
      </c>
      <c r="S22" s="35" t="str" cm="1">
        <f t="array" ref="S22" xml:space="preserve"> INDEX($AC$5:$AJ$12, $P22, AD$4)</f>
        <v>á</v>
      </c>
      <c r="T22" s="35" t="str" cm="1">
        <f t="array" ref="T22" xml:space="preserve"> INDEX($AC$5:$AJ$12, $P22, AE$4)</f>
        <v>à</v>
      </c>
      <c r="U22" s="35" t="str" cm="1">
        <f t="array" ref="U22" xml:space="preserve"> INDEX($AC$5:$AJ$12, $P22, AF$4)</f>
        <v>a</v>
      </c>
      <c r="V22" s="35" t="str" cm="1">
        <f t="array" ref="V22" xml:space="preserve"> INDEX($AC$5:$AJ$12, $P22, AG$4)</f>
        <v>â</v>
      </c>
      <c r="W22" s="35" t="str" cm="1">
        <f t="array" ref="W22" xml:space="preserve"> INDEX($AC$5:$AJ$12, $P22, AH$4)</f>
        <v>ǎ</v>
      </c>
      <c r="X22" s="35" t="str" cm="1">
        <f t="array" ref="X22" xml:space="preserve"> INDEX($AC$5:$AJ$12, $P22, AI$4)</f>
        <v>ā</v>
      </c>
      <c r="Y22" s="110" t="str" cm="1">
        <f t="array" ref="Y22" xml:space="preserve"> INDEX($AC$5:$AJ$12, $P22, AJ$4)</f>
        <v>a̍</v>
      </c>
      <c r="AA22" s="7"/>
      <c r="AB22" s="7"/>
      <c r="AC22" s="7"/>
      <c r="AD22" s="7"/>
      <c r="AE22" s="7"/>
      <c r="AF22" s="7"/>
      <c r="AG22" s="7"/>
      <c r="AH22" s="7"/>
      <c r="AI22" s="7"/>
      <c r="AJ22" s="7"/>
      <c r="AY22" t="s">
        <v>41</v>
      </c>
      <c r="AZ22" t="s">
        <v>291</v>
      </c>
      <c r="BA22" t="s">
        <v>292</v>
      </c>
      <c r="BB22" t="s">
        <v>293</v>
      </c>
    </row>
    <row r="23" spans="1:54" ht="40">
      <c r="A23" s="7"/>
      <c r="B23" s="37">
        <v>19</v>
      </c>
      <c r="C23" s="36" t="str">
        <f>INDEX(十五音韻母, $B23,1)</f>
        <v>甘</v>
      </c>
      <c r="D23" s="29" t="str" cm="1">
        <f t="array" ref="D23" xml:space="preserve"> INDEX(台羅舒聲韻母, $B23)</f>
        <v>am</v>
      </c>
      <c r="E23" s="29" t="str" cm="1">
        <f t="array" ref="E23" xml:space="preserve"> INDEX(台羅入聲韻母, $B23)</f>
        <v>ap</v>
      </c>
      <c r="F23" s="31" t="str">
        <f t="shared" si="3"/>
        <v>am</v>
      </c>
      <c r="G23" s="27" t="str">
        <f t="shared" si="4"/>
        <v>ám</v>
      </c>
      <c r="H23" s="27" t="str">
        <f t="shared" si="5"/>
        <v>àm</v>
      </c>
      <c r="I23" s="28" t="str">
        <f t="shared" si="6"/>
        <v>ap</v>
      </c>
      <c r="J23" s="27" t="str">
        <f t="shared" si="7"/>
        <v>âm</v>
      </c>
      <c r="K23" s="38" t="str">
        <f t="shared" si="8"/>
        <v>ǎm</v>
      </c>
      <c r="L23" s="27" t="str">
        <f t="shared" si="9"/>
        <v>ām</v>
      </c>
      <c r="M23" s="111" t="str">
        <f t="shared" si="10"/>
        <v>a̍p</v>
      </c>
      <c r="O23" s="30" t="s">
        <v>12</v>
      </c>
      <c r="P23" s="32">
        <f t="shared" si="2"/>
        <v>1</v>
      </c>
      <c r="Q23" s="32">
        <v>1</v>
      </c>
      <c r="R23" s="35" t="str" cm="1">
        <f t="array" ref="R23" xml:space="preserve"> INDEX($AC$5:$AJ$12, $P23, AC$4)</f>
        <v>a</v>
      </c>
      <c r="S23" s="35" t="str" cm="1">
        <f t="array" ref="S23" xml:space="preserve"> INDEX($AC$5:$AJ$12, $P23, AD$4)</f>
        <v>á</v>
      </c>
      <c r="T23" s="35" t="str" cm="1">
        <f t="array" ref="T23" xml:space="preserve"> INDEX($AC$5:$AJ$12, $P23, AE$4)</f>
        <v>à</v>
      </c>
      <c r="U23" s="35" t="str" cm="1">
        <f t="array" ref="U23" xml:space="preserve"> INDEX($AC$5:$AJ$12, $P23, AF$4)</f>
        <v>a</v>
      </c>
      <c r="V23" s="35" t="str" cm="1">
        <f t="array" ref="V23" xml:space="preserve"> INDEX($AC$5:$AJ$12, $P23, AG$4)</f>
        <v>â</v>
      </c>
      <c r="W23" s="35" t="str" cm="1">
        <f t="array" ref="W23" xml:space="preserve"> INDEX($AC$5:$AJ$12, $P23, AH$4)</f>
        <v>ǎ</v>
      </c>
      <c r="X23" s="35" t="str" cm="1">
        <f t="array" ref="X23" xml:space="preserve"> INDEX($AC$5:$AJ$12, $P23, AI$4)</f>
        <v>ā</v>
      </c>
      <c r="Y23" s="110" t="str" cm="1">
        <f t="array" ref="Y23" xml:space="preserve"> INDEX($AC$5:$AJ$12, $P23, AJ$4)</f>
        <v>a̍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  <c r="AY23" t="s">
        <v>294</v>
      </c>
      <c r="AZ23" t="s">
        <v>295</v>
      </c>
      <c r="BA23" t="s">
        <v>296</v>
      </c>
      <c r="BB23" t="s">
        <v>297</v>
      </c>
    </row>
    <row r="24" spans="1:54" ht="40">
      <c r="A24" s="7"/>
      <c r="B24" s="37">
        <v>20</v>
      </c>
      <c r="C24" s="36" t="str">
        <f>INDEX(十五音韻母, $B24,1)</f>
        <v>瓜</v>
      </c>
      <c r="D24" s="29" t="str" cm="1">
        <f t="array" ref="D24" xml:space="preserve"> INDEX(台羅舒聲韻母, $B24)</f>
        <v>ua</v>
      </c>
      <c r="E24" s="29" t="str" cm="1">
        <f t="array" ref="E24" xml:space="preserve"> INDEX(台羅入聲韻母, $B24)</f>
        <v>uah</v>
      </c>
      <c r="F24" s="31" t="str">
        <f t="shared" si="3"/>
        <v>ua</v>
      </c>
      <c r="G24" s="27" t="str">
        <f t="shared" si="4"/>
        <v>úa</v>
      </c>
      <c r="H24" s="27" t="str">
        <f t="shared" si="5"/>
        <v>ùa</v>
      </c>
      <c r="I24" s="28" t="str">
        <f t="shared" si="6"/>
        <v>uah</v>
      </c>
      <c r="J24" s="27" t="str">
        <f t="shared" si="7"/>
        <v>ûa</v>
      </c>
      <c r="K24" s="38" t="str">
        <f t="shared" si="8"/>
        <v>ǔa</v>
      </c>
      <c r="L24" s="27" t="str">
        <f t="shared" si="9"/>
        <v>ūa</v>
      </c>
      <c r="M24" s="111" t="str">
        <f t="shared" si="10"/>
        <v>u̍ah</v>
      </c>
      <c r="O24" s="30" t="s">
        <v>20</v>
      </c>
      <c r="P24" s="32">
        <f t="shared" si="2"/>
        <v>6</v>
      </c>
      <c r="Q24" s="32">
        <v>1</v>
      </c>
      <c r="R24" s="35" t="str" cm="1">
        <f t="array" ref="R24" xml:space="preserve"> INDEX($AC$5:$AJ$12, $P24, AC$4)</f>
        <v>u</v>
      </c>
      <c r="S24" s="35" t="str" cm="1">
        <f t="array" ref="S24" xml:space="preserve"> INDEX($AC$5:$AJ$12, $P24, AD$4)</f>
        <v>ú</v>
      </c>
      <c r="T24" s="35" t="str" cm="1">
        <f t="array" ref="T24" xml:space="preserve"> INDEX($AC$5:$AJ$12, $P24, AE$4)</f>
        <v>ù</v>
      </c>
      <c r="U24" s="35" t="str" cm="1">
        <f t="array" ref="U24" xml:space="preserve"> INDEX($AC$5:$AJ$12, $P24, AF$4)</f>
        <v>u</v>
      </c>
      <c r="V24" s="35" t="str" cm="1">
        <f t="array" ref="V24" xml:space="preserve"> INDEX($AC$5:$AJ$12, $P24, AG$4)</f>
        <v>û</v>
      </c>
      <c r="W24" s="35" t="str" cm="1">
        <f t="array" ref="W24" xml:space="preserve"> INDEX($AC$5:$AJ$12, $P24, AH$4)</f>
        <v>ǔ</v>
      </c>
      <c r="X24" s="35" t="str" cm="1">
        <f t="array" ref="X24" xml:space="preserve"> INDEX($AC$5:$AJ$12, $P24, AI$4)</f>
        <v>ū</v>
      </c>
      <c r="Y24" s="110" t="str" cm="1">
        <f t="array" ref="Y24" xml:space="preserve"> INDEX($AC$5:$AJ$12, $P24, AJ$4)</f>
        <v>u̍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Y24" t="s">
        <v>42</v>
      </c>
      <c r="AZ24" t="s">
        <v>298</v>
      </c>
      <c r="BA24" t="s">
        <v>299</v>
      </c>
      <c r="BB24" t="s">
        <v>300</v>
      </c>
    </row>
    <row r="25" spans="1:54" ht="40">
      <c r="A25" s="7"/>
      <c r="B25" s="37">
        <v>21</v>
      </c>
      <c r="C25" s="36" t="str">
        <f>INDEX(十五音韻母, $B25,1)</f>
        <v>江</v>
      </c>
      <c r="D25" s="29" t="str" cm="1">
        <f t="array" ref="D25" xml:space="preserve"> INDEX(台羅舒聲韻母, $B25)</f>
        <v>ang</v>
      </c>
      <c r="E25" s="29" t="str" cm="1">
        <f t="array" ref="E25" xml:space="preserve"> INDEX(台羅入聲韻母, $B25)</f>
        <v>ak</v>
      </c>
      <c r="F25" s="31" t="str">
        <f t="shared" si="3"/>
        <v>ang</v>
      </c>
      <c r="G25" s="27" t="str">
        <f t="shared" si="4"/>
        <v>áng</v>
      </c>
      <c r="H25" s="27" t="str">
        <f t="shared" si="5"/>
        <v>àng</v>
      </c>
      <c r="I25" s="28" t="str">
        <f t="shared" si="6"/>
        <v>ak</v>
      </c>
      <c r="J25" s="27" t="str">
        <f t="shared" si="7"/>
        <v>âng</v>
      </c>
      <c r="K25" s="38" t="str">
        <f t="shared" si="8"/>
        <v>ǎng</v>
      </c>
      <c r="L25" s="27" t="str">
        <f t="shared" si="9"/>
        <v>āng</v>
      </c>
      <c r="M25" s="111" t="str">
        <f t="shared" si="10"/>
        <v>a̍k</v>
      </c>
      <c r="O25" s="30" t="s">
        <v>12</v>
      </c>
      <c r="P25" s="32">
        <f t="shared" si="2"/>
        <v>1</v>
      </c>
      <c r="Q25" s="32">
        <v>1</v>
      </c>
      <c r="R25" s="35" t="str" cm="1">
        <f t="array" ref="R25" xml:space="preserve"> INDEX($AC$5:$AJ$12, $P25, AC$4)</f>
        <v>a</v>
      </c>
      <c r="S25" s="35" t="str" cm="1">
        <f t="array" ref="S25" xml:space="preserve"> INDEX($AC$5:$AJ$12, $P25, AD$4)</f>
        <v>á</v>
      </c>
      <c r="T25" s="35" t="str" cm="1">
        <f t="array" ref="T25" xml:space="preserve"> INDEX($AC$5:$AJ$12, $P25, AE$4)</f>
        <v>à</v>
      </c>
      <c r="U25" s="35" t="str" cm="1">
        <f t="array" ref="U25" xml:space="preserve"> INDEX($AC$5:$AJ$12, $P25, AF$4)</f>
        <v>a</v>
      </c>
      <c r="V25" s="35" t="str" cm="1">
        <f t="array" ref="V25" xml:space="preserve"> INDEX($AC$5:$AJ$12, $P25, AG$4)</f>
        <v>â</v>
      </c>
      <c r="W25" s="35" t="str" cm="1">
        <f t="array" ref="W25" xml:space="preserve"> INDEX($AC$5:$AJ$12, $P25, AH$4)</f>
        <v>ǎ</v>
      </c>
      <c r="X25" s="35" t="str" cm="1">
        <f t="array" ref="X25" xml:space="preserve"> INDEX($AC$5:$AJ$12, $P25, AI$4)</f>
        <v>ā</v>
      </c>
      <c r="Y25" s="110" t="str" cm="1">
        <f t="array" ref="Y25" xml:space="preserve"> INDEX($AC$5:$AJ$12, $P25, AJ$4)</f>
        <v>a̍</v>
      </c>
      <c r="AA25" s="7"/>
      <c r="AB25" s="7"/>
      <c r="AC25" s="7"/>
      <c r="AD25" s="7"/>
      <c r="AE25" s="7"/>
      <c r="AF25" s="7"/>
      <c r="AG25" s="7"/>
      <c r="AH25" s="7"/>
      <c r="AI25" s="7"/>
      <c r="AJ25" s="7"/>
      <c r="AY25" t="s">
        <v>47</v>
      </c>
      <c r="AZ25" t="s">
        <v>301</v>
      </c>
      <c r="BA25" t="s">
        <v>302</v>
      </c>
      <c r="BB25" t="s">
        <v>303</v>
      </c>
    </row>
    <row r="26" spans="1:54" ht="40">
      <c r="A26" s="7"/>
      <c r="B26" s="37">
        <v>22</v>
      </c>
      <c r="C26" s="36" t="str">
        <f>INDEX(十五音韻母, $B26,1)</f>
        <v>兼</v>
      </c>
      <c r="D26" s="29" t="str" cm="1">
        <f t="array" ref="D26" xml:space="preserve"> INDEX(台羅舒聲韻母, $B26)</f>
        <v>iam</v>
      </c>
      <c r="E26" s="29" t="str" cm="1">
        <f t="array" ref="E26" xml:space="preserve"> INDEX(台羅入聲韻母, $B26)</f>
        <v>iap</v>
      </c>
      <c r="F26" s="31" t="str">
        <f t="shared" si="3"/>
        <v>iam</v>
      </c>
      <c r="G26" s="27" t="str">
        <f t="shared" si="4"/>
        <v>iám</v>
      </c>
      <c r="H26" s="27" t="str">
        <f t="shared" si="5"/>
        <v>iàm</v>
      </c>
      <c r="I26" s="28" t="str">
        <f t="shared" si="6"/>
        <v>iap</v>
      </c>
      <c r="J26" s="27" t="str">
        <f t="shared" si="7"/>
        <v>iâm</v>
      </c>
      <c r="K26" s="38" t="str">
        <f t="shared" si="8"/>
        <v>iǎm</v>
      </c>
      <c r="L26" s="27" t="str">
        <f t="shared" si="9"/>
        <v>iām</v>
      </c>
      <c r="M26" s="111" t="str">
        <f t="shared" si="10"/>
        <v>ia̍p</v>
      </c>
      <c r="O26" s="30" t="s">
        <v>12</v>
      </c>
      <c r="P26" s="32">
        <f t="shared" si="2"/>
        <v>1</v>
      </c>
      <c r="Q26" s="32">
        <v>2</v>
      </c>
      <c r="R26" s="35" t="str" cm="1">
        <f t="array" ref="R26" xml:space="preserve"> INDEX($AC$5:$AJ$12, $P26, AC$4)</f>
        <v>a</v>
      </c>
      <c r="S26" s="35" t="str" cm="1">
        <f t="array" ref="S26" xml:space="preserve"> INDEX($AC$5:$AJ$12, $P26, AD$4)</f>
        <v>á</v>
      </c>
      <c r="T26" s="35" t="str" cm="1">
        <f t="array" ref="T26" xml:space="preserve"> INDEX($AC$5:$AJ$12, $P26, AE$4)</f>
        <v>à</v>
      </c>
      <c r="U26" s="35" t="str" cm="1">
        <f t="array" ref="U26" xml:space="preserve"> INDEX($AC$5:$AJ$12, $P26, AF$4)</f>
        <v>a</v>
      </c>
      <c r="V26" s="35" t="str" cm="1">
        <f t="array" ref="V26" xml:space="preserve"> INDEX($AC$5:$AJ$12, $P26, AG$4)</f>
        <v>â</v>
      </c>
      <c r="W26" s="35" t="str" cm="1">
        <f t="array" ref="W26" xml:space="preserve"> INDEX($AC$5:$AJ$12, $P26, AH$4)</f>
        <v>ǎ</v>
      </c>
      <c r="X26" s="35" t="str" cm="1">
        <f t="array" ref="X26" xml:space="preserve"> INDEX($AC$5:$AJ$12, $P26, AI$4)</f>
        <v>ā</v>
      </c>
      <c r="Y26" s="110" t="str" cm="1">
        <f t="array" ref="Y26" xml:space="preserve"> INDEX($AC$5:$AJ$12, $P26, AJ$4)</f>
        <v>a̍</v>
      </c>
      <c r="AA26" s="7"/>
      <c r="AB26" s="7"/>
      <c r="AC26" s="7"/>
      <c r="AD26" s="7"/>
      <c r="AE26" s="7"/>
      <c r="AF26" s="7"/>
      <c r="AG26" s="7"/>
      <c r="AH26" s="7"/>
      <c r="AI26" s="7"/>
      <c r="AJ26" s="7"/>
      <c r="AY26" t="s">
        <v>304</v>
      </c>
      <c r="AZ26" t="s">
        <v>305</v>
      </c>
      <c r="BA26" t="s">
        <v>306</v>
      </c>
      <c r="BB26" t="s">
        <v>307</v>
      </c>
    </row>
    <row r="27" spans="1:54" ht="40">
      <c r="A27" s="7"/>
      <c r="B27" s="37">
        <v>23</v>
      </c>
      <c r="C27" s="36" t="str">
        <f>INDEX(十五音韻母, $B27,1)</f>
        <v>交</v>
      </c>
      <c r="D27" s="29" t="str" cm="1">
        <f t="array" ref="D27" xml:space="preserve"> INDEX(台羅舒聲韻母, $B27)</f>
        <v>au</v>
      </c>
      <c r="E27" s="29" t="str" cm="1">
        <f t="array" ref="E27" xml:space="preserve"> INDEX(台羅入聲韻母, $B27)</f>
        <v>auh</v>
      </c>
      <c r="F27" s="31" t="str">
        <f t="shared" si="3"/>
        <v>au</v>
      </c>
      <c r="G27" s="27" t="str">
        <f t="shared" si="4"/>
        <v>áu</v>
      </c>
      <c r="H27" s="27" t="str">
        <f t="shared" si="5"/>
        <v>àu</v>
      </c>
      <c r="I27" s="28" t="str">
        <f t="shared" si="6"/>
        <v>auh</v>
      </c>
      <c r="J27" s="27" t="str">
        <f t="shared" si="7"/>
        <v>âu</v>
      </c>
      <c r="K27" s="38" t="str">
        <f t="shared" si="8"/>
        <v>ǎu</v>
      </c>
      <c r="L27" s="27" t="str">
        <f t="shared" si="9"/>
        <v>āu</v>
      </c>
      <c r="M27" s="111" t="str">
        <f t="shared" si="10"/>
        <v>a̍uh</v>
      </c>
      <c r="O27" s="30" t="s">
        <v>12</v>
      </c>
      <c r="P27" s="32">
        <f t="shared" si="2"/>
        <v>1</v>
      </c>
      <c r="Q27" s="32">
        <v>1</v>
      </c>
      <c r="R27" s="35" t="str" cm="1">
        <f t="array" ref="R27" xml:space="preserve"> INDEX($AC$5:$AJ$12, $P27, AC$4)</f>
        <v>a</v>
      </c>
      <c r="S27" s="35" t="str" cm="1">
        <f t="array" ref="S27" xml:space="preserve"> INDEX($AC$5:$AJ$12, $P27, AD$4)</f>
        <v>á</v>
      </c>
      <c r="T27" s="35" t="str" cm="1">
        <f t="array" ref="T27" xml:space="preserve"> INDEX($AC$5:$AJ$12, $P27, AE$4)</f>
        <v>à</v>
      </c>
      <c r="U27" s="35" t="str" cm="1">
        <f t="array" ref="U27" xml:space="preserve"> INDEX($AC$5:$AJ$12, $P27, AF$4)</f>
        <v>a</v>
      </c>
      <c r="V27" s="35" t="str" cm="1">
        <f t="array" ref="V27" xml:space="preserve"> INDEX($AC$5:$AJ$12, $P27, AG$4)</f>
        <v>â</v>
      </c>
      <c r="W27" s="35" t="str" cm="1">
        <f t="array" ref="W27" xml:space="preserve"> INDEX($AC$5:$AJ$12, $P27, AH$4)</f>
        <v>ǎ</v>
      </c>
      <c r="X27" s="35" t="str" cm="1">
        <f t="array" ref="X27" xml:space="preserve"> INDEX($AC$5:$AJ$12, $P27, AI$4)</f>
        <v>ā</v>
      </c>
      <c r="Y27" s="110" t="str" cm="1">
        <f t="array" ref="Y27" xml:space="preserve"> INDEX($AC$5:$AJ$12, $P27, AJ$4)</f>
        <v>a̍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Y27" t="s">
        <v>189</v>
      </c>
      <c r="AZ27" t="s">
        <v>308</v>
      </c>
      <c r="BA27" t="s">
        <v>309</v>
      </c>
      <c r="BB27" t="s">
        <v>310</v>
      </c>
    </row>
    <row r="28" spans="1:54" ht="40">
      <c r="A28" s="7"/>
      <c r="B28" s="37">
        <v>24</v>
      </c>
      <c r="C28" s="36" t="str">
        <f>INDEX(十五音韻母, $B28,1)</f>
        <v>迦</v>
      </c>
      <c r="D28" s="29" t="str" cm="1">
        <f t="array" ref="D28" xml:space="preserve"> INDEX(台羅舒聲韻母, $B28)</f>
        <v>ia</v>
      </c>
      <c r="E28" s="29" t="str" cm="1">
        <f t="array" ref="E28" xml:space="preserve"> INDEX(台羅入聲韻母, $B28)</f>
        <v>iah</v>
      </c>
      <c r="F28" s="31" t="str">
        <f t="shared" si="3"/>
        <v>ia</v>
      </c>
      <c r="G28" s="27" t="str">
        <f t="shared" si="4"/>
        <v>iá</v>
      </c>
      <c r="H28" s="27" t="str">
        <f t="shared" si="5"/>
        <v>ià</v>
      </c>
      <c r="I28" s="28" t="str">
        <f t="shared" si="6"/>
        <v>iah</v>
      </c>
      <c r="J28" s="27" t="str">
        <f t="shared" si="7"/>
        <v>iâ</v>
      </c>
      <c r="K28" s="38" t="str">
        <f t="shared" si="8"/>
        <v>iǎ</v>
      </c>
      <c r="L28" s="27" t="str">
        <f t="shared" si="9"/>
        <v>iā</v>
      </c>
      <c r="M28" s="111" t="str">
        <f t="shared" si="10"/>
        <v>ia̍h</v>
      </c>
      <c r="O28" s="30" t="s">
        <v>12</v>
      </c>
      <c r="P28" s="32">
        <f t="shared" si="2"/>
        <v>1</v>
      </c>
      <c r="Q28" s="32">
        <v>2</v>
      </c>
      <c r="R28" s="35" t="str" cm="1">
        <f t="array" ref="R28" xml:space="preserve"> INDEX($AC$5:$AJ$12, $P28, AC$4)</f>
        <v>a</v>
      </c>
      <c r="S28" s="35" t="str" cm="1">
        <f t="array" ref="S28" xml:space="preserve"> INDEX($AC$5:$AJ$12, $P28, AD$4)</f>
        <v>á</v>
      </c>
      <c r="T28" s="35" t="str" cm="1">
        <f t="array" ref="T28" xml:space="preserve"> INDEX($AC$5:$AJ$12, $P28, AE$4)</f>
        <v>à</v>
      </c>
      <c r="U28" s="35" t="str" cm="1">
        <f t="array" ref="U28" xml:space="preserve"> INDEX($AC$5:$AJ$12, $P28, AF$4)</f>
        <v>a</v>
      </c>
      <c r="V28" s="35" t="str" cm="1">
        <f t="array" ref="V28" xml:space="preserve"> INDEX($AC$5:$AJ$12, $P28, AG$4)</f>
        <v>â</v>
      </c>
      <c r="W28" s="35" t="str" cm="1">
        <f t="array" ref="W28" xml:space="preserve"> INDEX($AC$5:$AJ$12, $P28, AH$4)</f>
        <v>ǎ</v>
      </c>
      <c r="X28" s="35" t="str" cm="1">
        <f t="array" ref="X28" xml:space="preserve"> INDEX($AC$5:$AJ$12, $P28, AI$4)</f>
        <v>ā</v>
      </c>
      <c r="Y28" s="110" t="str" cm="1">
        <f t="array" ref="Y28" xml:space="preserve"> INDEX($AC$5:$AJ$12, $P28, AJ$4)</f>
        <v>a̍</v>
      </c>
      <c r="AA28" s="7"/>
      <c r="AB28" s="7"/>
      <c r="AC28" s="7"/>
      <c r="AD28" s="7"/>
      <c r="AE28" s="7"/>
      <c r="AF28" s="7"/>
      <c r="AG28" s="7"/>
      <c r="AH28" s="7"/>
      <c r="AI28" s="7"/>
      <c r="AJ28" s="7"/>
      <c r="AY28" t="s">
        <v>78</v>
      </c>
      <c r="AZ28" t="s">
        <v>311</v>
      </c>
      <c r="BA28" t="s">
        <v>312</v>
      </c>
      <c r="BB28" t="s">
        <v>313</v>
      </c>
    </row>
    <row r="29" spans="1:54" ht="40">
      <c r="A29" s="7"/>
      <c r="B29" s="37">
        <v>25</v>
      </c>
      <c r="C29" s="36" t="str">
        <f>INDEX(十五音韻母, $B29,1)</f>
        <v>檜</v>
      </c>
      <c r="D29" s="29" t="str" cm="1">
        <f t="array" ref="D29" xml:space="preserve"> INDEX(台羅舒聲韻母, $B29)</f>
        <v>ue</v>
      </c>
      <c r="E29" s="29" t="str" cm="1">
        <f t="array" ref="E29" xml:space="preserve"> INDEX(台羅入聲韻母, $B29)</f>
        <v>ueh</v>
      </c>
      <c r="F29" s="31" t="str">
        <f t="shared" si="3"/>
        <v>ue</v>
      </c>
      <c r="G29" s="27" t="str">
        <f t="shared" si="4"/>
        <v>úe</v>
      </c>
      <c r="H29" s="27" t="str">
        <f t="shared" si="5"/>
        <v>ùe</v>
      </c>
      <c r="I29" s="28" t="str">
        <f t="shared" si="6"/>
        <v>ueh</v>
      </c>
      <c r="J29" s="27" t="str">
        <f t="shared" si="7"/>
        <v>ûe</v>
      </c>
      <c r="K29" s="38" t="str">
        <f t="shared" si="8"/>
        <v>ǔe</v>
      </c>
      <c r="L29" s="27" t="str">
        <f t="shared" si="9"/>
        <v>ūe</v>
      </c>
      <c r="M29" s="111" t="str">
        <f t="shared" si="10"/>
        <v>u̍eh</v>
      </c>
      <c r="O29" s="30" t="s">
        <v>20</v>
      </c>
      <c r="P29" s="32">
        <f t="shared" si="2"/>
        <v>6</v>
      </c>
      <c r="Q29" s="32">
        <v>1</v>
      </c>
      <c r="R29" s="35" t="str" cm="1">
        <f t="array" ref="R29" xml:space="preserve"> INDEX($AC$5:$AJ$12, $P29, AC$4)</f>
        <v>u</v>
      </c>
      <c r="S29" s="35" t="str" cm="1">
        <f t="array" ref="S29" xml:space="preserve"> INDEX($AC$5:$AJ$12, $P29, AD$4)</f>
        <v>ú</v>
      </c>
      <c r="T29" s="35" t="str" cm="1">
        <f t="array" ref="T29" xml:space="preserve"> INDEX($AC$5:$AJ$12, $P29, AE$4)</f>
        <v>ù</v>
      </c>
      <c r="U29" s="35" t="str" cm="1">
        <f t="array" ref="U29" xml:space="preserve"> INDEX($AC$5:$AJ$12, $P29, AF$4)</f>
        <v>u</v>
      </c>
      <c r="V29" s="35" t="str" cm="1">
        <f t="array" ref="V29" xml:space="preserve"> INDEX($AC$5:$AJ$12, $P29, AG$4)</f>
        <v>û</v>
      </c>
      <c r="W29" s="35" t="str" cm="1">
        <f t="array" ref="W29" xml:space="preserve"> INDEX($AC$5:$AJ$12, $P29, AH$4)</f>
        <v>ǔ</v>
      </c>
      <c r="X29" s="35" t="str" cm="1">
        <f t="array" ref="X29" xml:space="preserve"> INDEX($AC$5:$AJ$12, $P29, AI$4)</f>
        <v>ū</v>
      </c>
      <c r="Y29" s="110" t="str" cm="1">
        <f t="array" ref="Y29" xml:space="preserve"> INDEX($AC$5:$AJ$12, $P29, AJ$4)</f>
        <v>u̍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  <c r="AY29" t="s">
        <v>314</v>
      </c>
      <c r="AZ29" t="s">
        <v>315</v>
      </c>
      <c r="BA29" t="s">
        <v>316</v>
      </c>
      <c r="BB29" t="s">
        <v>317</v>
      </c>
    </row>
    <row r="30" spans="1:54" ht="40">
      <c r="A30" s="7"/>
      <c r="B30" s="37">
        <v>26</v>
      </c>
      <c r="C30" s="36" t="str">
        <f>INDEX(十五音韻母, $B30,1)</f>
        <v>監</v>
      </c>
      <c r="D30" s="29" t="str" cm="1">
        <f t="array" ref="D30" xml:space="preserve"> INDEX(台羅舒聲韻母, $B30)</f>
        <v>ann</v>
      </c>
      <c r="E30" s="29" t="str" cm="1">
        <f t="array" ref="E30" xml:space="preserve"> INDEX(台羅入聲韻母, $B30)</f>
        <v>annh</v>
      </c>
      <c r="F30" s="31" t="str">
        <f t="shared" si="3"/>
        <v>ann</v>
      </c>
      <c r="G30" s="27" t="str">
        <f t="shared" si="4"/>
        <v>ánn</v>
      </c>
      <c r="H30" s="27" t="str">
        <f t="shared" si="5"/>
        <v>ànn</v>
      </c>
      <c r="I30" s="28" t="str">
        <f t="shared" si="6"/>
        <v>annh</v>
      </c>
      <c r="J30" s="27" t="str">
        <f t="shared" si="7"/>
        <v>ânn</v>
      </c>
      <c r="K30" s="38" t="str">
        <f t="shared" si="8"/>
        <v>ǎnn</v>
      </c>
      <c r="L30" s="27" t="str">
        <f t="shared" si="9"/>
        <v>ānn</v>
      </c>
      <c r="M30" s="111" t="str">
        <f t="shared" si="10"/>
        <v>a̍nnh</v>
      </c>
      <c r="O30" s="30" t="s">
        <v>12</v>
      </c>
      <c r="P30" s="32">
        <f t="shared" si="2"/>
        <v>1</v>
      </c>
      <c r="Q30" s="32">
        <v>1</v>
      </c>
      <c r="R30" s="35" t="str" cm="1">
        <f t="array" ref="R30" xml:space="preserve"> INDEX($AC$5:$AJ$12, $P30, AC$4)</f>
        <v>a</v>
      </c>
      <c r="S30" s="35" t="str" cm="1">
        <f t="array" ref="S30" xml:space="preserve"> INDEX($AC$5:$AJ$12, $P30, AD$4)</f>
        <v>á</v>
      </c>
      <c r="T30" s="35" t="str" cm="1">
        <f t="array" ref="T30" xml:space="preserve"> INDEX($AC$5:$AJ$12, $P30, AE$4)</f>
        <v>à</v>
      </c>
      <c r="U30" s="35" t="str" cm="1">
        <f t="array" ref="U30" xml:space="preserve"> INDEX($AC$5:$AJ$12, $P30, AF$4)</f>
        <v>a</v>
      </c>
      <c r="V30" s="35" t="str" cm="1">
        <f t="array" ref="V30" xml:space="preserve"> INDEX($AC$5:$AJ$12, $P30, AG$4)</f>
        <v>â</v>
      </c>
      <c r="W30" s="35" t="str" cm="1">
        <f t="array" ref="W30" xml:space="preserve"> INDEX($AC$5:$AJ$12, $P30, AH$4)</f>
        <v>ǎ</v>
      </c>
      <c r="X30" s="35" t="str" cm="1">
        <f t="array" ref="X30" xml:space="preserve"> INDEX($AC$5:$AJ$12, $P30, AI$4)</f>
        <v>ā</v>
      </c>
      <c r="Y30" s="110" t="str" cm="1">
        <f t="array" ref="Y30" xml:space="preserve"> INDEX($AC$5:$AJ$12, $P30, AJ$4)</f>
        <v>a̍</v>
      </c>
      <c r="AA30" s="7"/>
      <c r="AB30" s="7"/>
      <c r="AC30" s="7"/>
      <c r="AD30" s="7"/>
      <c r="AE30" s="7"/>
      <c r="AF30" s="7"/>
      <c r="AG30" s="7"/>
      <c r="AH30" s="7"/>
      <c r="AI30" s="7"/>
      <c r="AJ30" s="7"/>
      <c r="AY30" t="s">
        <v>79</v>
      </c>
      <c r="AZ30" t="s">
        <v>318</v>
      </c>
      <c r="BA30" t="s">
        <v>319</v>
      </c>
      <c r="BB30" t="s">
        <v>320</v>
      </c>
    </row>
    <row r="31" spans="1:54" ht="40">
      <c r="A31" s="7"/>
      <c r="B31" s="37">
        <v>27</v>
      </c>
      <c r="C31" s="36" t="str">
        <f>INDEX(十五音韻母, $B31,1)</f>
        <v>艍</v>
      </c>
      <c r="D31" s="29" t="str" cm="1">
        <f t="array" ref="D31" xml:space="preserve"> INDEX(台羅舒聲韻母, $B31)</f>
        <v>u</v>
      </c>
      <c r="E31" s="29" t="str" cm="1">
        <f t="array" ref="E31" xml:space="preserve"> INDEX(台羅入聲韻母, $B31)</f>
        <v>uh</v>
      </c>
      <c r="F31" s="31" t="str">
        <f t="shared" si="3"/>
        <v>u</v>
      </c>
      <c r="G31" s="27" t="str">
        <f t="shared" si="4"/>
        <v>ú</v>
      </c>
      <c r="H31" s="27" t="str">
        <f t="shared" si="5"/>
        <v>ù</v>
      </c>
      <c r="I31" s="28" t="str">
        <f t="shared" si="6"/>
        <v>uh</v>
      </c>
      <c r="J31" s="27" t="str">
        <f t="shared" si="7"/>
        <v>û</v>
      </c>
      <c r="K31" s="38" t="str">
        <f t="shared" si="8"/>
        <v>ǔ</v>
      </c>
      <c r="L31" s="27" t="str">
        <f t="shared" si="9"/>
        <v>ū</v>
      </c>
      <c r="M31" s="111" t="str">
        <f t="shared" si="10"/>
        <v>u̍h</v>
      </c>
      <c r="O31" s="30" t="s">
        <v>20</v>
      </c>
      <c r="P31" s="32">
        <f t="shared" si="2"/>
        <v>6</v>
      </c>
      <c r="Q31" s="32">
        <v>1</v>
      </c>
      <c r="R31" s="35" t="str" cm="1">
        <f t="array" ref="R31" xml:space="preserve"> INDEX($AC$5:$AJ$12, $P31, AC$4)</f>
        <v>u</v>
      </c>
      <c r="S31" s="35" t="str" cm="1">
        <f t="array" ref="S31" xml:space="preserve"> INDEX($AC$5:$AJ$12, $P31, AD$4)</f>
        <v>ú</v>
      </c>
      <c r="T31" s="35" t="str" cm="1">
        <f t="array" ref="T31" xml:space="preserve"> INDEX($AC$5:$AJ$12, $P31, AE$4)</f>
        <v>ù</v>
      </c>
      <c r="U31" s="35" t="str" cm="1">
        <f t="array" ref="U31" xml:space="preserve"> INDEX($AC$5:$AJ$12, $P31, AF$4)</f>
        <v>u</v>
      </c>
      <c r="V31" s="35" t="str" cm="1">
        <f t="array" ref="V31" xml:space="preserve"> INDEX($AC$5:$AJ$12, $P31, AG$4)</f>
        <v>û</v>
      </c>
      <c r="W31" s="35" t="str" cm="1">
        <f t="array" ref="W31" xml:space="preserve"> INDEX($AC$5:$AJ$12, $P31, AH$4)</f>
        <v>ǔ</v>
      </c>
      <c r="X31" s="35" t="str" cm="1">
        <f t="array" ref="X31" xml:space="preserve"> INDEX($AC$5:$AJ$12, $P31, AI$4)</f>
        <v>ū</v>
      </c>
      <c r="Y31" s="110" t="str" cm="1">
        <f t="array" ref="Y31" xml:space="preserve"> INDEX($AC$5:$AJ$12, $P31, AJ$4)</f>
        <v>u̍</v>
      </c>
      <c r="AA31" s="7"/>
      <c r="AB31" s="7"/>
      <c r="AC31" s="7"/>
      <c r="AD31" s="7"/>
      <c r="AE31" s="7"/>
      <c r="AF31" s="7"/>
      <c r="AG31" s="7"/>
      <c r="AH31" s="7"/>
      <c r="AI31" s="7"/>
      <c r="AJ31" s="7"/>
      <c r="AY31" t="s">
        <v>191</v>
      </c>
      <c r="AZ31" t="s">
        <v>321</v>
      </c>
      <c r="BA31" t="s">
        <v>322</v>
      </c>
      <c r="BB31" t="s">
        <v>323</v>
      </c>
    </row>
    <row r="32" spans="1:54" ht="40">
      <c r="A32" s="7"/>
      <c r="B32" s="37">
        <v>28</v>
      </c>
      <c r="C32" s="36" t="str">
        <f>INDEX(十五音韻母, $B32,1)</f>
        <v>膠</v>
      </c>
      <c r="D32" s="29" t="str" cm="1">
        <f t="array" ref="D32" xml:space="preserve"> INDEX(台羅舒聲韻母, $B32)</f>
        <v>a</v>
      </c>
      <c r="E32" s="29" t="str" cm="1">
        <f t="array" ref="E32" xml:space="preserve"> INDEX(台羅入聲韻母, $B32)</f>
        <v>ah</v>
      </c>
      <c r="F32" s="31" t="str">
        <f t="shared" si="3"/>
        <v>a</v>
      </c>
      <c r="G32" s="27" t="str">
        <f t="shared" si="4"/>
        <v>á</v>
      </c>
      <c r="H32" s="27" t="str">
        <f t="shared" si="5"/>
        <v>à</v>
      </c>
      <c r="I32" s="28" t="str">
        <f t="shared" si="6"/>
        <v>ah</v>
      </c>
      <c r="J32" s="27" t="str">
        <f t="shared" si="7"/>
        <v>â</v>
      </c>
      <c r="K32" s="38" t="str">
        <f t="shared" si="8"/>
        <v>ǎ</v>
      </c>
      <c r="L32" s="27" t="str">
        <f t="shared" si="9"/>
        <v>ā</v>
      </c>
      <c r="M32" s="111" t="str">
        <f t="shared" si="10"/>
        <v>a̍h</v>
      </c>
      <c r="O32" s="30" t="s">
        <v>12</v>
      </c>
      <c r="P32" s="32">
        <f t="shared" si="2"/>
        <v>1</v>
      </c>
      <c r="Q32" s="32">
        <v>1</v>
      </c>
      <c r="R32" s="35" t="str" cm="1">
        <f t="array" ref="R32" xml:space="preserve"> INDEX($AC$5:$AJ$12, $P32, AC$4)</f>
        <v>a</v>
      </c>
      <c r="S32" s="35" t="str" cm="1">
        <f t="array" ref="S32" xml:space="preserve"> INDEX($AC$5:$AJ$12, $P32, AD$4)</f>
        <v>á</v>
      </c>
      <c r="T32" s="35" t="str" cm="1">
        <f t="array" ref="T32" xml:space="preserve"> INDEX($AC$5:$AJ$12, $P32, AE$4)</f>
        <v>à</v>
      </c>
      <c r="U32" s="35" t="str" cm="1">
        <f t="array" ref="U32" xml:space="preserve"> INDEX($AC$5:$AJ$12, $P32, AF$4)</f>
        <v>a</v>
      </c>
      <c r="V32" s="35" t="str" cm="1">
        <f t="array" ref="V32" xml:space="preserve"> INDEX($AC$5:$AJ$12, $P32, AG$4)</f>
        <v>â</v>
      </c>
      <c r="W32" s="35" t="str" cm="1">
        <f t="array" ref="W32" xml:space="preserve"> INDEX($AC$5:$AJ$12, $P32, AH$4)</f>
        <v>ǎ</v>
      </c>
      <c r="X32" s="35" t="str" cm="1">
        <f t="array" ref="X32" xml:space="preserve"> INDEX($AC$5:$AJ$12, $P32, AI$4)</f>
        <v>ā</v>
      </c>
      <c r="Y32" s="110" t="str" cm="1">
        <f t="array" ref="Y32" xml:space="preserve"> INDEX($AC$5:$AJ$12, $P32, AJ$4)</f>
        <v>a̍</v>
      </c>
      <c r="AA32" s="7"/>
      <c r="AB32" s="7"/>
      <c r="AC32" s="7"/>
      <c r="AD32" s="7"/>
      <c r="AE32" s="7"/>
      <c r="AF32" s="7"/>
      <c r="AG32" s="7"/>
      <c r="AH32" s="7"/>
      <c r="AI32" s="7"/>
      <c r="AJ32" s="7"/>
      <c r="AY32" t="s">
        <v>324</v>
      </c>
      <c r="AZ32">
        <v>144</v>
      </c>
      <c r="BA32" t="s">
        <v>325</v>
      </c>
      <c r="BB32">
        <v>143</v>
      </c>
    </row>
    <row r="33" spans="1:54" ht="40">
      <c r="A33" s="7"/>
      <c r="B33" s="37">
        <v>29</v>
      </c>
      <c r="C33" s="36" t="str">
        <f>INDEX(十五音韻母, $B33,1)</f>
        <v>居</v>
      </c>
      <c r="D33" s="29" t="str" cm="1">
        <f t="array" ref="D33" xml:space="preserve"> INDEX(台羅舒聲韻母, $B33)</f>
        <v>i</v>
      </c>
      <c r="E33" s="29" t="str" cm="1">
        <f t="array" ref="E33" xml:space="preserve"> INDEX(台羅入聲韻母, $B33)</f>
        <v>ih</v>
      </c>
      <c r="F33" s="31" t="str">
        <f t="shared" si="3"/>
        <v>i</v>
      </c>
      <c r="G33" s="27" t="str">
        <f t="shared" si="4"/>
        <v>í</v>
      </c>
      <c r="H33" s="27" t="str">
        <f t="shared" si="5"/>
        <v>ì</v>
      </c>
      <c r="I33" s="28" t="str">
        <f t="shared" si="6"/>
        <v>ih</v>
      </c>
      <c r="J33" s="27" t="str">
        <f t="shared" si="7"/>
        <v>î</v>
      </c>
      <c r="K33" s="38" t="str">
        <f t="shared" si="8"/>
        <v>ǐ</v>
      </c>
      <c r="L33" s="27" t="str">
        <f t="shared" si="9"/>
        <v>ī</v>
      </c>
      <c r="M33" s="111" t="str">
        <f t="shared" si="10"/>
        <v>i̍h</v>
      </c>
      <c r="O33" s="30" t="s">
        <v>37</v>
      </c>
      <c r="P33" s="32">
        <f t="shared" si="2"/>
        <v>3</v>
      </c>
      <c r="Q33" s="32">
        <v>1</v>
      </c>
      <c r="R33" s="35" t="str" cm="1">
        <f t="array" ref="R33" xml:space="preserve"> INDEX($AC$5:$AJ$12, $P33, AC$4)</f>
        <v>i</v>
      </c>
      <c r="S33" s="35" t="str" cm="1">
        <f t="array" ref="S33" xml:space="preserve"> INDEX($AC$5:$AJ$12, $P33, AD$4)</f>
        <v>í</v>
      </c>
      <c r="T33" s="35" t="str" cm="1">
        <f t="array" ref="T33" xml:space="preserve"> INDEX($AC$5:$AJ$12, $P33, AE$4)</f>
        <v>ì</v>
      </c>
      <c r="U33" s="35" t="str" cm="1">
        <f t="array" ref="U33" xml:space="preserve"> INDEX($AC$5:$AJ$12, $P33, AF$4)</f>
        <v>i</v>
      </c>
      <c r="V33" s="35" t="str" cm="1">
        <f t="array" ref="V33" xml:space="preserve"> INDEX($AC$5:$AJ$12, $P33, AG$4)</f>
        <v>î</v>
      </c>
      <c r="W33" s="35" t="str" cm="1">
        <f t="array" ref="W33" xml:space="preserve"> INDEX($AC$5:$AJ$12, $P33, AH$4)</f>
        <v>ǐ</v>
      </c>
      <c r="X33" s="35" t="str" cm="1">
        <f t="array" ref="X33" xml:space="preserve"> INDEX($AC$5:$AJ$12, $P33, AI$4)</f>
        <v>ī</v>
      </c>
      <c r="Y33" s="110" t="str" cm="1">
        <f t="array" ref="Y33" xml:space="preserve"> INDEX($AC$5:$AJ$12, $P33, AJ$4)</f>
        <v>i̍</v>
      </c>
      <c r="AA33" s="7"/>
      <c r="AB33" s="7"/>
      <c r="AC33" s="7"/>
      <c r="AD33" s="7"/>
      <c r="AE33" s="7"/>
      <c r="AF33" s="7"/>
      <c r="AG33" s="7"/>
      <c r="AH33" s="7"/>
      <c r="AI33" s="7"/>
      <c r="AJ33" s="7"/>
      <c r="AY33" t="s">
        <v>326</v>
      </c>
      <c r="AZ33" t="s">
        <v>327</v>
      </c>
      <c r="BA33" t="s">
        <v>328</v>
      </c>
      <c r="BB33" t="s">
        <v>329</v>
      </c>
    </row>
    <row r="34" spans="1:54" ht="40">
      <c r="A34" s="7"/>
      <c r="B34" s="37">
        <v>30</v>
      </c>
      <c r="C34" s="36" t="str">
        <f>INDEX(十五音韻母, $B34,1)</f>
        <v>丩</v>
      </c>
      <c r="D34" s="29" t="str" cm="1">
        <f t="array" ref="D34" xml:space="preserve"> INDEX(台羅舒聲韻母, $B34)</f>
        <v>iu</v>
      </c>
      <c r="E34" s="29" t="str" cm="1">
        <f t="array" ref="E34" xml:space="preserve"> INDEX(台羅入聲韻母, $B34)</f>
        <v>iuh</v>
      </c>
      <c r="F34" s="31" t="str">
        <f t="shared" si="3"/>
        <v>iu</v>
      </c>
      <c r="G34" s="27" t="str">
        <f t="shared" si="4"/>
        <v>iú</v>
      </c>
      <c r="H34" s="27" t="str">
        <f t="shared" si="5"/>
        <v>iù</v>
      </c>
      <c r="I34" s="28" t="str">
        <f t="shared" si="6"/>
        <v>iuh</v>
      </c>
      <c r="J34" s="27" t="str">
        <f t="shared" si="7"/>
        <v>iû</v>
      </c>
      <c r="K34" s="38" t="str">
        <f t="shared" si="8"/>
        <v>iǔ</v>
      </c>
      <c r="L34" s="27" t="str">
        <f t="shared" si="9"/>
        <v>iū</v>
      </c>
      <c r="M34" s="111" t="str">
        <f t="shared" si="10"/>
        <v>iu̍h</v>
      </c>
      <c r="O34" s="30" t="s">
        <v>20</v>
      </c>
      <c r="P34" s="32">
        <f t="shared" si="2"/>
        <v>6</v>
      </c>
      <c r="Q34" s="32">
        <v>2</v>
      </c>
      <c r="R34" s="35" t="str" cm="1">
        <f t="array" ref="R34" xml:space="preserve"> INDEX($AC$5:$AJ$12, $P34, AC$4)</f>
        <v>u</v>
      </c>
      <c r="S34" s="35" t="str" cm="1">
        <f t="array" ref="S34" xml:space="preserve"> INDEX($AC$5:$AJ$12, $P34, AD$4)</f>
        <v>ú</v>
      </c>
      <c r="T34" s="35" t="str" cm="1">
        <f t="array" ref="T34" xml:space="preserve"> INDEX($AC$5:$AJ$12, $P34, AE$4)</f>
        <v>ù</v>
      </c>
      <c r="U34" s="35" t="str" cm="1">
        <f t="array" ref="U34" xml:space="preserve"> INDEX($AC$5:$AJ$12, $P34, AF$4)</f>
        <v>u</v>
      </c>
      <c r="V34" s="35" t="str" cm="1">
        <f t="array" ref="V34" xml:space="preserve"> INDEX($AC$5:$AJ$12, $P34, AG$4)</f>
        <v>û</v>
      </c>
      <c r="W34" s="35" t="str" cm="1">
        <f t="array" ref="W34" xml:space="preserve"> INDEX($AC$5:$AJ$12, $P34, AH$4)</f>
        <v>ǔ</v>
      </c>
      <c r="X34" s="35" t="str" cm="1">
        <f t="array" ref="X34" xml:space="preserve"> INDEX($AC$5:$AJ$12, $P34, AI$4)</f>
        <v>ū</v>
      </c>
      <c r="Y34" s="110" t="str" cm="1">
        <f t="array" ref="Y34" xml:space="preserve"> INDEX($AC$5:$AJ$12, $P34, AJ$4)</f>
        <v>u̍</v>
      </c>
      <c r="AA34" s="7"/>
      <c r="AB34" s="7"/>
      <c r="AC34" s="7"/>
      <c r="AD34" s="7"/>
      <c r="AE34" s="7"/>
      <c r="AF34" s="7"/>
      <c r="AG34" s="7"/>
      <c r="AH34" s="7"/>
      <c r="AI34" s="7"/>
      <c r="AJ34" s="7"/>
      <c r="AY34" t="s">
        <v>330</v>
      </c>
      <c r="AZ34" s="20">
        <v>5.9999999999999997E+302</v>
      </c>
      <c r="BA34" t="s">
        <v>331</v>
      </c>
      <c r="BB34" s="20">
        <v>4.0000000000000003E+302</v>
      </c>
    </row>
    <row r="35" spans="1:54" ht="40">
      <c r="A35" s="7"/>
      <c r="B35" s="37">
        <v>31</v>
      </c>
      <c r="C35" s="36" t="str">
        <f>INDEX(十五音韻母, $B35,1)</f>
        <v>更</v>
      </c>
      <c r="D35" s="29" t="str" cm="1">
        <f t="array" ref="D35" xml:space="preserve"> INDEX(台羅舒聲韻母, $B35)</f>
        <v>enn</v>
      </c>
      <c r="E35" s="29" t="str" cm="1">
        <f t="array" ref="E35" xml:space="preserve"> INDEX(台羅入聲韻母, $B35)</f>
        <v>ennh</v>
      </c>
      <c r="F35" s="31" t="str">
        <f t="shared" si="3"/>
        <v>enn</v>
      </c>
      <c r="G35" s="27" t="str">
        <f t="shared" si="4"/>
        <v>énn</v>
      </c>
      <c r="H35" s="27" t="str">
        <f t="shared" si="5"/>
        <v>ènn</v>
      </c>
      <c r="I35" s="28" t="str">
        <f t="shared" si="6"/>
        <v>ennh</v>
      </c>
      <c r="J35" s="27" t="str">
        <f t="shared" si="7"/>
        <v>ênn</v>
      </c>
      <c r="K35" s="38" t="str">
        <f t="shared" si="8"/>
        <v>ěnn</v>
      </c>
      <c r="L35" s="27" t="str">
        <f t="shared" si="9"/>
        <v>ēnn</v>
      </c>
      <c r="M35" s="111" t="str">
        <f t="shared" si="10"/>
        <v>e̍nnh</v>
      </c>
      <c r="O35" s="30" t="s">
        <v>26</v>
      </c>
      <c r="P35" s="32">
        <f t="shared" si="2"/>
        <v>2</v>
      </c>
      <c r="Q35" s="32">
        <v>1</v>
      </c>
      <c r="R35" s="35" t="str" cm="1">
        <f t="array" ref="R35" xml:space="preserve"> INDEX($AC$5:$AJ$12, $P35, AC$4)</f>
        <v>e</v>
      </c>
      <c r="S35" s="35" t="str" cm="1">
        <f t="array" ref="S35" xml:space="preserve"> INDEX($AC$5:$AJ$12, $P35, AD$4)</f>
        <v>é</v>
      </c>
      <c r="T35" s="35" t="str" cm="1">
        <f t="array" ref="T35" xml:space="preserve"> INDEX($AC$5:$AJ$12, $P35, AE$4)</f>
        <v>è</v>
      </c>
      <c r="U35" s="35" t="str" cm="1">
        <f t="array" ref="U35" xml:space="preserve"> INDEX($AC$5:$AJ$12, $P35, AF$4)</f>
        <v>e</v>
      </c>
      <c r="V35" s="35" t="str" cm="1">
        <f t="array" ref="V35" xml:space="preserve"> INDEX($AC$5:$AJ$12, $P35, AG$4)</f>
        <v>ê</v>
      </c>
      <c r="W35" s="35" t="str" cm="1">
        <f t="array" ref="W35" xml:space="preserve"> INDEX($AC$5:$AJ$12, $P35, AH$4)</f>
        <v>ě</v>
      </c>
      <c r="X35" s="35" t="str" cm="1">
        <f t="array" ref="X35" xml:space="preserve"> INDEX($AC$5:$AJ$12, $P35, AI$4)</f>
        <v>ē</v>
      </c>
      <c r="Y35" s="110" t="str" cm="1">
        <f t="array" ref="Y35" xml:space="preserve"> INDEX($AC$5:$AJ$12, $P35, AJ$4)</f>
        <v>e̍</v>
      </c>
      <c r="AA35" s="7"/>
      <c r="AB35" s="7"/>
      <c r="AC35" s="7"/>
      <c r="AD35" s="7"/>
      <c r="AE35" s="7"/>
      <c r="AF35" s="7"/>
      <c r="AG35" s="7"/>
      <c r="AH35" s="7"/>
      <c r="AI35" s="7"/>
      <c r="AJ35" s="7"/>
      <c r="AY35" t="s">
        <v>332</v>
      </c>
      <c r="AZ35" t="s">
        <v>333</v>
      </c>
      <c r="BA35" t="s">
        <v>334</v>
      </c>
      <c r="BB35" t="s">
        <v>333</v>
      </c>
    </row>
    <row r="36" spans="1:54" ht="40">
      <c r="A36" s="7"/>
      <c r="B36" s="37">
        <v>32</v>
      </c>
      <c r="C36" s="36" t="str">
        <f>INDEX(十五音韻母, $B36,1)</f>
        <v>褌</v>
      </c>
      <c r="D36" s="29" t="str" cm="1">
        <f t="array" ref="D36" xml:space="preserve"> INDEX(台羅舒聲韻母, $B36)</f>
        <v>uinn</v>
      </c>
      <c r="E36" s="29" t="str" cm="1">
        <f t="array" ref="E36" xml:space="preserve"> INDEX(台羅入聲韻母, $B36)</f>
        <v>uinnh</v>
      </c>
      <c r="F36" s="31" t="str">
        <f t="shared" si="3"/>
        <v>uinn</v>
      </c>
      <c r="G36" s="27" t="str">
        <f t="shared" si="4"/>
        <v>úinn</v>
      </c>
      <c r="H36" s="27" t="str">
        <f t="shared" si="5"/>
        <v>ùinn</v>
      </c>
      <c r="I36" s="28" t="str">
        <f t="shared" si="6"/>
        <v>uinnh</v>
      </c>
      <c r="J36" s="27" t="str">
        <f t="shared" si="7"/>
        <v>ûinn</v>
      </c>
      <c r="K36" s="38" t="str">
        <f t="shared" si="8"/>
        <v>ǔinn</v>
      </c>
      <c r="L36" s="27" t="str">
        <f t="shared" si="9"/>
        <v>ūinn</v>
      </c>
      <c r="M36" s="111" t="str">
        <f t="shared" si="10"/>
        <v>u̍innh</v>
      </c>
      <c r="O36" s="30" t="s">
        <v>20</v>
      </c>
      <c r="P36" s="32">
        <f t="shared" si="2"/>
        <v>6</v>
      </c>
      <c r="Q36" s="32">
        <v>1</v>
      </c>
      <c r="R36" s="35" t="str" cm="1">
        <f t="array" ref="R36" xml:space="preserve"> INDEX($AC$5:$AJ$12, $P36, AC$4)</f>
        <v>u</v>
      </c>
      <c r="S36" s="35" t="str" cm="1">
        <f t="array" ref="S36" xml:space="preserve"> INDEX($AC$5:$AJ$12, $P36, AD$4)</f>
        <v>ú</v>
      </c>
      <c r="T36" s="35" t="str" cm="1">
        <f t="array" ref="T36" xml:space="preserve"> INDEX($AC$5:$AJ$12, $P36, AE$4)</f>
        <v>ù</v>
      </c>
      <c r="U36" s="35" t="str" cm="1">
        <f t="array" ref="U36" xml:space="preserve"> INDEX($AC$5:$AJ$12, $P36, AF$4)</f>
        <v>u</v>
      </c>
      <c r="V36" s="35" t="str" cm="1">
        <f t="array" ref="V36" xml:space="preserve"> INDEX($AC$5:$AJ$12, $P36, AG$4)</f>
        <v>û</v>
      </c>
      <c r="W36" s="35" t="str" cm="1">
        <f t="array" ref="W36" xml:space="preserve"> INDEX($AC$5:$AJ$12, $P36, AH$4)</f>
        <v>ǔ</v>
      </c>
      <c r="X36" s="35" t="str" cm="1">
        <f t="array" ref="X36" xml:space="preserve"> INDEX($AC$5:$AJ$12, $P36, AI$4)</f>
        <v>ū</v>
      </c>
      <c r="Y36" s="110" t="str" cm="1">
        <f t="array" ref="Y36" xml:space="preserve"> INDEX($AC$5:$AJ$12, $P36, AJ$4)</f>
        <v>u̍</v>
      </c>
      <c r="AA36" s="7"/>
      <c r="AB36" s="7"/>
      <c r="AC36" s="7"/>
      <c r="AD36" s="7"/>
      <c r="AE36" s="7"/>
      <c r="AF36" s="7"/>
      <c r="AG36" s="7"/>
      <c r="AH36" s="7"/>
      <c r="AI36" s="7"/>
      <c r="AJ36" s="7"/>
      <c r="AY36" t="s">
        <v>335</v>
      </c>
      <c r="AZ36" s="20">
        <v>5.9999999999999996E+304</v>
      </c>
      <c r="BA36" t="s">
        <v>336</v>
      </c>
      <c r="BB36" s="20">
        <v>3.9999999999999998E+304</v>
      </c>
    </row>
    <row r="37" spans="1:54" ht="40">
      <c r="A37" s="7"/>
      <c r="B37" s="37">
        <v>33</v>
      </c>
      <c r="C37" s="36" t="str">
        <f>INDEX(十五音韻母, $B37,1)</f>
        <v>茄</v>
      </c>
      <c r="D37" s="29" t="str" cm="1">
        <f t="array" ref="D37" xml:space="preserve"> INDEX(台羅舒聲韻母, $B37)</f>
        <v>io</v>
      </c>
      <c r="E37" s="29" t="str" cm="1">
        <f t="array" ref="E37" xml:space="preserve"> INDEX(台羅入聲韻母, $B37)</f>
        <v>ioh</v>
      </c>
      <c r="F37" s="31" t="str">
        <f t="shared" si="3"/>
        <v>io</v>
      </c>
      <c r="G37" s="27" t="str">
        <f t="shared" si="4"/>
        <v>ió</v>
      </c>
      <c r="H37" s="27" t="str">
        <f t="shared" si="5"/>
        <v>iò</v>
      </c>
      <c r="I37" s="28" t="str">
        <f t="shared" si="6"/>
        <v>ioh</v>
      </c>
      <c r="J37" s="27" t="str">
        <f t="shared" si="7"/>
        <v>iô</v>
      </c>
      <c r="K37" s="38" t="str">
        <f t="shared" si="8"/>
        <v>iǒ</v>
      </c>
      <c r="L37" s="27" t="str">
        <f t="shared" si="9"/>
        <v>iō</v>
      </c>
      <c r="M37" s="111" t="str">
        <f t="shared" si="10"/>
        <v>io̍h</v>
      </c>
      <c r="O37" s="30" t="s">
        <v>48</v>
      </c>
      <c r="P37" s="32">
        <f t="shared" ref="P37:P54" si="17" xml:space="preserve"> MATCH($O37, $AB$5:$AB$12,0)</f>
        <v>4</v>
      </c>
      <c r="Q37" s="32">
        <v>2</v>
      </c>
      <c r="R37" s="35" t="str" cm="1">
        <f t="array" ref="R37" xml:space="preserve"> INDEX($AC$5:$AJ$12, $P37, AC$4)</f>
        <v>o</v>
      </c>
      <c r="S37" s="35" t="str" cm="1">
        <f t="array" ref="S37" xml:space="preserve"> INDEX($AC$5:$AJ$12, $P37, AD$4)</f>
        <v>ó</v>
      </c>
      <c r="T37" s="35" t="str" cm="1">
        <f t="array" ref="T37" xml:space="preserve"> INDEX($AC$5:$AJ$12, $P37, AE$4)</f>
        <v>ò</v>
      </c>
      <c r="U37" s="35" t="str" cm="1">
        <f t="array" ref="U37" xml:space="preserve"> INDEX($AC$5:$AJ$12, $P37, AF$4)</f>
        <v>o</v>
      </c>
      <c r="V37" s="35" t="str" cm="1">
        <f t="array" ref="V37" xml:space="preserve"> INDEX($AC$5:$AJ$12, $P37, AG$4)</f>
        <v>ô</v>
      </c>
      <c r="W37" s="35" t="str" cm="1">
        <f t="array" ref="W37" xml:space="preserve"> INDEX($AC$5:$AJ$12, $P37, AH$4)</f>
        <v>ǒ</v>
      </c>
      <c r="X37" s="35" t="str" cm="1">
        <f t="array" ref="X37" xml:space="preserve"> INDEX($AC$5:$AJ$12, $P37, AI$4)</f>
        <v>ō</v>
      </c>
      <c r="Y37" s="110" t="str" cm="1">
        <f t="array" ref="Y37" xml:space="preserve"> INDEX($AC$5:$AJ$12, $P37, AJ$4)</f>
        <v>o̍</v>
      </c>
      <c r="AA37" s="7"/>
      <c r="AB37" s="7"/>
      <c r="AC37" s="7"/>
      <c r="AD37" s="7"/>
      <c r="AE37" s="7"/>
      <c r="AF37" s="7"/>
      <c r="AG37" s="7"/>
      <c r="AH37" s="7"/>
      <c r="AI37" s="7"/>
      <c r="AJ37" s="7"/>
      <c r="AY37" t="s">
        <v>337</v>
      </c>
      <c r="AZ37" t="s">
        <v>338</v>
      </c>
      <c r="BA37" t="s">
        <v>339</v>
      </c>
      <c r="BB37" t="s">
        <v>340</v>
      </c>
    </row>
    <row r="38" spans="1:54" ht="40">
      <c r="A38" s="7"/>
      <c r="B38" s="37">
        <v>34</v>
      </c>
      <c r="C38" s="36" t="str">
        <f>INDEX(十五音韻母, $B38,1)</f>
        <v>梔</v>
      </c>
      <c r="D38" s="29" t="str" cm="1">
        <f t="array" ref="D38" xml:space="preserve"> INDEX(台羅舒聲韻母, $B38)</f>
        <v>inn</v>
      </c>
      <c r="E38" s="29" t="str" cm="1">
        <f t="array" ref="E38" xml:space="preserve"> INDEX(台羅入聲韻母, $B38)</f>
        <v>innh</v>
      </c>
      <c r="F38" s="31" t="str">
        <f t="shared" si="3"/>
        <v>inn</v>
      </c>
      <c r="G38" s="27" t="str">
        <f t="shared" si="4"/>
        <v>ínn</v>
      </c>
      <c r="H38" s="27" t="str">
        <f t="shared" si="5"/>
        <v>ìnn</v>
      </c>
      <c r="I38" s="28" t="str">
        <f t="shared" si="6"/>
        <v>innh</v>
      </c>
      <c r="J38" s="27" t="str">
        <f t="shared" si="7"/>
        <v>înn</v>
      </c>
      <c r="K38" s="38" t="str">
        <f t="shared" si="8"/>
        <v>ǐnn</v>
      </c>
      <c r="L38" s="27" t="str">
        <f t="shared" si="9"/>
        <v>īnn</v>
      </c>
      <c r="M38" s="111" t="str">
        <f t="shared" si="10"/>
        <v>i̍nnh</v>
      </c>
      <c r="O38" s="30" t="s">
        <v>37</v>
      </c>
      <c r="P38" s="32">
        <f t="shared" si="17"/>
        <v>3</v>
      </c>
      <c r="Q38" s="32">
        <v>1</v>
      </c>
      <c r="R38" s="35" t="str" cm="1">
        <f t="array" ref="R38" xml:space="preserve"> INDEX($AC$5:$AJ$12, $P38, AC$4)</f>
        <v>i</v>
      </c>
      <c r="S38" s="35" t="str" cm="1">
        <f t="array" ref="S38" xml:space="preserve"> INDEX($AC$5:$AJ$12, $P38, AD$4)</f>
        <v>í</v>
      </c>
      <c r="T38" s="35" t="str" cm="1">
        <f t="array" ref="T38" xml:space="preserve"> INDEX($AC$5:$AJ$12, $P38, AE$4)</f>
        <v>ì</v>
      </c>
      <c r="U38" s="35" t="str" cm="1">
        <f t="array" ref="U38" xml:space="preserve"> INDEX($AC$5:$AJ$12, $P38, AF$4)</f>
        <v>i</v>
      </c>
      <c r="V38" s="35" t="str" cm="1">
        <f t="array" ref="V38" xml:space="preserve"> INDEX($AC$5:$AJ$12, $P38, AG$4)</f>
        <v>î</v>
      </c>
      <c r="W38" s="35" t="str" cm="1">
        <f t="array" ref="W38" xml:space="preserve"> INDEX($AC$5:$AJ$12, $P38, AH$4)</f>
        <v>ǐ</v>
      </c>
      <c r="X38" s="35" t="str" cm="1">
        <f t="array" ref="X38" xml:space="preserve"> INDEX($AC$5:$AJ$12, $P38, AI$4)</f>
        <v>ī</v>
      </c>
      <c r="Y38" s="110" t="str" cm="1">
        <f t="array" ref="Y38" xml:space="preserve"> INDEX($AC$5:$AJ$12, $P38, AJ$4)</f>
        <v>i̍</v>
      </c>
      <c r="AA38" s="7"/>
      <c r="AB38" s="7"/>
      <c r="AC38" s="7"/>
      <c r="AD38" s="7"/>
      <c r="AE38" s="7"/>
      <c r="AF38" s="7"/>
      <c r="AG38" s="7"/>
      <c r="AH38" s="7"/>
      <c r="AI38" s="7"/>
      <c r="AJ38" s="7"/>
      <c r="AY38" t="s">
        <v>341</v>
      </c>
      <c r="AZ38" t="s">
        <v>342</v>
      </c>
      <c r="BA38" t="s">
        <v>343</v>
      </c>
      <c r="BB38" t="s">
        <v>344</v>
      </c>
    </row>
    <row r="39" spans="1:54" ht="40">
      <c r="A39" s="7"/>
      <c r="B39" s="37">
        <v>35</v>
      </c>
      <c r="C39" s="36" t="str">
        <f>INDEX(十五音韻母, $B39,1)</f>
        <v>薑</v>
      </c>
      <c r="D39" s="29" t="str" cm="1">
        <f t="array" ref="D39" xml:space="preserve"> INDEX(台羅舒聲韻母, $B39)</f>
        <v>ionn</v>
      </c>
      <c r="E39" s="29" t="str" cm="1">
        <f t="array" ref="E39" xml:space="preserve"> INDEX(台羅入聲韻母, $B39)</f>
        <v>ionnh</v>
      </c>
      <c r="F39" s="31" t="str">
        <f t="shared" si="3"/>
        <v>ionn</v>
      </c>
      <c r="G39" s="27" t="str">
        <f t="shared" si="4"/>
        <v>iónn</v>
      </c>
      <c r="H39" s="27" t="str">
        <f t="shared" si="5"/>
        <v>iònn</v>
      </c>
      <c r="I39" s="28" t="str">
        <f t="shared" si="6"/>
        <v>ionnh</v>
      </c>
      <c r="J39" s="27" t="str">
        <f t="shared" si="7"/>
        <v>iônn</v>
      </c>
      <c r="K39" s="38" t="str">
        <f t="shared" si="8"/>
        <v>iǒnn</v>
      </c>
      <c r="L39" s="27" t="str">
        <f t="shared" si="9"/>
        <v>iōnn</v>
      </c>
      <c r="M39" s="111" t="str">
        <f t="shared" si="10"/>
        <v>io̍nnh</v>
      </c>
      <c r="O39" s="30" t="s">
        <v>48</v>
      </c>
      <c r="P39" s="32">
        <f t="shared" si="17"/>
        <v>4</v>
      </c>
      <c r="Q39" s="32">
        <v>2</v>
      </c>
      <c r="R39" s="35" t="str" cm="1">
        <f t="array" ref="R39" xml:space="preserve"> INDEX($AC$5:$AJ$12, $P39, AC$4)</f>
        <v>o</v>
      </c>
      <c r="S39" s="35" t="str" cm="1">
        <f t="array" ref="S39" xml:space="preserve"> INDEX($AC$5:$AJ$12, $P39, AD$4)</f>
        <v>ó</v>
      </c>
      <c r="T39" s="35" t="str" cm="1">
        <f t="array" ref="T39" xml:space="preserve"> INDEX($AC$5:$AJ$12, $P39, AE$4)</f>
        <v>ò</v>
      </c>
      <c r="U39" s="35" t="str" cm="1">
        <f t="array" ref="U39" xml:space="preserve"> INDEX($AC$5:$AJ$12, $P39, AF$4)</f>
        <v>o</v>
      </c>
      <c r="V39" s="35" t="str" cm="1">
        <f t="array" ref="V39" xml:space="preserve"> INDEX($AC$5:$AJ$12, $P39, AG$4)</f>
        <v>ô</v>
      </c>
      <c r="W39" s="35" t="str" cm="1">
        <f t="array" ref="W39" xml:space="preserve"> INDEX($AC$5:$AJ$12, $P39, AH$4)</f>
        <v>ǒ</v>
      </c>
      <c r="X39" s="35" t="str" cm="1">
        <f t="array" ref="X39" xml:space="preserve"> INDEX($AC$5:$AJ$12, $P39, AI$4)</f>
        <v>ō</v>
      </c>
      <c r="Y39" s="110" t="str" cm="1">
        <f t="array" ref="Y39" xml:space="preserve"> INDEX($AC$5:$AJ$12, $P39, AJ$4)</f>
        <v>o̍</v>
      </c>
      <c r="AA39" s="7"/>
      <c r="AB39" s="7"/>
      <c r="AC39" s="7"/>
      <c r="AD39" s="7"/>
      <c r="AE39" s="7"/>
      <c r="AF39" s="7"/>
      <c r="AG39" s="7"/>
      <c r="AH39" s="7"/>
      <c r="AI39" s="7"/>
      <c r="AJ39" s="7"/>
      <c r="AY39" t="s">
        <v>49</v>
      </c>
      <c r="AZ39" t="s">
        <v>345</v>
      </c>
      <c r="BA39" t="s">
        <v>346</v>
      </c>
      <c r="BB39" t="s">
        <v>347</v>
      </c>
    </row>
    <row r="40" spans="1:54" ht="40">
      <c r="A40" s="7"/>
      <c r="B40" s="37">
        <v>36</v>
      </c>
      <c r="C40" s="36" t="str">
        <f>INDEX(十五音韻母, $B40,1)</f>
        <v>驚</v>
      </c>
      <c r="D40" s="29" t="str" cm="1">
        <f t="array" ref="D40" xml:space="preserve"> INDEX(台羅舒聲韻母, $B40)</f>
        <v>iann</v>
      </c>
      <c r="E40" s="29" t="str" cm="1">
        <f t="array" ref="E40" xml:space="preserve"> INDEX(台羅入聲韻母, $B40)</f>
        <v>iannh</v>
      </c>
      <c r="F40" s="31" t="str">
        <f t="shared" si="3"/>
        <v>iann</v>
      </c>
      <c r="G40" s="27" t="str">
        <f t="shared" si="4"/>
        <v>iánn</v>
      </c>
      <c r="H40" s="27" t="str">
        <f t="shared" si="5"/>
        <v>iànn</v>
      </c>
      <c r="I40" s="28" t="str">
        <f t="shared" si="6"/>
        <v>iannh</v>
      </c>
      <c r="J40" s="27" t="str">
        <f t="shared" si="7"/>
        <v>iânn</v>
      </c>
      <c r="K40" s="38" t="str">
        <f t="shared" si="8"/>
        <v>iǎnn</v>
      </c>
      <c r="L40" s="27" t="str">
        <f t="shared" si="9"/>
        <v>iānn</v>
      </c>
      <c r="M40" s="111" t="str">
        <f t="shared" si="10"/>
        <v>ia̍nnh</v>
      </c>
      <c r="O40" s="30" t="s">
        <v>12</v>
      </c>
      <c r="P40" s="32">
        <f t="shared" si="17"/>
        <v>1</v>
      </c>
      <c r="Q40" s="32">
        <v>2</v>
      </c>
      <c r="R40" s="35" t="str" cm="1">
        <f t="array" ref="R40" xml:space="preserve"> INDEX($AC$5:$AJ$12, $P40, AC$4)</f>
        <v>a</v>
      </c>
      <c r="S40" s="35" t="str" cm="1">
        <f t="array" ref="S40" xml:space="preserve"> INDEX($AC$5:$AJ$12, $P40, AD$4)</f>
        <v>á</v>
      </c>
      <c r="T40" s="35" t="str" cm="1">
        <f t="array" ref="T40" xml:space="preserve"> INDEX($AC$5:$AJ$12, $P40, AE$4)</f>
        <v>à</v>
      </c>
      <c r="U40" s="35" t="str" cm="1">
        <f t="array" ref="U40" xml:space="preserve"> INDEX($AC$5:$AJ$12, $P40, AF$4)</f>
        <v>a</v>
      </c>
      <c r="V40" s="35" t="str" cm="1">
        <f t="array" ref="V40" xml:space="preserve"> INDEX($AC$5:$AJ$12, $P40, AG$4)</f>
        <v>â</v>
      </c>
      <c r="W40" s="35" t="str" cm="1">
        <f t="array" ref="W40" xml:space="preserve"> INDEX($AC$5:$AJ$12, $P40, AH$4)</f>
        <v>ǎ</v>
      </c>
      <c r="X40" s="35" t="str" cm="1">
        <f t="array" ref="X40" xml:space="preserve"> INDEX($AC$5:$AJ$12, $P40, AI$4)</f>
        <v>ā</v>
      </c>
      <c r="Y40" s="110" t="str" cm="1">
        <f t="array" ref="Y40" xml:space="preserve"> INDEX($AC$5:$AJ$12, $P40, AJ$4)</f>
        <v>a̍</v>
      </c>
      <c r="AA40" s="7"/>
      <c r="AB40" s="7"/>
      <c r="AC40" s="7"/>
      <c r="AD40" s="7"/>
      <c r="AE40" s="7"/>
      <c r="AF40" s="7"/>
      <c r="AG40" s="7"/>
      <c r="AH40" s="7"/>
      <c r="AI40" s="7"/>
      <c r="AJ40" s="7"/>
      <c r="AY40" t="s">
        <v>50</v>
      </c>
      <c r="AZ40" t="s">
        <v>348</v>
      </c>
      <c r="BA40" t="s">
        <v>349</v>
      </c>
      <c r="BB40" t="s">
        <v>350</v>
      </c>
    </row>
    <row r="41" spans="1:54" ht="40">
      <c r="A41" s="7"/>
      <c r="B41" s="37">
        <v>37</v>
      </c>
      <c r="C41" s="36" t="str">
        <f>INDEX(十五音韻母, $B41,1)</f>
        <v>官</v>
      </c>
      <c r="D41" s="29" t="str" cm="1">
        <f t="array" ref="D41" xml:space="preserve"> INDEX(台羅舒聲韻母, $B41)</f>
        <v>uann</v>
      </c>
      <c r="E41" s="29" t="str" cm="1">
        <f t="array" ref="E41" xml:space="preserve"> INDEX(台羅入聲韻母, $B41)</f>
        <v>uannh</v>
      </c>
      <c r="F41" s="31" t="str">
        <f t="shared" si="3"/>
        <v>uann</v>
      </c>
      <c r="G41" s="27" t="str">
        <f t="shared" si="4"/>
        <v>úann</v>
      </c>
      <c r="H41" s="27" t="str">
        <f t="shared" si="5"/>
        <v>ùann</v>
      </c>
      <c r="I41" s="28" t="str">
        <f t="shared" si="6"/>
        <v>uannh</v>
      </c>
      <c r="J41" s="27" t="str">
        <f t="shared" si="7"/>
        <v>ûann</v>
      </c>
      <c r="K41" s="38" t="str">
        <f t="shared" si="8"/>
        <v>ǔann</v>
      </c>
      <c r="L41" s="27" t="str">
        <f t="shared" si="9"/>
        <v>ūann</v>
      </c>
      <c r="M41" s="111" t="str">
        <f t="shared" si="10"/>
        <v>u̍annh</v>
      </c>
      <c r="O41" s="30" t="s">
        <v>20</v>
      </c>
      <c r="P41" s="32">
        <f t="shared" si="17"/>
        <v>6</v>
      </c>
      <c r="Q41" s="32">
        <v>1</v>
      </c>
      <c r="R41" s="35" t="str" cm="1">
        <f t="array" ref="R41" xml:space="preserve"> INDEX($AC$5:$AJ$12, $P41, AC$4)</f>
        <v>u</v>
      </c>
      <c r="S41" s="35" t="str" cm="1">
        <f t="array" ref="S41" xml:space="preserve"> INDEX($AC$5:$AJ$12, $P41, AD$4)</f>
        <v>ú</v>
      </c>
      <c r="T41" s="35" t="str" cm="1">
        <f t="array" ref="T41" xml:space="preserve"> INDEX($AC$5:$AJ$12, $P41, AE$4)</f>
        <v>ù</v>
      </c>
      <c r="U41" s="35" t="str" cm="1">
        <f t="array" ref="U41" xml:space="preserve"> INDEX($AC$5:$AJ$12, $P41, AF$4)</f>
        <v>u</v>
      </c>
      <c r="V41" s="35" t="str" cm="1">
        <f t="array" ref="V41" xml:space="preserve"> INDEX($AC$5:$AJ$12, $P41, AG$4)</f>
        <v>û</v>
      </c>
      <c r="W41" s="35" t="str" cm="1">
        <f t="array" ref="W41" xml:space="preserve"> INDEX($AC$5:$AJ$12, $P41, AH$4)</f>
        <v>ǔ</v>
      </c>
      <c r="X41" s="35" t="str" cm="1">
        <f t="array" ref="X41" xml:space="preserve"> INDEX($AC$5:$AJ$12, $P41, AI$4)</f>
        <v>ū</v>
      </c>
      <c r="Y41" s="110" t="str" cm="1">
        <f t="array" ref="Y41" xml:space="preserve"> INDEX($AC$5:$AJ$12, $P41, AJ$4)</f>
        <v>u̍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Y41" t="s">
        <v>52</v>
      </c>
      <c r="AZ41" t="s">
        <v>351</v>
      </c>
      <c r="BA41" t="s">
        <v>352</v>
      </c>
      <c r="BB41" t="s">
        <v>353</v>
      </c>
    </row>
    <row r="42" spans="1:54" ht="40">
      <c r="A42" s="7"/>
      <c r="B42" s="37">
        <v>38</v>
      </c>
      <c r="C42" s="36" t="str">
        <f>INDEX(十五音韻母, $B42,1)</f>
        <v>鋼</v>
      </c>
      <c r="D42" s="29" t="str" cm="1">
        <f t="array" ref="D42" xml:space="preserve"> INDEX(台羅舒聲韻母, $B42)</f>
        <v>ng</v>
      </c>
      <c r="E42" s="29" t="str" cm="1">
        <f t="array" ref="E42" xml:space="preserve"> INDEX(台羅入聲韻母, $B42)</f>
        <v>ngh</v>
      </c>
      <c r="F42" s="31" t="str">
        <f t="shared" si="3"/>
        <v>ng</v>
      </c>
      <c r="G42" s="27" t="str">
        <f t="shared" si="4"/>
        <v>ńg</v>
      </c>
      <c r="H42" s="27" t="str">
        <f t="shared" si="5"/>
        <v xml:space="preserve">ǹ </v>
      </c>
      <c r="I42" s="28" t="str">
        <f t="shared" si="6"/>
        <v>ngh</v>
      </c>
      <c r="J42" s="27" t="str">
        <f t="shared" si="7"/>
        <v>n̂gh</v>
      </c>
      <c r="K42" s="38" t="str">
        <f t="shared" si="8"/>
        <v>ňg</v>
      </c>
      <c r="L42" s="27" t="str">
        <f t="shared" si="9"/>
        <v>n̄g</v>
      </c>
      <c r="M42" s="111" t="str">
        <f t="shared" si="10"/>
        <v>n̍gh</v>
      </c>
      <c r="O42" s="30" t="s">
        <v>178</v>
      </c>
      <c r="P42" s="32">
        <f t="shared" si="17"/>
        <v>8</v>
      </c>
      <c r="Q42" s="32">
        <v>1</v>
      </c>
      <c r="R42" s="35" t="str" cm="1">
        <f t="array" ref="R42" xml:space="preserve"> INDEX($AC$5:$AJ$12, $P42, AC$4)</f>
        <v>ng</v>
      </c>
      <c r="S42" s="35" t="str" cm="1">
        <f t="array" ref="S42" xml:space="preserve"> INDEX($AC$5:$AJ$12, $P42, AD$4)</f>
        <v>ńg</v>
      </c>
      <c r="T42" s="35" t="str" cm="1">
        <f t="array" ref="T42" xml:space="preserve"> INDEX($AC$5:$AJ$12, $P42, AE$4)</f>
        <v xml:space="preserve">ǹ </v>
      </c>
      <c r="U42" s="35" t="str" cm="1">
        <f t="array" ref="U42" xml:space="preserve"> INDEX($AC$5:$AJ$12, $P42, AF$4)</f>
        <v>ng</v>
      </c>
      <c r="V42" s="35" t="str" cm="1">
        <f t="array" ref="V42" xml:space="preserve"> INDEX($AC$5:$AJ$12, $P42, AG$4)</f>
        <v>n̂gh</v>
      </c>
      <c r="W42" s="35" t="str" cm="1">
        <f t="array" ref="W42" xml:space="preserve"> INDEX($AC$5:$AJ$12, $P42, AH$4)</f>
        <v>ňg</v>
      </c>
      <c r="X42" s="35" t="str" cm="1">
        <f t="array" ref="X42" xml:space="preserve"> INDEX($AC$5:$AJ$12, $P42, AI$4)</f>
        <v>n̄g</v>
      </c>
      <c r="Y42" s="110" t="str" cm="1">
        <f t="array" ref="Y42" xml:space="preserve"> INDEX($AC$5:$AJ$12, $P42, AJ$4)</f>
        <v>n̍g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Y42" t="s">
        <v>354</v>
      </c>
      <c r="AZ42" t="s">
        <v>355</v>
      </c>
      <c r="BA42" t="s">
        <v>356</v>
      </c>
      <c r="BB42" t="s">
        <v>357</v>
      </c>
    </row>
    <row r="43" spans="1:54" ht="40">
      <c r="A43" s="7"/>
      <c r="B43" s="37">
        <v>39</v>
      </c>
      <c r="C43" s="36" t="str">
        <f>INDEX(十五音韻母, $B43,1)</f>
        <v>伽</v>
      </c>
      <c r="D43" s="29" t="str" cm="1">
        <f t="array" ref="D43" xml:space="preserve"> INDEX(台羅舒聲韻母, $B43)</f>
        <v>e</v>
      </c>
      <c r="E43" s="29" t="str" cm="1">
        <f t="array" ref="E43" xml:space="preserve"> INDEX(台羅入聲韻母, $B43)</f>
        <v>eh</v>
      </c>
      <c r="F43" s="31" t="str">
        <f t="shared" si="3"/>
        <v>e</v>
      </c>
      <c r="G43" s="27" t="str">
        <f t="shared" si="4"/>
        <v>é</v>
      </c>
      <c r="H43" s="27" t="str">
        <f t="shared" si="5"/>
        <v>è</v>
      </c>
      <c r="I43" s="28" t="str">
        <f t="shared" si="6"/>
        <v>eh</v>
      </c>
      <c r="J43" s="27" t="str">
        <f t="shared" si="7"/>
        <v>ê</v>
      </c>
      <c r="K43" s="38" t="str">
        <f t="shared" si="8"/>
        <v>ě</v>
      </c>
      <c r="L43" s="27" t="str">
        <f t="shared" si="9"/>
        <v>ē</v>
      </c>
      <c r="M43" s="111" t="str">
        <f t="shared" si="10"/>
        <v>e̍h</v>
      </c>
      <c r="O43" s="30" t="s">
        <v>26</v>
      </c>
      <c r="P43" s="32">
        <f t="shared" si="17"/>
        <v>2</v>
      </c>
      <c r="Q43" s="32">
        <v>1</v>
      </c>
      <c r="R43" s="35" t="str" cm="1">
        <f t="array" ref="R43" xml:space="preserve"> INDEX($AC$5:$AJ$12, $P43, AC$4)</f>
        <v>e</v>
      </c>
      <c r="S43" s="35" t="str" cm="1">
        <f t="array" ref="S43" xml:space="preserve"> INDEX($AC$5:$AJ$12, $P43, AD$4)</f>
        <v>é</v>
      </c>
      <c r="T43" s="35" t="str" cm="1">
        <f t="array" ref="T43" xml:space="preserve"> INDEX($AC$5:$AJ$12, $P43, AE$4)</f>
        <v>è</v>
      </c>
      <c r="U43" s="35" t="str" cm="1">
        <f t="array" ref="U43" xml:space="preserve"> INDEX($AC$5:$AJ$12, $P43, AF$4)</f>
        <v>e</v>
      </c>
      <c r="V43" s="35" t="str" cm="1">
        <f t="array" ref="V43" xml:space="preserve"> INDEX($AC$5:$AJ$12, $P43, AG$4)</f>
        <v>ê</v>
      </c>
      <c r="W43" s="35" t="str" cm="1">
        <f t="array" ref="W43" xml:space="preserve"> INDEX($AC$5:$AJ$12, $P43, AH$4)</f>
        <v>ě</v>
      </c>
      <c r="X43" s="35" t="str" cm="1">
        <f t="array" ref="X43" xml:space="preserve"> INDEX($AC$5:$AJ$12, $P43, AI$4)</f>
        <v>ē</v>
      </c>
      <c r="Y43" s="110" t="str" cm="1">
        <f t="array" ref="Y43" xml:space="preserve"> INDEX($AC$5:$AJ$12, $P43, AJ$4)</f>
        <v>e̍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Y43" t="s">
        <v>53</v>
      </c>
      <c r="AZ43" t="s">
        <v>358</v>
      </c>
      <c r="BA43" t="s">
        <v>359</v>
      </c>
      <c r="BB43" t="s">
        <v>360</v>
      </c>
    </row>
    <row r="44" spans="1:54" ht="40">
      <c r="A44" s="7"/>
      <c r="B44" s="37">
        <v>40</v>
      </c>
      <c r="C44" s="36" t="str">
        <f>INDEX(十五音韻母, $B44,1)</f>
        <v>閒</v>
      </c>
      <c r="D44" s="29" t="str" cm="1">
        <f t="array" ref="D44" xml:space="preserve"> INDEX(台羅舒聲韻母, $B44)</f>
        <v>ainn</v>
      </c>
      <c r="E44" s="29" t="str" cm="1">
        <f t="array" ref="E44" xml:space="preserve"> INDEX(台羅入聲韻母, $B44)</f>
        <v>ainnh</v>
      </c>
      <c r="F44" s="31" t="str">
        <f t="shared" si="3"/>
        <v>ainn</v>
      </c>
      <c r="G44" s="27" t="str">
        <f t="shared" si="4"/>
        <v>áinn</v>
      </c>
      <c r="H44" s="27" t="str">
        <f t="shared" si="5"/>
        <v>àinn</v>
      </c>
      <c r="I44" s="28" t="str">
        <f t="shared" si="6"/>
        <v>ainnh</v>
      </c>
      <c r="J44" s="27" t="str">
        <f t="shared" si="7"/>
        <v>âinn</v>
      </c>
      <c r="K44" s="38" t="str">
        <f t="shared" si="8"/>
        <v>ǎinn</v>
      </c>
      <c r="L44" s="27" t="str">
        <f t="shared" si="9"/>
        <v>āinn</v>
      </c>
      <c r="M44" s="111" t="str">
        <f t="shared" si="10"/>
        <v>a̍innh</v>
      </c>
      <c r="O44" s="30" t="s">
        <v>12</v>
      </c>
      <c r="P44" s="32">
        <f t="shared" si="17"/>
        <v>1</v>
      </c>
      <c r="Q44" s="32">
        <v>1</v>
      </c>
      <c r="R44" s="35" t="str" cm="1">
        <f t="array" ref="R44" xml:space="preserve"> INDEX($AC$5:$AJ$12, $P44, AC$4)</f>
        <v>a</v>
      </c>
      <c r="S44" s="35" t="str" cm="1">
        <f t="array" ref="S44" xml:space="preserve"> INDEX($AC$5:$AJ$12, $P44, AD$4)</f>
        <v>á</v>
      </c>
      <c r="T44" s="35" t="str" cm="1">
        <f t="array" ref="T44" xml:space="preserve"> INDEX($AC$5:$AJ$12, $P44, AE$4)</f>
        <v>à</v>
      </c>
      <c r="U44" s="35" t="str" cm="1">
        <f t="array" ref="U44" xml:space="preserve"> INDEX($AC$5:$AJ$12, $P44, AF$4)</f>
        <v>a</v>
      </c>
      <c r="V44" s="35" t="str" cm="1">
        <f t="array" ref="V44" xml:space="preserve"> INDEX($AC$5:$AJ$12, $P44, AG$4)</f>
        <v>â</v>
      </c>
      <c r="W44" s="35" t="str" cm="1">
        <f t="array" ref="W44" xml:space="preserve"> INDEX($AC$5:$AJ$12, $P44, AH$4)</f>
        <v>ǎ</v>
      </c>
      <c r="X44" s="35" t="str" cm="1">
        <f t="array" ref="X44" xml:space="preserve"> INDEX($AC$5:$AJ$12, $P44, AI$4)</f>
        <v>ā</v>
      </c>
      <c r="Y44" s="110" t="str" cm="1">
        <f t="array" ref="Y44" xml:space="preserve"> INDEX($AC$5:$AJ$12, $P44, AJ$4)</f>
        <v>a̍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Y44" t="s">
        <v>84</v>
      </c>
      <c r="AZ44" t="s">
        <v>361</v>
      </c>
      <c r="BA44" t="s">
        <v>362</v>
      </c>
      <c r="BB44" t="s">
        <v>363</v>
      </c>
    </row>
    <row r="45" spans="1:54" ht="40">
      <c r="A45" s="7"/>
      <c r="B45" s="37">
        <v>41</v>
      </c>
      <c r="C45" s="36" t="str">
        <f>INDEX(十五音韻母, $B45,1)</f>
        <v>姑</v>
      </c>
      <c r="D45" s="29" t="str" cm="1">
        <f t="array" ref="D45" xml:space="preserve"> INDEX(台羅舒聲韻母, $B45)</f>
        <v>onn</v>
      </c>
      <c r="E45" s="29" t="str" cm="1">
        <f t="array" ref="E45" xml:space="preserve"> INDEX(台羅入聲韻母, $B45)</f>
        <v>onnh</v>
      </c>
      <c r="F45" s="31" t="str">
        <f t="shared" si="3"/>
        <v>onn</v>
      </c>
      <c r="G45" s="27" t="str">
        <f t="shared" si="4"/>
        <v>ónn</v>
      </c>
      <c r="H45" s="27" t="str">
        <f t="shared" si="5"/>
        <v>ònn</v>
      </c>
      <c r="I45" s="28" t="str">
        <f t="shared" si="6"/>
        <v>onnh</v>
      </c>
      <c r="J45" s="27" t="str">
        <f t="shared" si="7"/>
        <v>ônn</v>
      </c>
      <c r="K45" s="38" t="str">
        <f t="shared" si="8"/>
        <v>ǒnn</v>
      </c>
      <c r="L45" s="27" t="str">
        <f t="shared" si="9"/>
        <v>ōnn</v>
      </c>
      <c r="M45" s="111" t="str">
        <f t="shared" si="10"/>
        <v>o̍nnh</v>
      </c>
      <c r="O45" s="30" t="s">
        <v>48</v>
      </c>
      <c r="P45" s="32">
        <f t="shared" si="17"/>
        <v>4</v>
      </c>
      <c r="Q45" s="32">
        <v>1</v>
      </c>
      <c r="R45" s="35" t="str" cm="1">
        <f t="array" ref="R45" xml:space="preserve"> INDEX($AC$5:$AJ$12, $P45, AC$4)</f>
        <v>o</v>
      </c>
      <c r="S45" s="35" t="str" cm="1">
        <f t="array" ref="S45" xml:space="preserve"> INDEX($AC$5:$AJ$12, $P45, AD$4)</f>
        <v>ó</v>
      </c>
      <c r="T45" s="35" t="str" cm="1">
        <f t="array" ref="T45" xml:space="preserve"> INDEX($AC$5:$AJ$12, $P45, AE$4)</f>
        <v>ò</v>
      </c>
      <c r="U45" s="35" t="str" cm="1">
        <f t="array" ref="U45" xml:space="preserve"> INDEX($AC$5:$AJ$12, $P45, AF$4)</f>
        <v>o</v>
      </c>
      <c r="V45" s="35" t="str" cm="1">
        <f t="array" ref="V45" xml:space="preserve"> INDEX($AC$5:$AJ$12, $P45, AG$4)</f>
        <v>ô</v>
      </c>
      <c r="W45" s="35" t="str" cm="1">
        <f t="array" ref="W45" xml:space="preserve"> INDEX($AC$5:$AJ$12, $P45, AH$4)</f>
        <v>ǒ</v>
      </c>
      <c r="X45" s="35" t="str" cm="1">
        <f t="array" ref="X45" xml:space="preserve"> INDEX($AC$5:$AJ$12, $P45, AI$4)</f>
        <v>ō</v>
      </c>
      <c r="Y45" s="110" t="str" cm="1">
        <f t="array" ref="Y45" xml:space="preserve"> INDEX($AC$5:$AJ$12, $P45, AJ$4)</f>
        <v>o̍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  <c r="AY45" t="s">
        <v>364</v>
      </c>
      <c r="AZ45" t="s">
        <v>365</v>
      </c>
      <c r="BA45" t="s">
        <v>366</v>
      </c>
      <c r="BB45" t="s">
        <v>367</v>
      </c>
    </row>
    <row r="46" spans="1:54" ht="40">
      <c r="A46" s="7"/>
      <c r="B46" s="37">
        <v>42</v>
      </c>
      <c r="C46" s="36" t="str">
        <f>INDEX(十五音韻母, $B46,1)</f>
        <v>姆</v>
      </c>
      <c r="D46" s="29" t="str" cm="1">
        <f t="array" ref="D46" xml:space="preserve"> INDEX(台羅舒聲韻母, $B46)</f>
        <v>m</v>
      </c>
      <c r="E46" s="29" t="str" cm="1">
        <f t="array" ref="E46" xml:space="preserve"> INDEX(台羅入聲韻母, $B46)</f>
        <v>mh</v>
      </c>
      <c r="F46" s="31" t="str">
        <f t="shared" si="3"/>
        <v>m</v>
      </c>
      <c r="G46" s="27" t="str">
        <f t="shared" si="4"/>
        <v xml:space="preserve"> ḿ</v>
      </c>
      <c r="H46" s="27" t="str">
        <f t="shared" si="5"/>
        <v>m̀</v>
      </c>
      <c r="I46" s="28" t="str">
        <f t="shared" si="6"/>
        <v>mh</v>
      </c>
      <c r="J46" s="27" t="str">
        <f t="shared" si="7"/>
        <v>m̂</v>
      </c>
      <c r="K46" s="38" t="str">
        <f t="shared" si="8"/>
        <v>̌m̌</v>
      </c>
      <c r="L46" s="27" t="str">
        <f t="shared" si="9"/>
        <v>m̄</v>
      </c>
      <c r="M46" s="111" t="str">
        <f t="shared" si="10"/>
        <v>m̍h</v>
      </c>
      <c r="O46" s="30" t="s">
        <v>75</v>
      </c>
      <c r="P46" s="32">
        <f t="shared" si="17"/>
        <v>7</v>
      </c>
      <c r="Q46" s="32">
        <v>1</v>
      </c>
      <c r="R46" s="35" t="str" cm="1">
        <f t="array" ref="R46" xml:space="preserve"> INDEX($AC$5:$AJ$12, $P46, AC$4)</f>
        <v>m</v>
      </c>
      <c r="S46" s="35" t="str" cm="1">
        <f t="array" ref="S46" xml:space="preserve"> INDEX($AC$5:$AJ$12, $P46, AD$4)</f>
        <v xml:space="preserve"> ḿ</v>
      </c>
      <c r="T46" s="35" t="str" cm="1">
        <f t="array" ref="T46" xml:space="preserve"> INDEX($AC$5:$AJ$12, $P46, AE$4)</f>
        <v>m̀</v>
      </c>
      <c r="U46" s="35" t="str" cm="1">
        <f t="array" ref="U46" xml:space="preserve"> INDEX($AC$5:$AJ$12, $P46, AF$4)</f>
        <v>m</v>
      </c>
      <c r="V46" s="35" t="str" cm="1">
        <f t="array" ref="V46" xml:space="preserve"> INDEX($AC$5:$AJ$12, $P46, AG$4)</f>
        <v>m̂</v>
      </c>
      <c r="W46" s="35" t="str" cm="1">
        <f t="array" ref="W46" xml:space="preserve"> INDEX($AC$5:$AJ$12, $P46, AH$4)</f>
        <v>̌m̌</v>
      </c>
      <c r="X46" s="35" t="str" cm="1">
        <f t="array" ref="X46" xml:space="preserve"> INDEX($AC$5:$AJ$12, $P46, AI$4)</f>
        <v>m̄</v>
      </c>
      <c r="Y46" s="110" t="str" cm="1">
        <f t="array" ref="Y46" xml:space="preserve"> INDEX($AC$5:$AJ$12, $P46, AJ$4)</f>
        <v>m̍</v>
      </c>
      <c r="AA46" s="7"/>
      <c r="AB46" s="7"/>
      <c r="AC46" s="7"/>
      <c r="AD46" s="7"/>
      <c r="AE46" s="7"/>
      <c r="AF46" s="7"/>
      <c r="AG46" s="7"/>
      <c r="AH46" s="7"/>
      <c r="AI46" s="7"/>
      <c r="AJ46" s="7"/>
      <c r="AY46" t="s">
        <v>368</v>
      </c>
      <c r="AZ46" t="s">
        <v>369</v>
      </c>
      <c r="BA46" t="s">
        <v>370</v>
      </c>
      <c r="BB46" t="s">
        <v>371</v>
      </c>
    </row>
    <row r="47" spans="1:54" ht="40">
      <c r="A47" s="7"/>
      <c r="B47" s="37">
        <v>43</v>
      </c>
      <c r="C47" s="36" t="str">
        <f>INDEX(十五音韻母, $B47,1)</f>
        <v>光</v>
      </c>
      <c r="D47" s="29" t="str" cm="1">
        <f t="array" ref="D47" xml:space="preserve"> INDEX(台羅舒聲韻母, $B47)</f>
        <v>uang</v>
      </c>
      <c r="E47" s="29" t="str" cm="1">
        <f t="array" ref="E47" xml:space="preserve"> INDEX(台羅入聲韻母, $B47)</f>
        <v>uak</v>
      </c>
      <c r="F47" s="31" t="str">
        <f t="shared" si="3"/>
        <v>uang</v>
      </c>
      <c r="G47" s="27" t="str">
        <f t="shared" si="4"/>
        <v>uáng</v>
      </c>
      <c r="H47" s="27" t="str">
        <f t="shared" si="5"/>
        <v>uàng</v>
      </c>
      <c r="I47" s="28" t="str">
        <f t="shared" si="6"/>
        <v>uak</v>
      </c>
      <c r="J47" s="27" t="str">
        <f t="shared" si="7"/>
        <v>uâng</v>
      </c>
      <c r="K47" s="38" t="str">
        <f t="shared" si="8"/>
        <v>uǎng</v>
      </c>
      <c r="L47" s="27" t="str">
        <f t="shared" si="9"/>
        <v>uāng</v>
      </c>
      <c r="M47" s="111" t="str">
        <f t="shared" si="10"/>
        <v>ua̍k</v>
      </c>
      <c r="O47" s="30" t="s">
        <v>12</v>
      </c>
      <c r="P47" s="32">
        <f t="shared" si="17"/>
        <v>1</v>
      </c>
      <c r="Q47" s="32">
        <v>2</v>
      </c>
      <c r="R47" s="35" t="str" cm="1">
        <f t="array" ref="R47" xml:space="preserve"> INDEX($AC$5:$AJ$12, $P47, AC$4)</f>
        <v>a</v>
      </c>
      <c r="S47" s="35" t="str" cm="1">
        <f t="array" ref="S47" xml:space="preserve"> INDEX($AC$5:$AJ$12, $P47, AD$4)</f>
        <v>á</v>
      </c>
      <c r="T47" s="35" t="str" cm="1">
        <f t="array" ref="T47" xml:space="preserve"> INDEX($AC$5:$AJ$12, $P47, AE$4)</f>
        <v>à</v>
      </c>
      <c r="U47" s="35" t="str" cm="1">
        <f t="array" ref="U47" xml:space="preserve"> INDEX($AC$5:$AJ$12, $P47, AF$4)</f>
        <v>a</v>
      </c>
      <c r="V47" s="35" t="str" cm="1">
        <f t="array" ref="V47" xml:space="preserve"> INDEX($AC$5:$AJ$12, $P47, AG$4)</f>
        <v>â</v>
      </c>
      <c r="W47" s="35" t="str" cm="1">
        <f t="array" ref="W47" xml:space="preserve"> INDEX($AC$5:$AJ$12, $P47, AH$4)</f>
        <v>ǎ</v>
      </c>
      <c r="X47" s="35" t="str" cm="1">
        <f t="array" ref="X47" xml:space="preserve"> INDEX($AC$5:$AJ$12, $P47, AI$4)</f>
        <v>ā</v>
      </c>
      <c r="Y47" s="110" t="str" cm="1">
        <f t="array" ref="Y47" xml:space="preserve"> INDEX($AC$5:$AJ$12, $P47, AJ$4)</f>
        <v>a̍</v>
      </c>
      <c r="AA47" s="7"/>
      <c r="AB47" s="7"/>
      <c r="AC47" s="7"/>
      <c r="AD47" s="7"/>
      <c r="AE47" s="7"/>
      <c r="AF47" s="7"/>
      <c r="AG47" s="7"/>
      <c r="AH47" s="7"/>
      <c r="AI47" s="7"/>
      <c r="AJ47" s="7"/>
      <c r="AY47" t="s">
        <v>372</v>
      </c>
      <c r="AZ47" t="s">
        <v>373</v>
      </c>
      <c r="BA47" t="s">
        <v>374</v>
      </c>
      <c r="BB47" t="s">
        <v>375</v>
      </c>
    </row>
    <row r="48" spans="1:54" ht="40">
      <c r="A48" s="7"/>
      <c r="B48" s="37">
        <v>44</v>
      </c>
      <c r="C48" s="36" t="str">
        <f>INDEX(十五音韻母, $B48,1)</f>
        <v>閂</v>
      </c>
      <c r="D48" s="29" t="str" cm="1">
        <f t="array" ref="D48" xml:space="preserve"> INDEX(台羅舒聲韻母, $B48)</f>
        <v>uainn</v>
      </c>
      <c r="E48" s="29" t="str" cm="1">
        <f t="array" ref="E48" xml:space="preserve"> INDEX(台羅入聲韻母, $B48)</f>
        <v>uainnh</v>
      </c>
      <c r="F48" s="31" t="str">
        <f t="shared" si="3"/>
        <v>uainn</v>
      </c>
      <c r="G48" s="27" t="str">
        <f t="shared" si="4"/>
        <v>uáinn</v>
      </c>
      <c r="H48" s="27" t="str">
        <f t="shared" si="5"/>
        <v>uàinn</v>
      </c>
      <c r="I48" s="28" t="str">
        <f t="shared" si="6"/>
        <v>uainnh</v>
      </c>
      <c r="J48" s="27" t="str">
        <f t="shared" si="7"/>
        <v>uâinn</v>
      </c>
      <c r="K48" s="38" t="str">
        <f t="shared" si="8"/>
        <v>uǎinn</v>
      </c>
      <c r="L48" s="27" t="str">
        <f t="shared" si="9"/>
        <v>uāinn</v>
      </c>
      <c r="M48" s="111" t="str">
        <f t="shared" si="10"/>
        <v>ua̍innh</v>
      </c>
      <c r="O48" s="30" t="s">
        <v>12</v>
      </c>
      <c r="P48" s="32">
        <f t="shared" si="17"/>
        <v>1</v>
      </c>
      <c r="Q48" s="32">
        <v>2</v>
      </c>
      <c r="R48" s="35" t="str" cm="1">
        <f t="array" ref="R48" xml:space="preserve"> INDEX($AC$5:$AJ$12, $P48, AC$4)</f>
        <v>a</v>
      </c>
      <c r="S48" s="35" t="str" cm="1">
        <f t="array" ref="S48" xml:space="preserve"> INDEX($AC$5:$AJ$12, $P48, AD$4)</f>
        <v>á</v>
      </c>
      <c r="T48" s="35" t="str" cm="1">
        <f t="array" ref="T48" xml:space="preserve"> INDEX($AC$5:$AJ$12, $P48, AE$4)</f>
        <v>à</v>
      </c>
      <c r="U48" s="35" t="str" cm="1">
        <f t="array" ref="U48" xml:space="preserve"> INDEX($AC$5:$AJ$12, $P48, AF$4)</f>
        <v>a</v>
      </c>
      <c r="V48" s="35" t="str" cm="1">
        <f t="array" ref="V48" xml:space="preserve"> INDEX($AC$5:$AJ$12, $P48, AG$4)</f>
        <v>â</v>
      </c>
      <c r="W48" s="35" t="str" cm="1">
        <f t="array" ref="W48" xml:space="preserve"> INDEX($AC$5:$AJ$12, $P48, AH$4)</f>
        <v>ǎ</v>
      </c>
      <c r="X48" s="35" t="str" cm="1">
        <f t="array" ref="X48" xml:space="preserve"> INDEX($AC$5:$AJ$12, $P48, AI$4)</f>
        <v>ā</v>
      </c>
      <c r="Y48" s="110" t="str" cm="1">
        <f t="array" ref="Y48" xml:space="preserve"> INDEX($AC$5:$AJ$12, $P48, AJ$4)</f>
        <v>a̍</v>
      </c>
      <c r="AA48" s="7"/>
      <c r="AB48" s="7"/>
      <c r="AC48" s="7"/>
      <c r="AD48" s="7"/>
      <c r="AE48" s="7"/>
      <c r="AF48" s="7"/>
      <c r="AG48" s="7"/>
      <c r="AH48" s="7"/>
      <c r="AI48" s="7"/>
      <c r="AJ48" s="7"/>
      <c r="AY48" t="s">
        <v>376</v>
      </c>
      <c r="AZ48" t="s">
        <v>377</v>
      </c>
      <c r="BA48" t="s">
        <v>378</v>
      </c>
      <c r="BB48" t="s">
        <v>379</v>
      </c>
    </row>
    <row r="49" spans="1:54" ht="40">
      <c r="A49" s="7"/>
      <c r="B49" s="37">
        <v>45</v>
      </c>
      <c r="C49" s="36" t="str">
        <f>INDEX(十五音韻母, $B49,1)</f>
        <v>糜</v>
      </c>
      <c r="D49" s="29" t="str" cm="1">
        <f t="array" ref="D49" xml:space="preserve"> INDEX(台羅舒聲韻母, $B49)</f>
        <v>uenn</v>
      </c>
      <c r="E49" s="29" t="str" cm="1">
        <f t="array" ref="E49" xml:space="preserve"> INDEX(台羅入聲韻母, $B49)</f>
        <v>uennh</v>
      </c>
      <c r="F49" s="31" t="str">
        <f t="shared" si="3"/>
        <v>uenn</v>
      </c>
      <c r="G49" s="27" t="str">
        <f t="shared" si="4"/>
        <v>úenn</v>
      </c>
      <c r="H49" s="27" t="str">
        <f t="shared" si="5"/>
        <v>ùenn</v>
      </c>
      <c r="I49" s="28" t="str">
        <f t="shared" si="6"/>
        <v>uennh</v>
      </c>
      <c r="J49" s="27" t="str">
        <f t="shared" si="7"/>
        <v>ûenn</v>
      </c>
      <c r="K49" s="38" t="str">
        <f t="shared" si="8"/>
        <v>ǔenn</v>
      </c>
      <c r="L49" s="27" t="str">
        <f t="shared" si="9"/>
        <v>ūenn</v>
      </c>
      <c r="M49" s="111" t="str">
        <f t="shared" si="10"/>
        <v>u̍ennh</v>
      </c>
      <c r="O49" s="30" t="s">
        <v>20</v>
      </c>
      <c r="P49" s="32">
        <f t="shared" si="17"/>
        <v>6</v>
      </c>
      <c r="Q49" s="32">
        <v>1</v>
      </c>
      <c r="R49" s="35" t="str" cm="1">
        <f t="array" ref="R49" xml:space="preserve"> INDEX($AC$5:$AJ$12, $P49, AC$4)</f>
        <v>u</v>
      </c>
      <c r="S49" s="35" t="str" cm="1">
        <f t="array" ref="S49" xml:space="preserve"> INDEX($AC$5:$AJ$12, $P49, AD$4)</f>
        <v>ú</v>
      </c>
      <c r="T49" s="35" t="str" cm="1">
        <f t="array" ref="T49" xml:space="preserve"> INDEX($AC$5:$AJ$12, $P49, AE$4)</f>
        <v>ù</v>
      </c>
      <c r="U49" s="35" t="str" cm="1">
        <f t="array" ref="U49" xml:space="preserve"> INDEX($AC$5:$AJ$12, $P49, AF$4)</f>
        <v>u</v>
      </c>
      <c r="V49" s="35" t="str" cm="1">
        <f t="array" ref="V49" xml:space="preserve"> INDEX($AC$5:$AJ$12, $P49, AG$4)</f>
        <v>û</v>
      </c>
      <c r="W49" s="35" t="str" cm="1">
        <f t="array" ref="W49" xml:space="preserve"> INDEX($AC$5:$AJ$12, $P49, AH$4)</f>
        <v>ǔ</v>
      </c>
      <c r="X49" s="35" t="str" cm="1">
        <f t="array" ref="X49" xml:space="preserve"> INDEX($AC$5:$AJ$12, $P49, AI$4)</f>
        <v>ū</v>
      </c>
      <c r="Y49" s="110" t="str" cm="1">
        <f t="array" ref="Y49" xml:space="preserve"> INDEX($AC$5:$AJ$12, $P49, AJ$4)</f>
        <v>u̍</v>
      </c>
      <c r="AA49" s="7"/>
      <c r="AB49" s="7"/>
      <c r="AC49" s="7"/>
      <c r="AD49" s="7"/>
      <c r="AE49" s="7"/>
      <c r="AF49" s="7"/>
      <c r="AG49" s="7"/>
      <c r="AH49" s="7"/>
      <c r="AI49" s="7"/>
      <c r="AJ49" s="7"/>
      <c r="AY49" t="s">
        <v>380</v>
      </c>
      <c r="AZ49" t="s">
        <v>381</v>
      </c>
      <c r="BA49" t="s">
        <v>382</v>
      </c>
      <c r="BB49" t="s">
        <v>383</v>
      </c>
    </row>
    <row r="50" spans="1:54" ht="40">
      <c r="A50" s="7"/>
      <c r="B50" s="37">
        <v>46</v>
      </c>
      <c r="C50" s="36" t="str">
        <f>INDEX(十五音韻母, $B50,1)</f>
        <v>嘄</v>
      </c>
      <c r="D50" s="29" t="str" cm="1">
        <f t="array" ref="D50" xml:space="preserve"> INDEX(台羅舒聲韻母, $B50)</f>
        <v>iaunn</v>
      </c>
      <c r="E50" s="29" t="str" cm="1">
        <f t="array" ref="E50" xml:space="preserve"> INDEX(台羅入聲韻母, $B50)</f>
        <v>iaunnh</v>
      </c>
      <c r="F50" s="31" t="str">
        <f t="shared" si="3"/>
        <v>iaunn</v>
      </c>
      <c r="G50" s="27" t="str">
        <f t="shared" si="4"/>
        <v>iáunn</v>
      </c>
      <c r="H50" s="27" t="str">
        <f t="shared" si="5"/>
        <v>iàunn</v>
      </c>
      <c r="I50" s="28" t="str">
        <f t="shared" si="6"/>
        <v>iaunnh</v>
      </c>
      <c r="J50" s="27" t="str">
        <f t="shared" si="7"/>
        <v>iâunn</v>
      </c>
      <c r="K50" s="38" t="str">
        <f t="shared" si="8"/>
        <v>iǎunn</v>
      </c>
      <c r="L50" s="27" t="str">
        <f t="shared" si="9"/>
        <v>iāunn</v>
      </c>
      <c r="M50" s="111" t="str">
        <f t="shared" si="10"/>
        <v>ia̍unnh</v>
      </c>
      <c r="O50" s="30" t="s">
        <v>12</v>
      </c>
      <c r="P50" s="32">
        <f t="shared" si="17"/>
        <v>1</v>
      </c>
      <c r="Q50" s="32">
        <v>2</v>
      </c>
      <c r="R50" s="35" t="str" cm="1">
        <f t="array" ref="R50" xml:space="preserve"> INDEX($AC$5:$AJ$12, $P50, AC$4)</f>
        <v>a</v>
      </c>
      <c r="S50" s="35" t="str" cm="1">
        <f t="array" ref="S50" xml:space="preserve"> INDEX($AC$5:$AJ$12, $P50, AD$4)</f>
        <v>á</v>
      </c>
      <c r="T50" s="35" t="str" cm="1">
        <f t="array" ref="T50" xml:space="preserve"> INDEX($AC$5:$AJ$12, $P50, AE$4)</f>
        <v>à</v>
      </c>
      <c r="U50" s="35" t="str" cm="1">
        <f t="array" ref="U50" xml:space="preserve"> INDEX($AC$5:$AJ$12, $P50, AF$4)</f>
        <v>a</v>
      </c>
      <c r="V50" s="35" t="str" cm="1">
        <f t="array" ref="V50" xml:space="preserve"> INDEX($AC$5:$AJ$12, $P50, AG$4)</f>
        <v>â</v>
      </c>
      <c r="W50" s="35" t="str" cm="1">
        <f t="array" ref="W50" xml:space="preserve"> INDEX($AC$5:$AJ$12, $P50, AH$4)</f>
        <v>ǎ</v>
      </c>
      <c r="X50" s="35" t="str" cm="1">
        <f t="array" ref="X50" xml:space="preserve"> INDEX($AC$5:$AJ$12, $P50, AI$4)</f>
        <v>ā</v>
      </c>
      <c r="Y50" s="110" t="str" cm="1">
        <f t="array" ref="Y50" xml:space="preserve"> INDEX($AC$5:$AJ$12, $P50, AJ$4)</f>
        <v>a̍</v>
      </c>
      <c r="AA50" s="7"/>
      <c r="AB50" s="7"/>
      <c r="AC50" s="7"/>
      <c r="AD50" s="7"/>
      <c r="AE50" s="7"/>
      <c r="AF50" s="7"/>
      <c r="AG50" s="7"/>
      <c r="AH50" s="7"/>
      <c r="AI50" s="7"/>
      <c r="AJ50" s="7"/>
      <c r="AY50" t="s">
        <v>384</v>
      </c>
      <c r="AZ50" t="s">
        <v>385</v>
      </c>
      <c r="BA50" t="s">
        <v>386</v>
      </c>
      <c r="BB50" t="s">
        <v>387</v>
      </c>
    </row>
    <row r="51" spans="1:54" ht="40">
      <c r="A51" s="7"/>
      <c r="B51" s="37">
        <v>47</v>
      </c>
      <c r="C51" s="36" t="str">
        <f>INDEX(十五音韻母, $B51,1)</f>
        <v>箴</v>
      </c>
      <c r="D51" s="29" t="str" cm="1">
        <f t="array" ref="D51" xml:space="preserve"> INDEX(台羅舒聲韻母, $B51)</f>
        <v>om</v>
      </c>
      <c r="E51" s="29" t="str" cm="1">
        <f t="array" ref="E51" xml:space="preserve"> INDEX(台羅入聲韻母, $B51)</f>
        <v>op</v>
      </c>
      <c r="F51" s="31" t="str">
        <f t="shared" si="3"/>
        <v>om</v>
      </c>
      <c r="G51" s="27" t="str">
        <f t="shared" si="4"/>
        <v>óm</v>
      </c>
      <c r="H51" s="27" t="str">
        <f t="shared" si="5"/>
        <v>òm</v>
      </c>
      <c r="I51" s="28" t="str">
        <f t="shared" si="6"/>
        <v>op</v>
      </c>
      <c r="J51" s="27" t="str">
        <f t="shared" si="7"/>
        <v>ôm</v>
      </c>
      <c r="K51" s="38" t="str">
        <f t="shared" si="8"/>
        <v>ǒm</v>
      </c>
      <c r="L51" s="27" t="str">
        <f t="shared" si="9"/>
        <v>ōm</v>
      </c>
      <c r="M51" s="111" t="str">
        <f t="shared" si="10"/>
        <v>o̍p</v>
      </c>
      <c r="O51" s="30" t="s">
        <v>48</v>
      </c>
      <c r="P51" s="32">
        <f t="shared" si="17"/>
        <v>4</v>
      </c>
      <c r="Q51" s="32">
        <v>1</v>
      </c>
      <c r="R51" s="35" t="str" cm="1">
        <f t="array" ref="R51" xml:space="preserve"> INDEX($AC$5:$AJ$12, $P51, AC$4)</f>
        <v>o</v>
      </c>
      <c r="S51" s="35" t="str" cm="1">
        <f t="array" ref="S51" xml:space="preserve"> INDEX($AC$5:$AJ$12, $P51, AD$4)</f>
        <v>ó</v>
      </c>
      <c r="T51" s="35" t="str" cm="1">
        <f t="array" ref="T51" xml:space="preserve"> INDEX($AC$5:$AJ$12, $P51, AE$4)</f>
        <v>ò</v>
      </c>
      <c r="U51" s="35" t="str" cm="1">
        <f t="array" ref="U51" xml:space="preserve"> INDEX($AC$5:$AJ$12, $P51, AF$4)</f>
        <v>o</v>
      </c>
      <c r="V51" s="35" t="str" cm="1">
        <f t="array" ref="V51" xml:space="preserve"> INDEX($AC$5:$AJ$12, $P51, AG$4)</f>
        <v>ô</v>
      </c>
      <c r="W51" s="35" t="str" cm="1">
        <f t="array" ref="W51" xml:space="preserve"> INDEX($AC$5:$AJ$12, $P51, AH$4)</f>
        <v>ǒ</v>
      </c>
      <c r="X51" s="35" t="str" cm="1">
        <f t="array" ref="X51" xml:space="preserve"> INDEX($AC$5:$AJ$12, $P51, AI$4)</f>
        <v>ō</v>
      </c>
      <c r="Y51" s="110" t="str" cm="1">
        <f t="array" ref="Y51" xml:space="preserve"> INDEX($AC$5:$AJ$12, $P51, AJ$4)</f>
        <v>o̍</v>
      </c>
      <c r="AA51" s="7"/>
      <c r="AB51" s="7"/>
      <c r="AC51" s="7"/>
      <c r="AD51" s="7"/>
      <c r="AE51" s="7"/>
      <c r="AF51" s="7"/>
      <c r="AG51" s="7"/>
      <c r="AH51" s="7"/>
      <c r="AI51" s="7"/>
      <c r="AJ51" s="7"/>
      <c r="AY51" t="s">
        <v>388</v>
      </c>
      <c r="AZ51" t="s">
        <v>389</v>
      </c>
      <c r="BA51" t="s">
        <v>390</v>
      </c>
      <c r="BB51" t="s">
        <v>391</v>
      </c>
    </row>
    <row r="52" spans="1:54" ht="40">
      <c r="A52" s="7"/>
      <c r="B52" s="37">
        <v>48</v>
      </c>
      <c r="C52" s="36" t="str">
        <f>INDEX(十五音韻母, $B52,1)</f>
        <v>爻</v>
      </c>
      <c r="D52" s="29" t="str" cm="1">
        <f t="array" ref="D52" xml:space="preserve"> INDEX(台羅舒聲韻母, $B52)</f>
        <v>aunn</v>
      </c>
      <c r="E52" s="29" t="str" cm="1">
        <f t="array" ref="E52" xml:space="preserve"> INDEX(台羅入聲韻母, $B52)</f>
        <v>aunnh</v>
      </c>
      <c r="F52" s="31" t="str">
        <f t="shared" si="3"/>
        <v>aunn</v>
      </c>
      <c r="G52" s="27" t="str">
        <f t="shared" si="4"/>
        <v>áunn</v>
      </c>
      <c r="H52" s="27" t="str">
        <f t="shared" si="5"/>
        <v>àunn</v>
      </c>
      <c r="I52" s="28" t="str">
        <f t="shared" si="6"/>
        <v>aunnh</v>
      </c>
      <c r="J52" s="27" t="str">
        <f t="shared" si="7"/>
        <v>âunn</v>
      </c>
      <c r="K52" s="38" t="str">
        <f t="shared" si="8"/>
        <v>ǎunn</v>
      </c>
      <c r="L52" s="27" t="str">
        <f t="shared" si="9"/>
        <v>āunn</v>
      </c>
      <c r="M52" s="111" t="str">
        <f t="shared" si="10"/>
        <v>a̍unnh</v>
      </c>
      <c r="O52" s="30" t="s">
        <v>12</v>
      </c>
      <c r="P52" s="32">
        <f t="shared" si="17"/>
        <v>1</v>
      </c>
      <c r="Q52" s="32">
        <v>1</v>
      </c>
      <c r="R52" s="35" t="str" cm="1">
        <f t="array" ref="R52" xml:space="preserve"> INDEX($AC$5:$AJ$12, $P52, AC$4)</f>
        <v>a</v>
      </c>
      <c r="S52" s="35" t="str" cm="1">
        <f t="array" ref="S52" xml:space="preserve"> INDEX($AC$5:$AJ$12, $P52, AD$4)</f>
        <v>á</v>
      </c>
      <c r="T52" s="35" t="str" cm="1">
        <f t="array" ref="T52" xml:space="preserve"> INDEX($AC$5:$AJ$12, $P52, AE$4)</f>
        <v>à</v>
      </c>
      <c r="U52" s="35" t="str" cm="1">
        <f t="array" ref="U52" xml:space="preserve"> INDEX($AC$5:$AJ$12, $P52, AF$4)</f>
        <v>a</v>
      </c>
      <c r="V52" s="35" t="str" cm="1">
        <f t="array" ref="V52" xml:space="preserve"> INDEX($AC$5:$AJ$12, $P52, AG$4)</f>
        <v>â</v>
      </c>
      <c r="W52" s="35" t="str" cm="1">
        <f t="array" ref="W52" xml:space="preserve"> INDEX($AC$5:$AJ$12, $P52, AH$4)</f>
        <v>ǎ</v>
      </c>
      <c r="X52" s="35" t="str" cm="1">
        <f t="array" ref="X52" xml:space="preserve"> INDEX($AC$5:$AJ$12, $P52, AI$4)</f>
        <v>ā</v>
      </c>
      <c r="Y52" s="110" t="str" cm="1">
        <f t="array" ref="Y52" xml:space="preserve"> INDEX($AC$5:$AJ$12, $P52, AJ$4)</f>
        <v>a̍</v>
      </c>
      <c r="AA52" s="7"/>
      <c r="AB52" s="7"/>
      <c r="AC52" s="7"/>
      <c r="AD52" s="7"/>
      <c r="AE52" s="7"/>
      <c r="AF52" s="7"/>
      <c r="AG52" s="7"/>
      <c r="AH52" s="7"/>
      <c r="AI52" s="7"/>
      <c r="AJ52" s="7"/>
      <c r="AY52" t="s">
        <v>21</v>
      </c>
      <c r="AZ52" t="s">
        <v>392</v>
      </c>
      <c r="BA52" t="s">
        <v>393</v>
      </c>
      <c r="BB52" t="s">
        <v>394</v>
      </c>
    </row>
    <row r="53" spans="1:54" ht="40">
      <c r="A53" s="7"/>
      <c r="B53" s="37">
        <v>49</v>
      </c>
      <c r="C53" s="36" t="str">
        <f>INDEX(十五音韻母, $B53,1)</f>
        <v>扛</v>
      </c>
      <c r="D53" s="29" t="str" cm="1">
        <f t="array" ref="D53" xml:space="preserve"> INDEX(台羅舒聲韻母, $B53)</f>
        <v>onn</v>
      </c>
      <c r="E53" s="29" t="str" cm="1">
        <f t="array" ref="E53" xml:space="preserve"> INDEX(台羅入聲韻母, $B53)</f>
        <v>onnh</v>
      </c>
      <c r="F53" s="31" t="str">
        <f t="shared" si="3"/>
        <v>onn</v>
      </c>
      <c r="G53" s="27" t="str">
        <f t="shared" si="4"/>
        <v>ónn</v>
      </c>
      <c r="H53" s="27" t="str">
        <f t="shared" si="5"/>
        <v>ònn</v>
      </c>
      <c r="I53" s="28" t="str">
        <f t="shared" si="6"/>
        <v>onnh</v>
      </c>
      <c r="J53" s="27" t="str">
        <f t="shared" si="7"/>
        <v>ônn</v>
      </c>
      <c r="K53" s="38" t="str">
        <f t="shared" si="8"/>
        <v>ǒnn</v>
      </c>
      <c r="L53" s="27" t="str">
        <f t="shared" si="9"/>
        <v>ōnn</v>
      </c>
      <c r="M53" s="111" t="str">
        <f t="shared" si="10"/>
        <v>o̍nnh</v>
      </c>
      <c r="O53" s="30" t="s">
        <v>48</v>
      </c>
      <c r="P53" s="32">
        <f t="shared" si="17"/>
        <v>4</v>
      </c>
      <c r="Q53" s="32">
        <v>1</v>
      </c>
      <c r="R53" s="35" t="str" cm="1">
        <f t="array" ref="R53" xml:space="preserve"> INDEX($AC$5:$AJ$12, $P53, AC$4)</f>
        <v>o</v>
      </c>
      <c r="S53" s="35" t="str" cm="1">
        <f t="array" ref="S53" xml:space="preserve"> INDEX($AC$5:$AJ$12, $P53, AD$4)</f>
        <v>ó</v>
      </c>
      <c r="T53" s="35" t="str" cm="1">
        <f t="array" ref="T53" xml:space="preserve"> INDEX($AC$5:$AJ$12, $P53, AE$4)</f>
        <v>ò</v>
      </c>
      <c r="U53" s="35" t="str" cm="1">
        <f t="array" ref="U53" xml:space="preserve"> INDEX($AC$5:$AJ$12, $P53, AF$4)</f>
        <v>o</v>
      </c>
      <c r="V53" s="35" t="str" cm="1">
        <f t="array" ref="V53" xml:space="preserve"> INDEX($AC$5:$AJ$12, $P53, AG$4)</f>
        <v>ô</v>
      </c>
      <c r="W53" s="35" t="str" cm="1">
        <f t="array" ref="W53" xml:space="preserve"> INDEX($AC$5:$AJ$12, $P53, AH$4)</f>
        <v>ǒ</v>
      </c>
      <c r="X53" s="35" t="str" cm="1">
        <f t="array" ref="X53" xml:space="preserve"> INDEX($AC$5:$AJ$12, $P53, AI$4)</f>
        <v>ō</v>
      </c>
      <c r="Y53" s="110" t="str" cm="1">
        <f t="array" ref="Y53" xml:space="preserve"> INDEX($AC$5:$AJ$12, $P53, AJ$4)</f>
        <v>o̍</v>
      </c>
      <c r="AA53" s="7"/>
      <c r="AB53" s="7"/>
      <c r="AC53" s="7"/>
      <c r="AD53" s="7"/>
      <c r="AE53" s="7"/>
      <c r="AF53" s="7"/>
      <c r="AG53" s="7"/>
      <c r="AH53" s="7"/>
      <c r="AI53" s="7"/>
      <c r="AJ53" s="7"/>
      <c r="AY53" t="s">
        <v>22</v>
      </c>
      <c r="AZ53" t="s">
        <v>395</v>
      </c>
      <c r="BA53" t="s">
        <v>396</v>
      </c>
      <c r="BB53" t="s">
        <v>397</v>
      </c>
    </row>
    <row r="54" spans="1:54" ht="40">
      <c r="A54" s="7"/>
      <c r="B54" s="37">
        <v>50</v>
      </c>
      <c r="C54" s="36" t="str">
        <f>INDEX(十五音韻母, $B54,1)</f>
        <v>牛</v>
      </c>
      <c r="D54" s="29" t="str" cm="1">
        <f t="array" ref="D54" xml:space="preserve"> INDEX(台羅舒聲韻母, $B54)</f>
        <v>iunn</v>
      </c>
      <c r="E54" s="29" t="str" cm="1">
        <f t="array" ref="E54" xml:space="preserve"> INDEX(台羅入聲韻母, $B54)</f>
        <v>iunnh</v>
      </c>
      <c r="F54" s="31" t="str">
        <f t="shared" si="3"/>
        <v>iunn</v>
      </c>
      <c r="G54" s="27" t="str">
        <f t="shared" si="4"/>
        <v>iúnn</v>
      </c>
      <c r="H54" s="27" t="str">
        <f t="shared" si="5"/>
        <v>iùnn</v>
      </c>
      <c r="I54" s="28" t="str">
        <f t="shared" si="6"/>
        <v>iunnh</v>
      </c>
      <c r="J54" s="27" t="str">
        <f t="shared" si="7"/>
        <v>iûnn</v>
      </c>
      <c r="K54" s="38" t="str">
        <f t="shared" si="8"/>
        <v>iǔnn</v>
      </c>
      <c r="L54" s="27" t="str">
        <f t="shared" si="9"/>
        <v>iūnn</v>
      </c>
      <c r="M54" s="111" t="str">
        <f t="shared" si="10"/>
        <v>iu̍nnh</v>
      </c>
      <c r="O54" s="30" t="s">
        <v>20</v>
      </c>
      <c r="P54" s="32">
        <f t="shared" si="17"/>
        <v>6</v>
      </c>
      <c r="Q54" s="32">
        <v>2</v>
      </c>
      <c r="R54" s="35" t="str" cm="1">
        <f t="array" ref="R54" xml:space="preserve"> INDEX($AC$5:$AJ$12, $P54, AC$4)</f>
        <v>u</v>
      </c>
      <c r="S54" s="35" t="str" cm="1">
        <f t="array" ref="S54" xml:space="preserve"> INDEX($AC$5:$AJ$12, $P54, AD$4)</f>
        <v>ú</v>
      </c>
      <c r="T54" s="35" t="str" cm="1">
        <f t="array" ref="T54" xml:space="preserve"> INDEX($AC$5:$AJ$12, $P54, AE$4)</f>
        <v>ù</v>
      </c>
      <c r="U54" s="35" t="str" cm="1">
        <f t="array" ref="U54" xml:space="preserve"> INDEX($AC$5:$AJ$12, $P54, AF$4)</f>
        <v>u</v>
      </c>
      <c r="V54" s="35" t="str" cm="1">
        <f t="array" ref="V54" xml:space="preserve"> INDEX($AC$5:$AJ$12, $P54, AG$4)</f>
        <v>û</v>
      </c>
      <c r="W54" s="35" t="str" cm="1">
        <f t="array" ref="W54" xml:space="preserve"> INDEX($AC$5:$AJ$12, $P54, AH$4)</f>
        <v>ǔ</v>
      </c>
      <c r="X54" s="35" t="str" cm="1">
        <f t="array" ref="X54" xml:space="preserve"> INDEX($AC$5:$AJ$12, $P54, AI$4)</f>
        <v>ū</v>
      </c>
      <c r="Y54" s="110" t="str" cm="1">
        <f t="array" ref="Y54" xml:space="preserve"> INDEX($AC$5:$AJ$12, $P54, AJ$4)</f>
        <v>u̍</v>
      </c>
      <c r="AA54" s="7"/>
      <c r="AB54" s="7"/>
      <c r="AC54" s="7"/>
      <c r="AD54" s="7"/>
      <c r="AE54" s="7"/>
      <c r="AF54" s="7"/>
      <c r="AG54" s="7"/>
      <c r="AH54" s="7"/>
      <c r="AI54" s="7"/>
      <c r="AJ54" s="7"/>
      <c r="AY54" t="s">
        <v>23</v>
      </c>
      <c r="AZ54" t="s">
        <v>398</v>
      </c>
      <c r="BA54" t="s">
        <v>399</v>
      </c>
      <c r="BB54" t="s">
        <v>400</v>
      </c>
    </row>
    <row r="55" spans="1:5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O55" s="7"/>
      <c r="P55" s="6"/>
      <c r="Q55" s="6"/>
      <c r="R55" s="6"/>
      <c r="S55" s="6"/>
      <c r="AA55" s="7"/>
      <c r="AB55" s="7"/>
      <c r="AC55" s="7"/>
      <c r="AD55" s="7"/>
      <c r="AE55" s="7"/>
      <c r="AF55" s="7"/>
      <c r="AG55" s="7"/>
      <c r="AH55" s="7"/>
      <c r="AI55" s="7"/>
      <c r="AJ55" s="7"/>
      <c r="AY55" t="s">
        <v>401</v>
      </c>
      <c r="AZ55" t="s">
        <v>355</v>
      </c>
      <c r="BA55" t="s">
        <v>402</v>
      </c>
      <c r="BB55" t="s">
        <v>403</v>
      </c>
    </row>
    <row r="56" spans="1:5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O56" s="7"/>
      <c r="P56" s="6"/>
      <c r="Q56" s="6"/>
      <c r="R56" s="6"/>
      <c r="S56" s="6"/>
      <c r="AA56" s="7"/>
      <c r="AB56" s="7"/>
      <c r="AC56" s="7"/>
      <c r="AD56" s="7"/>
      <c r="AE56" s="7"/>
      <c r="AF56" s="7"/>
      <c r="AG56" s="7"/>
      <c r="AH56" s="7"/>
      <c r="AI56" s="7"/>
      <c r="AJ56" s="7"/>
      <c r="AY56" t="s">
        <v>24</v>
      </c>
      <c r="AZ56" t="s">
        <v>404</v>
      </c>
      <c r="BA56" t="s">
        <v>405</v>
      </c>
      <c r="BB56" t="s">
        <v>406</v>
      </c>
    </row>
    <row r="57" spans="1:5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O57" s="7"/>
      <c r="P57" s="6"/>
      <c r="Q57" s="6"/>
      <c r="R57" s="6"/>
      <c r="S57" s="6"/>
      <c r="AA57" s="7"/>
      <c r="AB57" s="7"/>
      <c r="AC57" s="7"/>
      <c r="AD57" s="7"/>
      <c r="AE57" s="7"/>
      <c r="AF57" s="7"/>
      <c r="AG57" s="7"/>
      <c r="AH57" s="7"/>
      <c r="AI57" s="7"/>
      <c r="AJ57" s="7"/>
      <c r="AY57" t="s">
        <v>25</v>
      </c>
      <c r="AZ57" t="s">
        <v>407</v>
      </c>
      <c r="BA57" t="s">
        <v>408</v>
      </c>
      <c r="BB57" t="s">
        <v>409</v>
      </c>
    </row>
    <row r="58" spans="1:5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O58" s="7"/>
      <c r="P58" s="6"/>
      <c r="Q58" s="6"/>
      <c r="R58" s="6"/>
      <c r="S58" s="6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5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O59" s="7"/>
      <c r="P59" s="6"/>
      <c r="Q59" s="6"/>
      <c r="R59" s="6"/>
      <c r="S59" s="6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5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O60" s="7"/>
      <c r="P60" s="6"/>
      <c r="Q60" s="6"/>
      <c r="R60" s="6"/>
      <c r="S60" s="6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5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6"/>
      <c r="Q61" s="6"/>
      <c r="R61" s="6"/>
      <c r="S61" s="6"/>
      <c r="T61" s="7"/>
      <c r="U61" s="7"/>
      <c r="V61" s="7"/>
      <c r="W61" s="7"/>
      <c r="X61" s="7"/>
      <c r="Y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5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6"/>
      <c r="Q62" s="6"/>
      <c r="R62" s="6"/>
      <c r="S62" s="6"/>
      <c r="T62" s="7"/>
      <c r="U62" s="7"/>
      <c r="V62" s="7"/>
      <c r="W62" s="7"/>
      <c r="X62" s="7"/>
      <c r="Y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5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6"/>
      <c r="Q63" s="6"/>
      <c r="R63" s="6"/>
      <c r="S63" s="6"/>
      <c r="T63" s="7"/>
      <c r="U63" s="7"/>
      <c r="V63" s="7"/>
      <c r="W63" s="7"/>
      <c r="X63" s="7"/>
      <c r="Y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5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6"/>
      <c r="Q64" s="6"/>
      <c r="R64" s="6"/>
      <c r="S64" s="6"/>
      <c r="T64" s="7"/>
      <c r="U64" s="7"/>
      <c r="V64" s="7"/>
      <c r="W64" s="7"/>
      <c r="X64" s="7"/>
      <c r="Y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6"/>
      <c r="Q65" s="6"/>
      <c r="R65" s="6"/>
      <c r="S65" s="6"/>
      <c r="T65" s="7"/>
      <c r="U65" s="7"/>
      <c r="V65" s="7"/>
      <c r="W65" s="7"/>
      <c r="X65" s="7"/>
      <c r="Y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6"/>
      <c r="Q66" s="6"/>
      <c r="R66" s="6"/>
      <c r="S66" s="6"/>
      <c r="T66" s="7"/>
      <c r="U66" s="7"/>
      <c r="V66" s="7"/>
      <c r="W66" s="7"/>
      <c r="X66" s="7"/>
      <c r="Y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6"/>
      <c r="Q67" s="6"/>
      <c r="R67" s="6"/>
      <c r="S67" s="6"/>
      <c r="T67" s="7"/>
      <c r="U67" s="7"/>
      <c r="V67" s="7"/>
      <c r="W67" s="7"/>
      <c r="X67" s="7"/>
      <c r="Y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:3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6"/>
      <c r="Q68" s="6"/>
      <c r="R68" s="6"/>
      <c r="S68" s="6"/>
      <c r="T68" s="7"/>
      <c r="U68" s="7"/>
      <c r="V68" s="7"/>
      <c r="W68" s="7"/>
      <c r="X68" s="7"/>
      <c r="Y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:3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6"/>
      <c r="Q69" s="6"/>
      <c r="R69" s="6"/>
      <c r="S69" s="6"/>
      <c r="T69" s="7"/>
      <c r="U69" s="7"/>
      <c r="V69" s="7"/>
      <c r="W69" s="7"/>
      <c r="X69" s="7"/>
      <c r="Y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:3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6"/>
      <c r="Q70" s="6"/>
      <c r="R70" s="6"/>
      <c r="S70" s="6"/>
      <c r="T70" s="7"/>
      <c r="U70" s="7"/>
      <c r="V70" s="7"/>
      <c r="W70" s="7"/>
      <c r="X70" s="7"/>
      <c r="Y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:3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6"/>
      <c r="Q71" s="6"/>
      <c r="R71" s="6"/>
      <c r="S71" s="6"/>
      <c r="T71" s="7"/>
      <c r="U71" s="7"/>
      <c r="V71" s="7"/>
      <c r="W71" s="7"/>
      <c r="X71" s="7"/>
      <c r="Y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:3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6"/>
      <c r="Q72" s="6"/>
      <c r="R72" s="6"/>
      <c r="S72" s="6"/>
      <c r="T72" s="7"/>
      <c r="U72" s="7"/>
      <c r="V72" s="7"/>
      <c r="W72" s="7"/>
      <c r="X72" s="7"/>
      <c r="Y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6"/>
      <c r="Q73" s="6"/>
      <c r="R73" s="6"/>
      <c r="S73" s="6"/>
      <c r="T73" s="7"/>
      <c r="U73" s="7"/>
      <c r="V73" s="7"/>
      <c r="W73" s="7"/>
      <c r="X73" s="7"/>
      <c r="Y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6"/>
      <c r="Q74" s="6"/>
      <c r="R74" s="6"/>
      <c r="S74" s="6"/>
      <c r="T74" s="7"/>
      <c r="U74" s="7"/>
      <c r="V74" s="7"/>
      <c r="W74" s="7"/>
      <c r="X74" s="7"/>
      <c r="Y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:3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6"/>
      <c r="Q75" s="6"/>
      <c r="R75" s="6"/>
      <c r="S75" s="6"/>
      <c r="T75" s="7"/>
      <c r="U75" s="7"/>
      <c r="V75" s="7"/>
      <c r="W75" s="7"/>
      <c r="X75" s="7"/>
      <c r="Y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:3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6"/>
      <c r="Q76" s="6"/>
      <c r="R76" s="6"/>
      <c r="S76" s="6"/>
      <c r="T76" s="7"/>
      <c r="U76" s="7"/>
      <c r="V76" s="7"/>
      <c r="W76" s="7"/>
      <c r="X76" s="7"/>
      <c r="Y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:3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6"/>
      <c r="Q77" s="6"/>
      <c r="R77" s="6"/>
      <c r="S77" s="6"/>
      <c r="T77" s="7"/>
      <c r="U77" s="7"/>
      <c r="V77" s="7"/>
      <c r="W77" s="7"/>
      <c r="X77" s="7"/>
      <c r="Y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:3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6"/>
      <c r="Q78" s="6"/>
      <c r="R78" s="6"/>
      <c r="S78" s="6"/>
      <c r="T78" s="7"/>
      <c r="U78" s="7"/>
      <c r="V78" s="7"/>
      <c r="W78" s="7"/>
      <c r="X78" s="7"/>
      <c r="Y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1:3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6"/>
      <c r="Q79" s="6"/>
      <c r="R79" s="6"/>
      <c r="S79" s="6"/>
      <c r="T79" s="7"/>
      <c r="U79" s="7"/>
      <c r="V79" s="7"/>
      <c r="W79" s="7"/>
      <c r="X79" s="7"/>
      <c r="Y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:3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6"/>
      <c r="Q80" s="6"/>
      <c r="R80" s="6"/>
      <c r="S80" s="6"/>
      <c r="T80" s="7"/>
      <c r="U80" s="7"/>
      <c r="V80" s="7"/>
      <c r="W80" s="7"/>
      <c r="X80" s="7"/>
      <c r="Y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1:3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6"/>
      <c r="Q81" s="6"/>
      <c r="R81" s="6"/>
      <c r="S81" s="6"/>
      <c r="T81" s="7"/>
      <c r="U81" s="7"/>
      <c r="V81" s="7"/>
      <c r="W81" s="7"/>
      <c r="X81" s="7"/>
      <c r="Y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:3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6"/>
      <c r="Q82" s="6"/>
      <c r="R82" s="6"/>
      <c r="S82" s="6"/>
      <c r="T82" s="7"/>
      <c r="U82" s="7"/>
      <c r="V82" s="7"/>
      <c r="W82" s="7"/>
      <c r="X82" s="7"/>
      <c r="Y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r="83" spans="1:3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6"/>
      <c r="Q83" s="6"/>
      <c r="R83" s="6"/>
      <c r="S83" s="6"/>
      <c r="T83" s="7"/>
      <c r="U83" s="7"/>
      <c r="V83" s="7"/>
      <c r="W83" s="7"/>
      <c r="X83" s="7"/>
      <c r="Y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 spans="1:3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6"/>
      <c r="Q84" s="6"/>
      <c r="R84" s="6"/>
      <c r="S84" s="6"/>
      <c r="T84" s="7"/>
      <c r="U84" s="7"/>
      <c r="V84" s="7"/>
      <c r="W84" s="7"/>
      <c r="X84" s="7"/>
      <c r="Y84" s="7"/>
      <c r="AA84" s="7"/>
      <c r="AB84" s="7"/>
      <c r="AC84" s="7"/>
      <c r="AD84" s="7"/>
      <c r="AE84" s="7"/>
      <c r="AF84" s="7"/>
      <c r="AG84" s="7"/>
      <c r="AH84" s="7"/>
      <c r="AI84" s="7"/>
      <c r="AJ84" s="7"/>
    </row>
    <row r="85" spans="1:3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6"/>
      <c r="Q85" s="6"/>
      <c r="R85" s="6"/>
      <c r="S85" s="6"/>
      <c r="T85" s="7"/>
      <c r="U85" s="7"/>
      <c r="V85" s="7"/>
      <c r="W85" s="7"/>
      <c r="X85" s="7"/>
      <c r="Y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 spans="1:3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6"/>
      <c r="Q86" s="6"/>
      <c r="R86" s="6"/>
      <c r="S86" s="6"/>
      <c r="T86" s="7"/>
      <c r="U86" s="7"/>
      <c r="V86" s="7"/>
      <c r="W86" s="7"/>
      <c r="X86" s="7"/>
      <c r="Y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r="87" spans="1:3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6"/>
      <c r="Q87" s="6"/>
      <c r="R87" s="6"/>
      <c r="S87" s="6"/>
      <c r="T87" s="7"/>
      <c r="U87" s="7"/>
      <c r="V87" s="7"/>
      <c r="W87" s="7"/>
      <c r="X87" s="7"/>
      <c r="Y87" s="7"/>
      <c r="AA87" s="7"/>
      <c r="AB87" s="7"/>
      <c r="AC87" s="7"/>
      <c r="AD87" s="7"/>
      <c r="AE87" s="7"/>
      <c r="AF87" s="7"/>
      <c r="AG87" s="7"/>
      <c r="AH87" s="7"/>
      <c r="AI87" s="7"/>
      <c r="AJ87" s="7"/>
    </row>
    <row r="88" spans="1:3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6"/>
      <c r="Q88" s="6"/>
      <c r="R88" s="6"/>
      <c r="S88" s="6"/>
      <c r="T88" s="7"/>
      <c r="U88" s="7"/>
      <c r="V88" s="7"/>
      <c r="W88" s="7"/>
      <c r="X88" s="7"/>
      <c r="Y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 spans="1:3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6"/>
      <c r="Q89" s="6"/>
      <c r="R89" s="6"/>
      <c r="S89" s="6"/>
      <c r="T89" s="7"/>
      <c r="U89" s="7"/>
      <c r="V89" s="7"/>
      <c r="W89" s="7"/>
      <c r="X89" s="7"/>
      <c r="Y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 spans="1:3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6"/>
      <c r="Q90" s="6"/>
      <c r="R90" s="6"/>
      <c r="S90" s="6"/>
      <c r="T90" s="7"/>
      <c r="U90" s="7"/>
      <c r="V90" s="7"/>
      <c r="W90" s="7"/>
      <c r="X90" s="7"/>
      <c r="Y90" s="7"/>
      <c r="AA90" s="7"/>
      <c r="AB90" s="7"/>
      <c r="AC90" s="7"/>
      <c r="AD90" s="7"/>
      <c r="AE90" s="7"/>
      <c r="AF90" s="7"/>
      <c r="AG90" s="7"/>
      <c r="AH90" s="7"/>
      <c r="AI90" s="7"/>
      <c r="AJ90" s="7"/>
    </row>
    <row r="91" spans="1:3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6"/>
      <c r="Q91" s="6"/>
      <c r="R91" s="6"/>
      <c r="S91" s="6"/>
      <c r="T91" s="7"/>
      <c r="U91" s="7"/>
      <c r="V91" s="7"/>
      <c r="W91" s="7"/>
      <c r="X91" s="7"/>
      <c r="Y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 spans="1:3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6"/>
      <c r="Q92" s="6"/>
      <c r="R92" s="6"/>
      <c r="S92" s="6"/>
      <c r="T92" s="7"/>
      <c r="U92" s="7"/>
      <c r="V92" s="7"/>
      <c r="W92" s="7"/>
      <c r="X92" s="7"/>
      <c r="Y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 spans="1:3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6"/>
      <c r="Q93" s="6"/>
      <c r="R93" s="6"/>
      <c r="S93" s="6"/>
      <c r="T93" s="7"/>
      <c r="U93" s="7"/>
      <c r="V93" s="7"/>
      <c r="W93" s="7"/>
      <c r="X93" s="7"/>
      <c r="Y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 spans="1:3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6"/>
      <c r="Q94" s="6"/>
      <c r="R94" s="6"/>
      <c r="S94" s="6"/>
      <c r="T94" s="7"/>
      <c r="U94" s="7"/>
      <c r="V94" s="7"/>
      <c r="W94" s="7"/>
      <c r="X94" s="7"/>
      <c r="Y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 spans="1:3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6"/>
      <c r="Q95" s="6"/>
      <c r="R95" s="6"/>
      <c r="S95" s="6"/>
      <c r="T95" s="7"/>
      <c r="U95" s="7"/>
      <c r="V95" s="7"/>
      <c r="W95" s="7"/>
      <c r="X95" s="7"/>
      <c r="Y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 spans="1:3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6"/>
      <c r="Q96" s="6"/>
      <c r="R96" s="6"/>
      <c r="S96" s="6"/>
      <c r="T96" s="7"/>
      <c r="U96" s="7"/>
      <c r="V96" s="7"/>
      <c r="W96" s="7"/>
      <c r="X96" s="7"/>
      <c r="Y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 spans="1:3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6"/>
      <c r="Q97" s="6"/>
      <c r="R97" s="6"/>
      <c r="S97" s="6"/>
      <c r="T97" s="7"/>
      <c r="U97" s="7"/>
      <c r="V97" s="7"/>
      <c r="W97" s="7"/>
      <c r="X97" s="7"/>
      <c r="Y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spans="1:3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6"/>
      <c r="Q98" s="6"/>
      <c r="R98" s="6"/>
      <c r="S98" s="6"/>
      <c r="T98" s="7"/>
      <c r="U98" s="7"/>
      <c r="V98" s="7"/>
      <c r="W98" s="7"/>
      <c r="X98" s="7"/>
      <c r="Y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 spans="1:3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6"/>
      <c r="Q99" s="6"/>
      <c r="R99" s="6"/>
      <c r="S99" s="6"/>
      <c r="T99" s="7"/>
      <c r="U99" s="7"/>
      <c r="V99" s="7"/>
      <c r="W99" s="7"/>
      <c r="X99" s="7"/>
      <c r="Y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 spans="1:3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6"/>
      <c r="Q100" s="6"/>
      <c r="R100" s="6"/>
      <c r="S100" s="6"/>
      <c r="T100" s="7"/>
      <c r="U100" s="7"/>
      <c r="V100" s="7"/>
      <c r="W100" s="7"/>
      <c r="X100" s="7"/>
      <c r="Y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 spans="1:3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6"/>
      <c r="Q101" s="6"/>
      <c r="R101" s="6"/>
      <c r="S101" s="6"/>
      <c r="T101" s="7"/>
      <c r="U101" s="7"/>
      <c r="V101" s="7"/>
      <c r="W101" s="7"/>
      <c r="X101" s="7"/>
      <c r="Y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spans="1:3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6"/>
      <c r="Q102" s="6"/>
      <c r="R102" s="6"/>
      <c r="S102" s="6"/>
      <c r="T102" s="7"/>
      <c r="U102" s="7"/>
      <c r="V102" s="7"/>
      <c r="W102" s="7"/>
      <c r="X102" s="7"/>
      <c r="Y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spans="1:3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6"/>
      <c r="Q103" s="6"/>
      <c r="R103" s="6"/>
      <c r="S103" s="6"/>
      <c r="T103" s="7"/>
      <c r="U103" s="7"/>
      <c r="V103" s="7"/>
      <c r="W103" s="7"/>
      <c r="X103" s="7"/>
      <c r="Y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spans="1:3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6"/>
      <c r="Q104" s="6"/>
      <c r="R104" s="6"/>
      <c r="S104" s="6"/>
      <c r="T104" s="7"/>
      <c r="U104" s="7"/>
      <c r="V104" s="7"/>
      <c r="W104" s="7"/>
      <c r="X104" s="7"/>
      <c r="Y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spans="1:3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6"/>
      <c r="Q105" s="6"/>
      <c r="R105" s="6"/>
      <c r="S105" s="6"/>
      <c r="T105" s="7"/>
      <c r="U105" s="7"/>
      <c r="V105" s="7"/>
      <c r="W105" s="7"/>
      <c r="X105" s="7"/>
      <c r="Y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 spans="1:3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6"/>
      <c r="Q106" s="6"/>
      <c r="R106" s="6"/>
      <c r="S106" s="6"/>
      <c r="T106" s="7"/>
      <c r="U106" s="7"/>
      <c r="V106" s="7"/>
      <c r="W106" s="7"/>
      <c r="X106" s="7"/>
      <c r="Y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 spans="1:3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6"/>
      <c r="Q107" s="6"/>
      <c r="R107" s="6"/>
      <c r="S107" s="6"/>
      <c r="T107" s="7"/>
      <c r="U107" s="7"/>
      <c r="V107" s="7"/>
      <c r="W107" s="7"/>
      <c r="X107" s="7"/>
      <c r="Y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 spans="1:3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6"/>
      <c r="Q108" s="6"/>
      <c r="R108" s="6"/>
      <c r="S108" s="6"/>
      <c r="T108" s="7"/>
      <c r="U108" s="7"/>
      <c r="V108" s="7"/>
      <c r="W108" s="7"/>
      <c r="X108" s="7"/>
      <c r="Y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 spans="1:3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6"/>
      <c r="Q109" s="6"/>
      <c r="R109" s="6"/>
      <c r="S109" s="6"/>
      <c r="T109" s="7"/>
      <c r="U109" s="7"/>
      <c r="V109" s="7"/>
      <c r="W109" s="7"/>
      <c r="X109" s="7"/>
      <c r="Y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spans="1:3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6"/>
      <c r="Q110" s="6"/>
      <c r="R110" s="6"/>
      <c r="S110" s="6"/>
      <c r="T110" s="7"/>
      <c r="U110" s="7"/>
      <c r="V110" s="7"/>
      <c r="W110" s="7"/>
      <c r="X110" s="7"/>
      <c r="Y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spans="1:3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6"/>
      <c r="Q111" s="6"/>
      <c r="R111" s="6"/>
      <c r="S111" s="6"/>
      <c r="T111" s="7"/>
      <c r="U111" s="7"/>
      <c r="V111" s="7"/>
      <c r="W111" s="7"/>
      <c r="X111" s="7"/>
      <c r="Y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spans="1:3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6"/>
      <c r="Q112" s="6"/>
      <c r="R112" s="6"/>
      <c r="S112" s="6"/>
      <c r="T112" s="7"/>
      <c r="U112" s="7"/>
      <c r="V112" s="7"/>
      <c r="W112" s="7"/>
      <c r="X112" s="7"/>
      <c r="Y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spans="1:3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6"/>
      <c r="Q113" s="6"/>
      <c r="R113" s="6"/>
      <c r="S113" s="6"/>
      <c r="T113" s="7"/>
      <c r="U113" s="7"/>
      <c r="V113" s="7"/>
      <c r="W113" s="7"/>
      <c r="X113" s="7"/>
      <c r="Y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spans="1:3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6"/>
      <c r="Q114" s="6"/>
      <c r="R114" s="6"/>
      <c r="S114" s="6"/>
      <c r="T114" s="7"/>
      <c r="U114" s="7"/>
      <c r="V114" s="7"/>
      <c r="W114" s="7"/>
      <c r="X114" s="7"/>
      <c r="Y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spans="1:3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6"/>
      <c r="Q115" s="6"/>
      <c r="R115" s="6"/>
      <c r="S115" s="6"/>
      <c r="T115" s="7"/>
      <c r="U115" s="7"/>
      <c r="V115" s="7"/>
      <c r="W115" s="7"/>
      <c r="X115" s="7"/>
      <c r="Y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spans="1:3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6"/>
      <c r="Q116" s="6"/>
      <c r="R116" s="6"/>
      <c r="S116" s="6"/>
      <c r="T116" s="7"/>
      <c r="U116" s="7"/>
      <c r="V116" s="7"/>
      <c r="W116" s="7"/>
      <c r="X116" s="7"/>
      <c r="Y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spans="1:3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6"/>
      <c r="Q117" s="6"/>
      <c r="R117" s="6"/>
      <c r="S117" s="6"/>
      <c r="T117" s="7"/>
      <c r="U117" s="7"/>
      <c r="V117" s="7"/>
      <c r="W117" s="7"/>
      <c r="X117" s="7"/>
      <c r="Y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spans="1:3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6"/>
      <c r="Q118" s="6"/>
      <c r="R118" s="6"/>
      <c r="S118" s="6"/>
      <c r="T118" s="7"/>
      <c r="U118" s="7"/>
      <c r="V118" s="7"/>
      <c r="W118" s="7"/>
      <c r="X118" s="7"/>
      <c r="Y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spans="1:3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6"/>
      <c r="Q119" s="6"/>
      <c r="R119" s="6"/>
      <c r="S119" s="6"/>
      <c r="T119" s="7"/>
      <c r="U119" s="7"/>
      <c r="V119" s="7"/>
      <c r="W119" s="7"/>
      <c r="X119" s="7"/>
      <c r="Y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 spans="1:3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6"/>
      <c r="Q120" s="6"/>
      <c r="R120" s="6"/>
      <c r="S120" s="6"/>
      <c r="T120" s="7"/>
      <c r="U120" s="7"/>
      <c r="V120" s="7"/>
      <c r="W120" s="7"/>
      <c r="X120" s="7"/>
      <c r="Y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 spans="1:3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6"/>
      <c r="Q121" s="6"/>
      <c r="R121" s="6"/>
      <c r="S121" s="6"/>
      <c r="T121" s="7"/>
      <c r="U121" s="7"/>
      <c r="V121" s="7"/>
      <c r="W121" s="7"/>
      <c r="X121" s="7"/>
      <c r="Y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 spans="1:3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6"/>
      <c r="Q122" s="6"/>
      <c r="R122" s="6"/>
      <c r="S122" s="6"/>
      <c r="T122" s="7"/>
      <c r="U122" s="7"/>
      <c r="V122" s="7"/>
      <c r="W122" s="7"/>
      <c r="X122" s="7"/>
      <c r="Y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 spans="1:3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6"/>
      <c r="Q123" s="6"/>
      <c r="R123" s="6"/>
      <c r="S123" s="6"/>
      <c r="T123" s="7"/>
      <c r="U123" s="7"/>
      <c r="V123" s="7"/>
      <c r="W123" s="7"/>
      <c r="X123" s="7"/>
      <c r="Y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 spans="1:3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6"/>
      <c r="Q124" s="6"/>
      <c r="R124" s="6"/>
      <c r="S124" s="6"/>
      <c r="T124" s="7"/>
      <c r="U124" s="7"/>
      <c r="V124" s="7"/>
      <c r="W124" s="7"/>
      <c r="X124" s="7"/>
      <c r="Y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 spans="1:3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6"/>
      <c r="Q125" s="6"/>
      <c r="R125" s="6"/>
      <c r="S125" s="6"/>
      <c r="T125" s="7"/>
      <c r="U125" s="7"/>
      <c r="V125" s="7"/>
      <c r="W125" s="7"/>
      <c r="X125" s="7"/>
      <c r="Y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spans="1:3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6"/>
      <c r="Q126" s="6"/>
      <c r="R126" s="6"/>
      <c r="S126" s="6"/>
      <c r="T126" s="7"/>
      <c r="U126" s="7"/>
      <c r="V126" s="7"/>
      <c r="W126" s="7"/>
      <c r="X126" s="7"/>
      <c r="Y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 spans="1:3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6"/>
      <c r="Q127" s="6"/>
      <c r="R127" s="6"/>
      <c r="S127" s="6"/>
      <c r="T127" s="7"/>
      <c r="U127" s="7"/>
      <c r="V127" s="7"/>
      <c r="W127" s="7"/>
      <c r="X127" s="7"/>
      <c r="Y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 spans="1:3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6"/>
      <c r="Q128" s="6"/>
      <c r="R128" s="6"/>
      <c r="S128" s="6"/>
      <c r="T128" s="7"/>
      <c r="U128" s="7"/>
      <c r="V128" s="7"/>
      <c r="W128" s="7"/>
      <c r="X128" s="7"/>
      <c r="Y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 spans="1:3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6"/>
      <c r="Q129" s="6"/>
      <c r="R129" s="6"/>
      <c r="S129" s="6"/>
      <c r="T129" s="7"/>
      <c r="U129" s="7"/>
      <c r="V129" s="7"/>
      <c r="W129" s="7"/>
      <c r="X129" s="7"/>
      <c r="Y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spans="1:3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6"/>
      <c r="Q130" s="6"/>
      <c r="R130" s="6"/>
      <c r="S130" s="6"/>
      <c r="T130" s="7"/>
      <c r="U130" s="7"/>
      <c r="V130" s="7"/>
      <c r="W130" s="7"/>
      <c r="X130" s="7"/>
      <c r="Y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 spans="1:3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6"/>
      <c r="Q131" s="6"/>
      <c r="R131" s="6"/>
      <c r="S131" s="6"/>
      <c r="T131" s="7"/>
      <c r="U131" s="7"/>
      <c r="V131" s="7"/>
      <c r="W131" s="7"/>
      <c r="X131" s="7"/>
      <c r="Y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 spans="1:3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6"/>
      <c r="Q132" s="6"/>
      <c r="R132" s="6"/>
      <c r="S132" s="6"/>
      <c r="T132" s="7"/>
      <c r="U132" s="7"/>
      <c r="V132" s="7"/>
      <c r="W132" s="7"/>
      <c r="X132" s="7"/>
      <c r="Y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 spans="1:3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6"/>
      <c r="Q133" s="6"/>
      <c r="R133" s="6"/>
      <c r="S133" s="6"/>
      <c r="T133" s="7"/>
      <c r="U133" s="7"/>
      <c r="V133" s="7"/>
      <c r="W133" s="7"/>
      <c r="X133" s="7"/>
      <c r="Y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spans="1:3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6"/>
      <c r="Q134" s="6"/>
      <c r="R134" s="6"/>
      <c r="S134" s="6"/>
      <c r="T134" s="7"/>
      <c r="U134" s="7"/>
      <c r="V134" s="7"/>
      <c r="W134" s="7"/>
      <c r="X134" s="7"/>
      <c r="Y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 spans="1:3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6"/>
      <c r="Q135" s="6"/>
      <c r="R135" s="6"/>
      <c r="S135" s="6"/>
      <c r="T135" s="7"/>
      <c r="U135" s="7"/>
      <c r="V135" s="7"/>
      <c r="W135" s="7"/>
      <c r="X135" s="7"/>
      <c r="Y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 spans="1: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6"/>
      <c r="Q136" s="6"/>
      <c r="R136" s="6"/>
      <c r="S136" s="6"/>
      <c r="T136" s="7"/>
      <c r="U136" s="7"/>
      <c r="V136" s="7"/>
      <c r="W136" s="7"/>
      <c r="X136" s="7"/>
      <c r="Y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 spans="1:3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6"/>
      <c r="Q137" s="6"/>
      <c r="R137" s="6"/>
      <c r="S137" s="6"/>
      <c r="T137" s="7"/>
      <c r="U137" s="7"/>
      <c r="V137" s="7"/>
      <c r="W137" s="7"/>
      <c r="X137" s="7"/>
      <c r="Y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 spans="1:3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6"/>
      <c r="Q138" s="6"/>
      <c r="R138" s="6"/>
      <c r="S138" s="6"/>
      <c r="T138" s="7"/>
      <c r="U138" s="7"/>
      <c r="V138" s="7"/>
      <c r="W138" s="7"/>
      <c r="X138" s="7"/>
      <c r="Y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 spans="1:3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6"/>
      <c r="Q139" s="6"/>
      <c r="R139" s="6"/>
      <c r="S139" s="6"/>
      <c r="T139" s="7"/>
      <c r="U139" s="7"/>
      <c r="V139" s="7"/>
      <c r="W139" s="7"/>
      <c r="X139" s="7"/>
      <c r="Y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 spans="1:3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6"/>
      <c r="Q140" s="6"/>
      <c r="R140" s="6"/>
      <c r="S140" s="6"/>
      <c r="T140" s="7"/>
      <c r="U140" s="7"/>
      <c r="V140" s="7"/>
      <c r="W140" s="7"/>
      <c r="X140" s="7"/>
      <c r="Y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 spans="1:3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6"/>
      <c r="Q141" s="6"/>
      <c r="R141" s="6"/>
      <c r="S141" s="6"/>
      <c r="T141" s="7"/>
      <c r="U141" s="7"/>
      <c r="V141" s="7"/>
      <c r="W141" s="7"/>
      <c r="X141" s="7"/>
      <c r="Y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 spans="1:3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6"/>
      <c r="Q142" s="6"/>
      <c r="R142" s="6"/>
      <c r="S142" s="6"/>
      <c r="T142" s="7"/>
      <c r="U142" s="7"/>
      <c r="V142" s="7"/>
      <c r="W142" s="7"/>
      <c r="X142" s="7"/>
      <c r="Y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 spans="1:3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6"/>
      <c r="Q143" s="6"/>
      <c r="R143" s="6"/>
      <c r="S143" s="6"/>
      <c r="T143" s="7"/>
      <c r="U143" s="7"/>
      <c r="V143" s="7"/>
      <c r="W143" s="7"/>
      <c r="X143" s="7"/>
      <c r="Y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 spans="1:3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6"/>
      <c r="Q144" s="6"/>
      <c r="R144" s="6"/>
      <c r="S144" s="6"/>
      <c r="T144" s="7"/>
      <c r="U144" s="7"/>
      <c r="V144" s="7"/>
      <c r="W144" s="7"/>
      <c r="X144" s="7"/>
      <c r="Y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 spans="1:3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6"/>
      <c r="Q145" s="6"/>
      <c r="R145" s="6"/>
      <c r="S145" s="6"/>
      <c r="T145" s="7"/>
      <c r="U145" s="7"/>
      <c r="V145" s="7"/>
      <c r="W145" s="7"/>
      <c r="X145" s="7"/>
      <c r="Y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 spans="1:3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6"/>
      <c r="Q146" s="6"/>
      <c r="R146" s="6"/>
      <c r="S146" s="6"/>
      <c r="T146" s="7"/>
      <c r="U146" s="7"/>
      <c r="V146" s="7"/>
      <c r="W146" s="7"/>
      <c r="X146" s="7"/>
      <c r="Y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 spans="1:3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6"/>
      <c r="Q147" s="6"/>
      <c r="R147" s="6"/>
      <c r="S147" s="6"/>
      <c r="T147" s="7"/>
      <c r="U147" s="7"/>
      <c r="V147" s="7"/>
      <c r="W147" s="7"/>
      <c r="X147" s="7"/>
      <c r="Y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 spans="1:3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6"/>
      <c r="Q148" s="6"/>
      <c r="R148" s="6"/>
      <c r="S148" s="6"/>
      <c r="T148" s="7"/>
      <c r="U148" s="7"/>
      <c r="V148" s="7"/>
      <c r="W148" s="7"/>
      <c r="X148" s="7"/>
      <c r="Y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 spans="1:3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6"/>
      <c r="Q149" s="6"/>
      <c r="R149" s="6"/>
      <c r="S149" s="6"/>
      <c r="T149" s="7"/>
      <c r="U149" s="7"/>
      <c r="V149" s="7"/>
      <c r="W149" s="7"/>
      <c r="X149" s="7"/>
      <c r="Y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 spans="1:3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6"/>
      <c r="Q150" s="6"/>
      <c r="R150" s="6"/>
      <c r="S150" s="6"/>
      <c r="T150" s="7"/>
      <c r="U150" s="7"/>
      <c r="V150" s="7"/>
      <c r="W150" s="7"/>
      <c r="X150" s="7"/>
      <c r="Y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 spans="1:3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6"/>
      <c r="Q151" s="6"/>
      <c r="R151" s="6"/>
      <c r="S151" s="6"/>
      <c r="T151" s="7"/>
      <c r="U151" s="7"/>
      <c r="V151" s="7"/>
      <c r="W151" s="7"/>
      <c r="X151" s="7"/>
      <c r="Y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 spans="1:3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6"/>
      <c r="Q152" s="6"/>
      <c r="R152" s="6"/>
      <c r="S152" s="6"/>
      <c r="T152" s="7"/>
      <c r="U152" s="7"/>
      <c r="V152" s="7"/>
      <c r="W152" s="7"/>
      <c r="X152" s="7"/>
      <c r="Y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 spans="1:3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6"/>
      <c r="Q153" s="6"/>
      <c r="R153" s="6"/>
      <c r="S153" s="6"/>
      <c r="T153" s="7"/>
      <c r="U153" s="7"/>
      <c r="V153" s="7"/>
      <c r="W153" s="7"/>
      <c r="X153" s="7"/>
      <c r="Y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 spans="1:3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6"/>
      <c r="Q154" s="6"/>
      <c r="R154" s="6"/>
      <c r="S154" s="6"/>
      <c r="T154" s="7"/>
      <c r="U154" s="7"/>
      <c r="V154" s="7"/>
      <c r="W154" s="7"/>
      <c r="X154" s="7"/>
      <c r="Y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spans="1:3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6"/>
      <c r="Q155" s="6"/>
      <c r="R155" s="6"/>
      <c r="S155" s="6"/>
      <c r="T155" s="7"/>
      <c r="U155" s="7"/>
      <c r="V155" s="7"/>
      <c r="W155" s="7"/>
      <c r="X155" s="7"/>
      <c r="Y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1:3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6"/>
      <c r="Q156" s="6"/>
      <c r="R156" s="6"/>
      <c r="S156" s="6"/>
      <c r="T156" s="7"/>
      <c r="U156" s="7"/>
      <c r="V156" s="7"/>
      <c r="W156" s="7"/>
      <c r="X156" s="7"/>
      <c r="Y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spans="1:3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6"/>
      <c r="Q157" s="6"/>
      <c r="R157" s="6"/>
      <c r="S157" s="6"/>
      <c r="T157" s="7"/>
      <c r="U157" s="7"/>
      <c r="V157" s="7"/>
      <c r="W157" s="7"/>
      <c r="X157" s="7"/>
      <c r="Y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spans="1:3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6"/>
      <c r="Q158" s="6"/>
      <c r="R158" s="6"/>
      <c r="S158" s="6"/>
      <c r="T158" s="7"/>
      <c r="U158" s="7"/>
      <c r="V158" s="7"/>
      <c r="W158" s="7"/>
      <c r="X158" s="7"/>
      <c r="Y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 spans="1:3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6"/>
      <c r="Q159" s="6"/>
      <c r="R159" s="6"/>
      <c r="S159" s="6"/>
      <c r="T159" s="7"/>
      <c r="U159" s="7"/>
      <c r="V159" s="7"/>
      <c r="W159" s="7"/>
      <c r="X159" s="7"/>
      <c r="Y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 spans="1:3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6"/>
      <c r="Q160" s="6"/>
      <c r="R160" s="6"/>
      <c r="S160" s="6"/>
      <c r="T160" s="7"/>
      <c r="U160" s="7"/>
      <c r="V160" s="7"/>
      <c r="W160" s="7"/>
      <c r="X160" s="7"/>
      <c r="Y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 spans="1:3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6"/>
      <c r="Q161" s="6"/>
      <c r="R161" s="6"/>
      <c r="S161" s="6"/>
      <c r="T161" s="7"/>
      <c r="U161" s="7"/>
      <c r="V161" s="7"/>
      <c r="W161" s="7"/>
      <c r="X161" s="7"/>
      <c r="Y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 spans="1:3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6"/>
      <c r="Q162" s="6"/>
      <c r="R162" s="6"/>
      <c r="S162" s="6"/>
      <c r="T162" s="7"/>
      <c r="U162" s="7"/>
      <c r="V162" s="7"/>
      <c r="W162" s="7"/>
      <c r="X162" s="7"/>
      <c r="Y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 spans="1:3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6"/>
      <c r="Q163" s="6"/>
      <c r="R163" s="6"/>
      <c r="S163" s="6"/>
      <c r="T163" s="7"/>
      <c r="U163" s="7"/>
      <c r="V163" s="7"/>
      <c r="W163" s="7"/>
      <c r="X163" s="7"/>
      <c r="Y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 spans="1:3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6"/>
      <c r="Q164" s="6"/>
      <c r="R164" s="6"/>
      <c r="S164" s="6"/>
      <c r="T164" s="7"/>
      <c r="U164" s="7"/>
      <c r="V164" s="7"/>
      <c r="W164" s="7"/>
      <c r="X164" s="7"/>
      <c r="Y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spans="1:3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6"/>
      <c r="Q165" s="6"/>
      <c r="R165" s="6"/>
      <c r="S165" s="6"/>
      <c r="T165" s="7"/>
      <c r="U165" s="7"/>
      <c r="V165" s="7"/>
      <c r="W165" s="7"/>
      <c r="X165" s="7"/>
      <c r="Y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1:3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6"/>
      <c r="Q166" s="6"/>
      <c r="R166" s="6"/>
      <c r="S166" s="6"/>
      <c r="T166" s="7"/>
      <c r="U166" s="7"/>
      <c r="V166" s="7"/>
      <c r="W166" s="7"/>
      <c r="X166" s="7"/>
      <c r="Y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1:3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6"/>
      <c r="Q167" s="6"/>
      <c r="R167" s="6"/>
      <c r="S167" s="6"/>
      <c r="T167" s="7"/>
      <c r="U167" s="7"/>
      <c r="V167" s="7"/>
      <c r="W167" s="7"/>
      <c r="X167" s="7"/>
      <c r="Y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spans="1:3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6"/>
      <c r="Q168" s="6"/>
      <c r="R168" s="6"/>
      <c r="S168" s="6"/>
      <c r="T168" s="7"/>
      <c r="U168" s="7"/>
      <c r="V168" s="7"/>
      <c r="W168" s="7"/>
      <c r="X168" s="7"/>
      <c r="Y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spans="1:3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6"/>
      <c r="Q169" s="6"/>
      <c r="R169" s="6"/>
      <c r="S169" s="6"/>
      <c r="T169" s="7"/>
      <c r="U169" s="7"/>
      <c r="V169" s="7"/>
      <c r="W169" s="7"/>
      <c r="X169" s="7"/>
      <c r="Y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1:3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6"/>
      <c r="Q170" s="6"/>
      <c r="R170" s="6"/>
      <c r="S170" s="6"/>
      <c r="T170" s="7"/>
      <c r="U170" s="7"/>
      <c r="V170" s="7"/>
      <c r="W170" s="7"/>
      <c r="X170" s="7"/>
      <c r="Y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:3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6"/>
      <c r="Q171" s="6"/>
      <c r="R171" s="6"/>
      <c r="S171" s="6"/>
      <c r="T171" s="7"/>
      <c r="U171" s="7"/>
      <c r="V171" s="7"/>
      <c r="W171" s="7"/>
      <c r="X171" s="7"/>
      <c r="Y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spans="1:3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6"/>
      <c r="Q172" s="6"/>
      <c r="R172" s="6"/>
      <c r="S172" s="6"/>
      <c r="T172" s="7"/>
      <c r="U172" s="7"/>
      <c r="V172" s="7"/>
      <c r="W172" s="7"/>
      <c r="X172" s="7"/>
      <c r="Y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 spans="1:3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6"/>
      <c r="Q173" s="6"/>
      <c r="R173" s="6"/>
      <c r="S173" s="6"/>
      <c r="T173" s="7"/>
      <c r="U173" s="7"/>
      <c r="V173" s="7"/>
      <c r="W173" s="7"/>
      <c r="X173" s="7"/>
      <c r="Y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 spans="1:3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6"/>
      <c r="Q174" s="6"/>
      <c r="R174" s="6"/>
      <c r="S174" s="6"/>
      <c r="T174" s="7"/>
      <c r="U174" s="7"/>
      <c r="V174" s="7"/>
      <c r="W174" s="7"/>
      <c r="X174" s="7"/>
      <c r="Y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 spans="1:3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6"/>
      <c r="Q175" s="6"/>
      <c r="R175" s="6"/>
      <c r="S175" s="6"/>
      <c r="T175" s="7"/>
      <c r="U175" s="7"/>
      <c r="V175" s="7"/>
      <c r="W175" s="7"/>
      <c r="X175" s="7"/>
      <c r="Y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1:3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6"/>
      <c r="Q176" s="6"/>
      <c r="R176" s="6"/>
      <c r="S176" s="6"/>
      <c r="T176" s="7"/>
      <c r="U176" s="7"/>
      <c r="V176" s="7"/>
      <c r="W176" s="7"/>
      <c r="X176" s="7"/>
      <c r="Y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1:3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6"/>
      <c r="Q177" s="6"/>
      <c r="R177" s="6"/>
      <c r="S177" s="6"/>
      <c r="T177" s="7"/>
      <c r="U177" s="7"/>
      <c r="V177" s="7"/>
      <c r="W177" s="7"/>
      <c r="X177" s="7"/>
      <c r="Y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:3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6"/>
      <c r="Q178" s="6"/>
      <c r="R178" s="6"/>
      <c r="S178" s="6"/>
      <c r="T178" s="7"/>
      <c r="U178" s="7"/>
      <c r="V178" s="7"/>
      <c r="W178" s="7"/>
      <c r="X178" s="7"/>
      <c r="Y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:3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6"/>
      <c r="Q179" s="6"/>
      <c r="R179" s="6"/>
      <c r="S179" s="6"/>
      <c r="T179" s="7"/>
      <c r="U179" s="7"/>
      <c r="V179" s="7"/>
      <c r="W179" s="7"/>
      <c r="X179" s="7"/>
      <c r="Y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1:3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6"/>
      <c r="Q180" s="6"/>
      <c r="R180" s="6"/>
      <c r="S180" s="6"/>
      <c r="T180" s="7"/>
      <c r="U180" s="7"/>
      <c r="V180" s="7"/>
      <c r="W180" s="7"/>
      <c r="X180" s="7"/>
      <c r="Y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 spans="1:3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6"/>
      <c r="Q181" s="6"/>
      <c r="R181" s="6"/>
      <c r="S181" s="6"/>
      <c r="T181" s="7"/>
      <c r="U181" s="7"/>
      <c r="V181" s="7"/>
      <c r="W181" s="7"/>
      <c r="X181" s="7"/>
      <c r="Y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:3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6"/>
      <c r="Q182" s="6"/>
      <c r="R182" s="6"/>
      <c r="S182" s="6"/>
      <c r="T182" s="7"/>
      <c r="U182" s="7"/>
      <c r="V182" s="7"/>
      <c r="W182" s="7"/>
      <c r="X182" s="7"/>
      <c r="Y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:3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6"/>
      <c r="Q183" s="6"/>
      <c r="R183" s="6"/>
      <c r="S183" s="6"/>
      <c r="T183" s="7"/>
      <c r="U183" s="7"/>
      <c r="V183" s="7"/>
      <c r="W183" s="7"/>
      <c r="X183" s="7"/>
      <c r="Y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:3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6"/>
      <c r="Q184" s="6"/>
      <c r="R184" s="6"/>
      <c r="S184" s="6"/>
      <c r="T184" s="7"/>
      <c r="U184" s="7"/>
      <c r="V184" s="7"/>
      <c r="W184" s="7"/>
      <c r="X184" s="7"/>
      <c r="Y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1:3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6"/>
      <c r="Q185" s="6"/>
      <c r="R185" s="6"/>
      <c r="S185" s="6"/>
      <c r="T185" s="7"/>
      <c r="U185" s="7"/>
      <c r="V185" s="7"/>
      <c r="W185" s="7"/>
      <c r="X185" s="7"/>
      <c r="Y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:3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6"/>
      <c r="Q186" s="6"/>
      <c r="R186" s="6"/>
      <c r="S186" s="6"/>
      <c r="T186" s="7"/>
      <c r="U186" s="7"/>
      <c r="V186" s="7"/>
      <c r="W186" s="7"/>
      <c r="X186" s="7"/>
      <c r="Y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:3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6"/>
      <c r="Q187" s="6"/>
      <c r="R187" s="6"/>
      <c r="S187" s="6"/>
      <c r="T187" s="7"/>
      <c r="U187" s="7"/>
      <c r="V187" s="7"/>
      <c r="W187" s="7"/>
      <c r="X187" s="7"/>
      <c r="Y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:3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6"/>
      <c r="Q188" s="6"/>
      <c r="R188" s="6"/>
      <c r="S188" s="6"/>
      <c r="T188" s="7"/>
      <c r="U188" s="7"/>
      <c r="V188" s="7"/>
      <c r="W188" s="7"/>
      <c r="X188" s="7"/>
      <c r="Y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:3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6"/>
      <c r="Q189" s="6"/>
      <c r="R189" s="6"/>
      <c r="S189" s="6"/>
      <c r="T189" s="7"/>
      <c r="U189" s="7"/>
      <c r="V189" s="7"/>
      <c r="W189" s="7"/>
      <c r="X189" s="7"/>
      <c r="Y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 spans="1:3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6"/>
      <c r="Q190" s="6"/>
      <c r="R190" s="6"/>
      <c r="S190" s="6"/>
      <c r="T190" s="7"/>
      <c r="U190" s="7"/>
      <c r="V190" s="7"/>
      <c r="W190" s="7"/>
      <c r="X190" s="7"/>
      <c r="Y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1:3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6"/>
      <c r="Q191" s="6"/>
      <c r="R191" s="6"/>
      <c r="S191" s="6"/>
      <c r="T191" s="7"/>
      <c r="U191" s="7"/>
      <c r="V191" s="7"/>
      <c r="W191" s="7"/>
      <c r="X191" s="7"/>
      <c r="Y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1:3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6"/>
      <c r="Q192" s="6"/>
      <c r="R192" s="6"/>
      <c r="S192" s="6"/>
      <c r="T192" s="7"/>
      <c r="U192" s="7"/>
      <c r="V192" s="7"/>
      <c r="W192" s="7"/>
      <c r="X192" s="7"/>
      <c r="Y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1:3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6"/>
      <c r="Q193" s="6"/>
      <c r="R193" s="6"/>
      <c r="S193" s="6"/>
      <c r="T193" s="7"/>
      <c r="U193" s="7"/>
      <c r="V193" s="7"/>
      <c r="W193" s="7"/>
      <c r="X193" s="7"/>
      <c r="Y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1:3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6"/>
      <c r="Q194" s="6"/>
      <c r="R194" s="6"/>
      <c r="S194" s="6"/>
      <c r="T194" s="7"/>
      <c r="U194" s="7"/>
      <c r="V194" s="7"/>
      <c r="W194" s="7"/>
      <c r="X194" s="7"/>
      <c r="Y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1:3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6"/>
      <c r="Q195" s="6"/>
      <c r="R195" s="6"/>
      <c r="S195" s="6"/>
      <c r="T195" s="7"/>
      <c r="U195" s="7"/>
      <c r="V195" s="7"/>
      <c r="W195" s="7"/>
      <c r="X195" s="7"/>
      <c r="Y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 spans="1:3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6"/>
      <c r="Q196" s="6"/>
      <c r="R196" s="6"/>
      <c r="S196" s="6"/>
      <c r="T196" s="7"/>
      <c r="U196" s="7"/>
      <c r="V196" s="7"/>
      <c r="W196" s="7"/>
      <c r="X196" s="7"/>
      <c r="Y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 spans="1:3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6"/>
      <c r="Q197" s="6"/>
      <c r="R197" s="6"/>
      <c r="S197" s="6"/>
      <c r="T197" s="7"/>
      <c r="U197" s="7"/>
      <c r="V197" s="7"/>
      <c r="W197" s="7"/>
      <c r="X197" s="7"/>
      <c r="Y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:3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6"/>
      <c r="Q198" s="6"/>
      <c r="R198" s="6"/>
      <c r="S198" s="6"/>
      <c r="T198" s="7"/>
      <c r="U198" s="7"/>
      <c r="V198" s="7"/>
      <c r="W198" s="7"/>
      <c r="X198" s="7"/>
      <c r="Y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1:3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6"/>
      <c r="Q199" s="6"/>
      <c r="R199" s="6"/>
      <c r="S199" s="6"/>
      <c r="T199" s="7"/>
      <c r="U199" s="7"/>
      <c r="V199" s="7"/>
      <c r="W199" s="7"/>
      <c r="X199" s="7"/>
      <c r="Y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1:3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6"/>
      <c r="Q200" s="6"/>
      <c r="R200" s="6"/>
      <c r="S200" s="6"/>
      <c r="T200" s="7"/>
      <c r="U200" s="7"/>
      <c r="V200" s="7"/>
      <c r="W200" s="7"/>
      <c r="X200" s="7"/>
      <c r="Y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 spans="1:3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6"/>
      <c r="Q201" s="6"/>
      <c r="R201" s="6"/>
      <c r="S201" s="6"/>
      <c r="T201" s="7"/>
      <c r="U201" s="7"/>
      <c r="V201" s="7"/>
      <c r="W201" s="7"/>
      <c r="X201" s="7"/>
      <c r="Y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1:3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6"/>
      <c r="Q202" s="6"/>
      <c r="R202" s="6"/>
      <c r="S202" s="6"/>
      <c r="T202" s="7"/>
      <c r="U202" s="7"/>
      <c r="V202" s="7"/>
      <c r="W202" s="7"/>
      <c r="X202" s="7"/>
      <c r="Y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 spans="1:3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6"/>
      <c r="Q203" s="6"/>
      <c r="R203" s="6"/>
      <c r="S203" s="6"/>
      <c r="T203" s="7"/>
      <c r="U203" s="7"/>
      <c r="V203" s="7"/>
      <c r="W203" s="7"/>
      <c r="X203" s="7"/>
      <c r="Y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1:3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6"/>
      <c r="Q204" s="6"/>
      <c r="R204" s="6"/>
      <c r="S204" s="6"/>
      <c r="T204" s="7"/>
      <c r="U204" s="7"/>
      <c r="V204" s="7"/>
      <c r="W204" s="7"/>
      <c r="X204" s="7"/>
      <c r="Y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1:3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6"/>
      <c r="Q205" s="6"/>
      <c r="R205" s="6"/>
      <c r="S205" s="6"/>
      <c r="T205" s="7"/>
      <c r="U205" s="7"/>
      <c r="V205" s="7"/>
      <c r="W205" s="7"/>
      <c r="X205" s="7"/>
      <c r="Y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 spans="1:3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6"/>
      <c r="Q206" s="6"/>
      <c r="R206" s="6"/>
      <c r="S206" s="6"/>
      <c r="T206" s="7"/>
      <c r="U206" s="7"/>
      <c r="V206" s="7"/>
      <c r="W206" s="7"/>
      <c r="X206" s="7"/>
      <c r="Y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1:3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6"/>
      <c r="Q207" s="6"/>
      <c r="R207" s="6"/>
      <c r="S207" s="6"/>
      <c r="T207" s="7"/>
      <c r="U207" s="7"/>
      <c r="V207" s="7"/>
      <c r="W207" s="7"/>
      <c r="X207" s="7"/>
      <c r="Y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1:3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6"/>
      <c r="Q208" s="6"/>
      <c r="R208" s="6"/>
      <c r="S208" s="6"/>
      <c r="T208" s="7"/>
      <c r="U208" s="7"/>
      <c r="V208" s="7"/>
      <c r="W208" s="7"/>
      <c r="X208" s="7"/>
      <c r="Y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 spans="1:3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6"/>
      <c r="Q209" s="6"/>
      <c r="R209" s="6"/>
      <c r="S209" s="6"/>
      <c r="T209" s="7"/>
      <c r="U209" s="7"/>
      <c r="V209" s="7"/>
      <c r="W209" s="7"/>
      <c r="X209" s="7"/>
      <c r="Y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 spans="1:3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6"/>
      <c r="Q210" s="6"/>
      <c r="R210" s="6"/>
      <c r="S210" s="6"/>
      <c r="T210" s="7"/>
      <c r="U210" s="7"/>
      <c r="V210" s="7"/>
      <c r="W210" s="7"/>
      <c r="X210" s="7"/>
      <c r="Y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 spans="1:3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6"/>
      <c r="Q211" s="6"/>
      <c r="R211" s="6"/>
      <c r="S211" s="6"/>
      <c r="T211" s="7"/>
      <c r="U211" s="7"/>
      <c r="V211" s="7"/>
      <c r="W211" s="7"/>
      <c r="X211" s="7"/>
      <c r="Y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 spans="1:3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6"/>
      <c r="Q212" s="6"/>
      <c r="R212" s="6"/>
      <c r="S212" s="6"/>
      <c r="T212" s="7"/>
      <c r="U212" s="7"/>
      <c r="V212" s="7"/>
      <c r="W212" s="7"/>
      <c r="X212" s="7"/>
      <c r="Y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:3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6"/>
      <c r="Q213" s="6"/>
      <c r="R213" s="6"/>
      <c r="S213" s="6"/>
      <c r="T213" s="7"/>
      <c r="U213" s="7"/>
      <c r="V213" s="7"/>
      <c r="W213" s="7"/>
      <c r="X213" s="7"/>
      <c r="Y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 spans="1:3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6"/>
      <c r="Q214" s="6"/>
      <c r="R214" s="6"/>
      <c r="S214" s="6"/>
      <c r="T214" s="7"/>
      <c r="U214" s="7"/>
      <c r="V214" s="7"/>
      <c r="W214" s="7"/>
      <c r="X214" s="7"/>
      <c r="Y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1:3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6"/>
      <c r="Q215" s="6"/>
      <c r="R215" s="6"/>
      <c r="S215" s="6"/>
      <c r="T215" s="7"/>
      <c r="U215" s="7"/>
      <c r="V215" s="7"/>
      <c r="W215" s="7"/>
      <c r="X215" s="7"/>
      <c r="Y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 spans="1:3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6"/>
      <c r="Q216" s="6"/>
      <c r="R216" s="6"/>
      <c r="S216" s="6"/>
      <c r="T216" s="7"/>
      <c r="U216" s="7"/>
      <c r="V216" s="7"/>
      <c r="W216" s="7"/>
      <c r="X216" s="7"/>
      <c r="Y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 spans="1:3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6"/>
      <c r="Q217" s="6"/>
      <c r="R217" s="6"/>
      <c r="S217" s="6"/>
      <c r="T217" s="7"/>
      <c r="U217" s="7"/>
      <c r="V217" s="7"/>
      <c r="W217" s="7"/>
      <c r="X217" s="7"/>
      <c r="Y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 spans="1:3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6"/>
      <c r="Q218" s="6"/>
      <c r="R218" s="6"/>
      <c r="S218" s="6"/>
      <c r="T218" s="7"/>
      <c r="U218" s="7"/>
      <c r="V218" s="7"/>
      <c r="W218" s="7"/>
      <c r="X218" s="7"/>
      <c r="Y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 spans="1:3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6"/>
      <c r="Q219" s="6"/>
      <c r="R219" s="6"/>
      <c r="S219" s="6"/>
      <c r="T219" s="7"/>
      <c r="U219" s="7"/>
      <c r="V219" s="7"/>
      <c r="W219" s="7"/>
      <c r="X219" s="7"/>
      <c r="Y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 spans="1:3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6"/>
      <c r="Q220" s="6"/>
      <c r="R220" s="6"/>
      <c r="S220" s="6"/>
      <c r="T220" s="7"/>
      <c r="U220" s="7"/>
      <c r="V220" s="7"/>
      <c r="W220" s="7"/>
      <c r="X220" s="7"/>
      <c r="Y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 spans="1:3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6"/>
      <c r="Q221" s="6"/>
      <c r="R221" s="6"/>
      <c r="S221" s="6"/>
      <c r="T221" s="7"/>
      <c r="U221" s="7"/>
      <c r="V221" s="7"/>
      <c r="W221" s="7"/>
      <c r="X221" s="7"/>
      <c r="Y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 spans="1:3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6"/>
      <c r="Q222" s="6"/>
      <c r="R222" s="6"/>
      <c r="S222" s="6"/>
      <c r="T222" s="7"/>
      <c r="U222" s="7"/>
      <c r="V222" s="7"/>
      <c r="W222" s="7"/>
      <c r="X222" s="7"/>
      <c r="Y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 spans="1:3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6"/>
      <c r="Q223" s="6"/>
      <c r="R223" s="6"/>
      <c r="S223" s="6"/>
      <c r="T223" s="7"/>
      <c r="U223" s="7"/>
      <c r="V223" s="7"/>
      <c r="W223" s="7"/>
      <c r="X223" s="7"/>
      <c r="Y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 spans="1:3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6"/>
      <c r="Q224" s="6"/>
      <c r="R224" s="6"/>
      <c r="S224" s="6"/>
      <c r="T224" s="7"/>
      <c r="U224" s="7"/>
      <c r="V224" s="7"/>
      <c r="W224" s="7"/>
      <c r="X224" s="7"/>
      <c r="Y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 spans="1:3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6"/>
      <c r="Q225" s="6"/>
      <c r="R225" s="6"/>
      <c r="S225" s="6"/>
      <c r="T225" s="7"/>
      <c r="U225" s="7"/>
      <c r="V225" s="7"/>
      <c r="W225" s="7"/>
      <c r="X225" s="7"/>
      <c r="Y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 spans="1:3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6"/>
      <c r="Q226" s="6"/>
      <c r="R226" s="6"/>
      <c r="S226" s="6"/>
      <c r="T226" s="7"/>
      <c r="U226" s="7"/>
      <c r="V226" s="7"/>
      <c r="W226" s="7"/>
      <c r="X226" s="7"/>
      <c r="Y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</row>
    <row r="227" spans="1:3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6"/>
      <c r="Q227" s="6"/>
      <c r="R227" s="6"/>
      <c r="S227" s="6"/>
      <c r="T227" s="7"/>
      <c r="U227" s="7"/>
      <c r="V227" s="7"/>
      <c r="W227" s="7"/>
      <c r="X227" s="7"/>
      <c r="Y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 spans="1:3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6"/>
      <c r="Q228" s="6"/>
      <c r="R228" s="6"/>
      <c r="S228" s="6"/>
      <c r="T228" s="7"/>
      <c r="U228" s="7"/>
      <c r="V228" s="7"/>
      <c r="W228" s="7"/>
      <c r="X228" s="7"/>
      <c r="Y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 spans="1:3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6"/>
      <c r="Q229" s="6"/>
      <c r="R229" s="6"/>
      <c r="S229" s="6"/>
      <c r="T229" s="7"/>
      <c r="U229" s="7"/>
      <c r="V229" s="7"/>
      <c r="W229" s="7"/>
      <c r="X229" s="7"/>
      <c r="Y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 spans="1:3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6"/>
      <c r="Q230" s="6"/>
      <c r="R230" s="6"/>
      <c r="S230" s="6"/>
      <c r="T230" s="7"/>
      <c r="U230" s="7"/>
      <c r="V230" s="7"/>
      <c r="W230" s="7"/>
      <c r="X230" s="7"/>
      <c r="Y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 spans="1:3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6"/>
      <c r="Q231" s="6"/>
      <c r="R231" s="6"/>
      <c r="S231" s="6"/>
      <c r="T231" s="7"/>
      <c r="U231" s="7"/>
      <c r="V231" s="7"/>
      <c r="W231" s="7"/>
      <c r="X231" s="7"/>
      <c r="Y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 spans="1:3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6"/>
      <c r="Q232" s="6"/>
      <c r="R232" s="6"/>
      <c r="S232" s="6"/>
      <c r="T232" s="7"/>
      <c r="U232" s="7"/>
      <c r="V232" s="7"/>
      <c r="W232" s="7"/>
      <c r="X232" s="7"/>
      <c r="Y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</row>
    <row r="233" spans="1:3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6"/>
      <c r="Q233" s="6"/>
      <c r="R233" s="6"/>
      <c r="S233" s="6"/>
      <c r="T233" s="7"/>
      <c r="U233" s="7"/>
      <c r="V233" s="7"/>
      <c r="W233" s="7"/>
      <c r="X233" s="7"/>
      <c r="Y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 spans="1:3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6"/>
      <c r="Q234" s="6"/>
      <c r="R234" s="6"/>
      <c r="S234" s="6"/>
      <c r="T234" s="7"/>
      <c r="U234" s="7"/>
      <c r="V234" s="7"/>
      <c r="W234" s="7"/>
      <c r="X234" s="7"/>
      <c r="Y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 spans="1:3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6"/>
      <c r="Q235" s="6"/>
      <c r="R235" s="6"/>
      <c r="S235" s="6"/>
      <c r="T235" s="7"/>
      <c r="U235" s="7"/>
      <c r="V235" s="7"/>
      <c r="W235" s="7"/>
      <c r="X235" s="7"/>
      <c r="Y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 spans="1: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6"/>
      <c r="Q236" s="6"/>
      <c r="R236" s="6"/>
      <c r="S236" s="6"/>
      <c r="T236" s="7"/>
      <c r="U236" s="7"/>
      <c r="V236" s="7"/>
      <c r="W236" s="7"/>
      <c r="X236" s="7"/>
      <c r="Y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</row>
    <row r="237" spans="1:3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6"/>
      <c r="Q237" s="6"/>
      <c r="R237" s="6"/>
      <c r="S237" s="6"/>
      <c r="T237" s="7"/>
      <c r="U237" s="7"/>
      <c r="V237" s="7"/>
      <c r="W237" s="7"/>
      <c r="X237" s="7"/>
      <c r="Y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</row>
    <row r="238" spans="1:3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6"/>
      <c r="Q238" s="6"/>
      <c r="R238" s="6"/>
      <c r="S238" s="6"/>
      <c r="T238" s="7"/>
      <c r="U238" s="7"/>
      <c r="V238" s="7"/>
      <c r="W238" s="7"/>
      <c r="X238" s="7"/>
      <c r="Y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</row>
    <row r="239" spans="1:3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6"/>
      <c r="Q239" s="6"/>
      <c r="R239" s="6"/>
      <c r="S239" s="6"/>
      <c r="T239" s="7"/>
      <c r="U239" s="7"/>
      <c r="V239" s="7"/>
      <c r="W239" s="7"/>
      <c r="X239" s="7"/>
      <c r="Y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 spans="1:3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6"/>
      <c r="Q240" s="6"/>
      <c r="R240" s="6"/>
      <c r="S240" s="6"/>
      <c r="T240" s="7"/>
      <c r="U240" s="7"/>
      <c r="V240" s="7"/>
      <c r="W240" s="7"/>
      <c r="X240" s="7"/>
      <c r="Y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 spans="1:3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6"/>
      <c r="Q241" s="6"/>
      <c r="R241" s="6"/>
      <c r="S241" s="6"/>
      <c r="T241" s="7"/>
      <c r="U241" s="7"/>
      <c r="V241" s="7"/>
      <c r="W241" s="7"/>
      <c r="X241" s="7"/>
      <c r="Y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 spans="1:3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6"/>
      <c r="Q242" s="6"/>
      <c r="R242" s="6"/>
      <c r="S242" s="6"/>
      <c r="T242" s="7"/>
      <c r="U242" s="7"/>
      <c r="V242" s="7"/>
      <c r="W242" s="7"/>
      <c r="X242" s="7"/>
      <c r="Y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 spans="1:3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6"/>
      <c r="Q243" s="6"/>
      <c r="R243" s="6"/>
      <c r="S243" s="6"/>
      <c r="T243" s="7"/>
      <c r="U243" s="7"/>
      <c r="V243" s="7"/>
      <c r="W243" s="7"/>
      <c r="X243" s="7"/>
      <c r="Y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 spans="1:3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6"/>
      <c r="Q244" s="6"/>
      <c r="R244" s="6"/>
      <c r="S244" s="6"/>
      <c r="T244" s="7"/>
      <c r="U244" s="7"/>
      <c r="V244" s="7"/>
      <c r="W244" s="7"/>
      <c r="X244" s="7"/>
      <c r="Y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spans="1:3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6"/>
      <c r="Q245" s="6"/>
      <c r="R245" s="6"/>
      <c r="S245" s="6"/>
      <c r="T245" s="7"/>
      <c r="U245" s="7"/>
      <c r="V245" s="7"/>
      <c r="W245" s="7"/>
      <c r="X245" s="7"/>
      <c r="Y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 spans="1:3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6"/>
      <c r="Q246" s="6"/>
      <c r="R246" s="6"/>
      <c r="S246" s="6"/>
      <c r="T246" s="7"/>
      <c r="U246" s="7"/>
      <c r="V246" s="7"/>
      <c r="W246" s="7"/>
      <c r="X246" s="7"/>
      <c r="Y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 spans="1:3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6"/>
      <c r="Q247" s="6"/>
      <c r="R247" s="6"/>
      <c r="S247" s="6"/>
      <c r="T247" s="7"/>
      <c r="U247" s="7"/>
      <c r="V247" s="7"/>
      <c r="W247" s="7"/>
      <c r="X247" s="7"/>
      <c r="Y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 spans="1:3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6"/>
      <c r="Q248" s="6"/>
      <c r="R248" s="6"/>
      <c r="S248" s="6"/>
      <c r="T248" s="7"/>
      <c r="U248" s="7"/>
      <c r="V248" s="7"/>
      <c r="W248" s="7"/>
      <c r="X248" s="7"/>
      <c r="Y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 spans="1:3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6"/>
      <c r="Q249" s="6"/>
      <c r="R249" s="6"/>
      <c r="S249" s="6"/>
      <c r="T249" s="7"/>
      <c r="U249" s="7"/>
      <c r="V249" s="7"/>
      <c r="W249" s="7"/>
      <c r="X249" s="7"/>
      <c r="Y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 spans="1:3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6"/>
      <c r="Q250" s="6"/>
      <c r="R250" s="6"/>
      <c r="S250" s="6"/>
      <c r="T250" s="7"/>
      <c r="U250" s="7"/>
      <c r="V250" s="7"/>
      <c r="W250" s="7"/>
      <c r="X250" s="7"/>
      <c r="Y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 spans="1:3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6"/>
      <c r="Q251" s="6"/>
      <c r="R251" s="6"/>
      <c r="S251" s="6"/>
      <c r="T251" s="7"/>
      <c r="U251" s="7"/>
      <c r="V251" s="7"/>
      <c r="W251" s="7"/>
      <c r="X251" s="7"/>
      <c r="Y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 spans="1:3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6"/>
      <c r="Q252" s="6"/>
      <c r="R252" s="6"/>
      <c r="S252" s="6"/>
      <c r="T252" s="7"/>
      <c r="U252" s="7"/>
      <c r="V252" s="7"/>
      <c r="W252" s="7"/>
      <c r="X252" s="7"/>
      <c r="Y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 spans="1:3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6"/>
      <c r="Q253" s="6"/>
      <c r="R253" s="6"/>
      <c r="S253" s="6"/>
      <c r="T253" s="7"/>
      <c r="U253" s="7"/>
      <c r="V253" s="7"/>
      <c r="W253" s="7"/>
      <c r="X253" s="7"/>
      <c r="Y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spans="1:3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6"/>
      <c r="Q254" s="6"/>
      <c r="R254" s="6"/>
      <c r="S254" s="6"/>
      <c r="T254" s="7"/>
      <c r="U254" s="7"/>
      <c r="V254" s="7"/>
      <c r="W254" s="7"/>
      <c r="X254" s="7"/>
      <c r="Y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</row>
    <row r="255" spans="1:3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6"/>
      <c r="Q255" s="6"/>
      <c r="R255" s="6"/>
      <c r="S255" s="6"/>
      <c r="T255" s="7"/>
      <c r="U255" s="7"/>
      <c r="V255" s="7"/>
      <c r="W255" s="7"/>
      <c r="X255" s="7"/>
      <c r="Y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</row>
    <row r="256" spans="1:3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6"/>
      <c r="Q256" s="6"/>
      <c r="R256" s="6"/>
      <c r="S256" s="6"/>
      <c r="T256" s="7"/>
      <c r="U256" s="7"/>
      <c r="V256" s="7"/>
      <c r="W256" s="7"/>
      <c r="X256" s="7"/>
      <c r="Y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</row>
    <row r="257" spans="1:3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6"/>
      <c r="Q257" s="6"/>
      <c r="R257" s="6"/>
      <c r="S257" s="6"/>
      <c r="T257" s="7"/>
      <c r="U257" s="7"/>
      <c r="V257" s="7"/>
      <c r="W257" s="7"/>
      <c r="X257" s="7"/>
      <c r="Y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</row>
    <row r="258" spans="1:3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6"/>
      <c r="Q258" s="6"/>
      <c r="R258" s="6"/>
      <c r="S258" s="6"/>
      <c r="T258" s="7"/>
      <c r="U258" s="7"/>
      <c r="V258" s="7"/>
      <c r="W258" s="7"/>
      <c r="X258" s="7"/>
      <c r="Y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</row>
    <row r="259" spans="1:3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6"/>
      <c r="Q259" s="6"/>
      <c r="R259" s="6"/>
      <c r="S259" s="6"/>
      <c r="T259" s="7"/>
      <c r="U259" s="7"/>
      <c r="V259" s="7"/>
      <c r="W259" s="7"/>
      <c r="X259" s="7"/>
      <c r="Y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</row>
    <row r="260" spans="1:3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6"/>
      <c r="Q260" s="6"/>
      <c r="R260" s="6"/>
      <c r="S260" s="6"/>
      <c r="T260" s="7"/>
      <c r="U260" s="7"/>
      <c r="V260" s="7"/>
      <c r="W260" s="7"/>
      <c r="X260" s="7"/>
      <c r="Y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</row>
    <row r="261" spans="1:3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6"/>
      <c r="Q261" s="6"/>
      <c r="R261" s="6"/>
      <c r="S261" s="6"/>
      <c r="T261" s="7"/>
      <c r="U261" s="7"/>
      <c r="V261" s="7"/>
      <c r="W261" s="7"/>
      <c r="X261" s="7"/>
      <c r="Y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  <row r="262" spans="1:3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6"/>
      <c r="Q262" s="6"/>
      <c r="R262" s="6"/>
      <c r="S262" s="6"/>
      <c r="T262" s="7"/>
      <c r="U262" s="7"/>
      <c r="V262" s="7"/>
      <c r="W262" s="7"/>
      <c r="X262" s="7"/>
      <c r="Y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</row>
    <row r="263" spans="1:3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6"/>
      <c r="Q263" s="6"/>
      <c r="R263" s="6"/>
      <c r="S263" s="6"/>
      <c r="T263" s="7"/>
      <c r="U263" s="7"/>
      <c r="V263" s="7"/>
      <c r="W263" s="7"/>
      <c r="X263" s="7"/>
      <c r="Y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</row>
    <row r="264" spans="1:3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6"/>
      <c r="Q264" s="6"/>
      <c r="R264" s="6"/>
      <c r="S264" s="6"/>
      <c r="T264" s="7"/>
      <c r="U264" s="7"/>
      <c r="V264" s="7"/>
      <c r="W264" s="7"/>
      <c r="X264" s="7"/>
      <c r="Y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</row>
    <row r="265" spans="1:3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6"/>
      <c r="Q265" s="6"/>
      <c r="R265" s="6"/>
      <c r="S265" s="6"/>
      <c r="T265" s="7"/>
      <c r="U265" s="7"/>
      <c r="V265" s="7"/>
      <c r="W265" s="7"/>
      <c r="X265" s="7"/>
      <c r="Y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 spans="1:3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6"/>
      <c r="Q266" s="6"/>
      <c r="R266" s="6"/>
      <c r="S266" s="6"/>
      <c r="T266" s="7"/>
      <c r="U266" s="7"/>
      <c r="V266" s="7"/>
      <c r="W266" s="7"/>
      <c r="X266" s="7"/>
      <c r="Y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 spans="1:3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6"/>
      <c r="Q267" s="6"/>
      <c r="R267" s="6"/>
      <c r="S267" s="6"/>
      <c r="T267" s="7"/>
      <c r="U267" s="7"/>
      <c r="V267" s="7"/>
      <c r="W267" s="7"/>
      <c r="X267" s="7"/>
      <c r="Y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</row>
    <row r="268" spans="1:3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6"/>
      <c r="Q268" s="6"/>
      <c r="R268" s="6"/>
      <c r="S268" s="6"/>
      <c r="T268" s="7"/>
      <c r="U268" s="7"/>
      <c r="V268" s="7"/>
      <c r="W268" s="7"/>
      <c r="X268" s="7"/>
      <c r="Y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</row>
    <row r="269" spans="1:3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6"/>
      <c r="Q269" s="6"/>
      <c r="R269" s="6"/>
      <c r="S269" s="6"/>
      <c r="T269" s="7"/>
      <c r="U269" s="7"/>
      <c r="V269" s="7"/>
      <c r="W269" s="7"/>
      <c r="X269" s="7"/>
      <c r="Y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</row>
    <row r="270" spans="1:3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6"/>
      <c r="Q270" s="6"/>
      <c r="R270" s="6"/>
      <c r="S270" s="6"/>
      <c r="T270" s="7"/>
      <c r="U270" s="7"/>
      <c r="V270" s="7"/>
      <c r="W270" s="7"/>
      <c r="X270" s="7"/>
      <c r="Y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</row>
    <row r="271" spans="1:3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6"/>
      <c r="Q271" s="6"/>
      <c r="R271" s="6"/>
      <c r="S271" s="6"/>
      <c r="T271" s="7"/>
      <c r="U271" s="7"/>
      <c r="V271" s="7"/>
      <c r="W271" s="7"/>
      <c r="X271" s="7"/>
      <c r="Y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</row>
    <row r="272" spans="1:3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6"/>
      <c r="Q272" s="6"/>
      <c r="R272" s="6"/>
      <c r="S272" s="6"/>
      <c r="T272" s="7"/>
      <c r="U272" s="7"/>
      <c r="V272" s="7"/>
      <c r="W272" s="7"/>
      <c r="X272" s="7"/>
      <c r="Y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</row>
    <row r="273" spans="1:3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6"/>
      <c r="Q273" s="6"/>
      <c r="R273" s="6"/>
      <c r="S273" s="6"/>
      <c r="T273" s="7"/>
      <c r="U273" s="7"/>
      <c r="V273" s="7"/>
      <c r="W273" s="7"/>
      <c r="X273" s="7"/>
      <c r="Y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</row>
    <row r="274" spans="1:3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6"/>
      <c r="Q274" s="6"/>
      <c r="R274" s="6"/>
      <c r="S274" s="6"/>
      <c r="T274" s="7"/>
      <c r="U274" s="7"/>
      <c r="V274" s="7"/>
      <c r="W274" s="7"/>
      <c r="X274" s="7"/>
      <c r="Y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</row>
    <row r="275" spans="1:3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6"/>
      <c r="Q275" s="6"/>
      <c r="R275" s="6"/>
      <c r="S275" s="6"/>
      <c r="T275" s="7"/>
      <c r="U275" s="7"/>
      <c r="V275" s="7"/>
      <c r="W275" s="7"/>
      <c r="X275" s="7"/>
      <c r="Y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</row>
    <row r="276" spans="1:3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6"/>
      <c r="Q276" s="6"/>
      <c r="R276" s="6"/>
      <c r="S276" s="6"/>
      <c r="T276" s="7"/>
      <c r="U276" s="7"/>
      <c r="V276" s="7"/>
      <c r="W276" s="7"/>
      <c r="X276" s="7"/>
      <c r="Y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</row>
    <row r="277" spans="1:3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6"/>
      <c r="Q277" s="6"/>
      <c r="R277" s="6"/>
      <c r="S277" s="6"/>
      <c r="T277" s="7"/>
      <c r="U277" s="7"/>
      <c r="V277" s="7"/>
      <c r="W277" s="7"/>
      <c r="X277" s="7"/>
      <c r="Y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</row>
    <row r="278" spans="1:3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6"/>
      <c r="Q278" s="6"/>
      <c r="R278" s="6"/>
      <c r="S278" s="6"/>
      <c r="T278" s="7"/>
      <c r="U278" s="7"/>
      <c r="V278" s="7"/>
      <c r="W278" s="7"/>
      <c r="X278" s="7"/>
      <c r="Y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</row>
    <row r="279" spans="1:3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6"/>
      <c r="Q279" s="6"/>
      <c r="R279" s="6"/>
      <c r="S279" s="6"/>
      <c r="T279" s="7"/>
      <c r="U279" s="7"/>
      <c r="V279" s="7"/>
      <c r="W279" s="7"/>
      <c r="X279" s="7"/>
      <c r="Y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</row>
    <row r="280" spans="1:3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6"/>
      <c r="Q280" s="6"/>
      <c r="R280" s="6"/>
      <c r="S280" s="6"/>
      <c r="T280" s="7"/>
      <c r="U280" s="7"/>
      <c r="V280" s="7"/>
      <c r="W280" s="7"/>
      <c r="X280" s="7"/>
      <c r="Y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</row>
    <row r="281" spans="1:3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6"/>
      <c r="Q281" s="6"/>
      <c r="R281" s="6"/>
      <c r="S281" s="6"/>
      <c r="T281" s="7"/>
      <c r="U281" s="7"/>
      <c r="V281" s="7"/>
      <c r="W281" s="7"/>
      <c r="X281" s="7"/>
      <c r="Y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</row>
    <row r="282" spans="1:3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6"/>
      <c r="Q282" s="6"/>
      <c r="R282" s="6"/>
      <c r="S282" s="6"/>
      <c r="T282" s="7"/>
      <c r="U282" s="7"/>
      <c r="V282" s="7"/>
      <c r="W282" s="7"/>
      <c r="X282" s="7"/>
      <c r="Y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</row>
    <row r="283" spans="1:3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6"/>
      <c r="Q283" s="6"/>
      <c r="R283" s="6"/>
      <c r="S283" s="6"/>
      <c r="T283" s="7"/>
      <c r="U283" s="7"/>
      <c r="V283" s="7"/>
      <c r="W283" s="7"/>
      <c r="X283" s="7"/>
      <c r="Y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</row>
    <row r="284" spans="1:3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6"/>
      <c r="Q284" s="6"/>
      <c r="R284" s="6"/>
      <c r="S284" s="6"/>
      <c r="T284" s="7"/>
      <c r="U284" s="7"/>
      <c r="V284" s="7"/>
      <c r="W284" s="7"/>
      <c r="X284" s="7"/>
      <c r="Y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</row>
    <row r="285" spans="1:3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6"/>
      <c r="Q285" s="6"/>
      <c r="R285" s="6"/>
      <c r="S285" s="6"/>
      <c r="T285" s="7"/>
      <c r="U285" s="7"/>
      <c r="V285" s="7"/>
      <c r="W285" s="7"/>
      <c r="X285" s="7"/>
      <c r="Y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</row>
    <row r="286" spans="1:3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6"/>
      <c r="Q286" s="6"/>
      <c r="R286" s="6"/>
      <c r="S286" s="6"/>
      <c r="T286" s="7"/>
      <c r="U286" s="7"/>
      <c r="V286" s="7"/>
      <c r="W286" s="7"/>
      <c r="X286" s="7"/>
      <c r="Y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</row>
    <row r="287" spans="1:3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6"/>
      <c r="Q287" s="6"/>
      <c r="R287" s="6"/>
      <c r="S287" s="6"/>
      <c r="T287" s="7"/>
      <c r="U287" s="7"/>
      <c r="V287" s="7"/>
      <c r="W287" s="7"/>
      <c r="X287" s="7"/>
      <c r="Y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</row>
    <row r="288" spans="1:3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6"/>
      <c r="Q288" s="6"/>
      <c r="R288" s="6"/>
      <c r="S288" s="6"/>
      <c r="T288" s="7"/>
      <c r="U288" s="7"/>
      <c r="V288" s="7"/>
      <c r="W288" s="7"/>
      <c r="X288" s="7"/>
      <c r="Y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</row>
    <row r="289" spans="1:3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6"/>
      <c r="Q289" s="6"/>
      <c r="R289" s="6"/>
      <c r="S289" s="6"/>
      <c r="T289" s="7"/>
      <c r="U289" s="7"/>
      <c r="V289" s="7"/>
      <c r="W289" s="7"/>
      <c r="X289" s="7"/>
      <c r="Y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</row>
    <row r="290" spans="1:3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6"/>
      <c r="Q290" s="6"/>
      <c r="R290" s="6"/>
      <c r="S290" s="6"/>
      <c r="T290" s="7"/>
      <c r="U290" s="7"/>
      <c r="V290" s="7"/>
      <c r="W290" s="7"/>
      <c r="X290" s="7"/>
      <c r="Y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</row>
    <row r="291" spans="1:3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6"/>
      <c r="Q291" s="6"/>
      <c r="R291" s="6"/>
      <c r="S291" s="6"/>
      <c r="T291" s="7"/>
      <c r="U291" s="7"/>
      <c r="V291" s="7"/>
      <c r="W291" s="7"/>
      <c r="X291" s="7"/>
      <c r="Y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</row>
    <row r="292" spans="1:3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6"/>
      <c r="Q292" s="6"/>
      <c r="R292" s="6"/>
      <c r="S292" s="6"/>
      <c r="T292" s="7"/>
      <c r="U292" s="7"/>
      <c r="V292" s="7"/>
      <c r="W292" s="7"/>
      <c r="X292" s="7"/>
      <c r="Y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</row>
    <row r="293" spans="1:3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6"/>
      <c r="Q293" s="6"/>
      <c r="R293" s="6"/>
      <c r="S293" s="6"/>
      <c r="T293" s="7"/>
      <c r="U293" s="7"/>
      <c r="V293" s="7"/>
      <c r="W293" s="7"/>
      <c r="X293" s="7"/>
      <c r="Y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</row>
    <row r="294" spans="1:3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6"/>
      <c r="Q294" s="6"/>
      <c r="R294" s="6"/>
      <c r="S294" s="6"/>
      <c r="T294" s="7"/>
      <c r="U294" s="7"/>
      <c r="V294" s="7"/>
      <c r="W294" s="7"/>
      <c r="X294" s="7"/>
      <c r="Y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</row>
    <row r="295" spans="1:3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6"/>
      <c r="Q295" s="6"/>
      <c r="R295" s="6"/>
      <c r="S295" s="6"/>
      <c r="T295" s="7"/>
      <c r="U295" s="7"/>
      <c r="V295" s="7"/>
      <c r="W295" s="7"/>
      <c r="X295" s="7"/>
      <c r="Y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</row>
    <row r="296" spans="1:3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6"/>
      <c r="Q296" s="6"/>
      <c r="R296" s="6"/>
      <c r="S296" s="6"/>
      <c r="T296" s="7"/>
      <c r="U296" s="7"/>
      <c r="V296" s="7"/>
      <c r="W296" s="7"/>
      <c r="X296" s="7"/>
      <c r="Y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</row>
    <row r="297" spans="1:3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6"/>
      <c r="Q297" s="6"/>
      <c r="R297" s="6"/>
      <c r="S297" s="6"/>
      <c r="T297" s="7"/>
      <c r="U297" s="7"/>
      <c r="V297" s="7"/>
      <c r="W297" s="7"/>
      <c r="X297" s="7"/>
      <c r="Y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</row>
    <row r="298" spans="1:3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6"/>
      <c r="Q298" s="6"/>
      <c r="R298" s="6"/>
      <c r="S298" s="6"/>
      <c r="T298" s="7"/>
      <c r="U298" s="7"/>
      <c r="V298" s="7"/>
      <c r="W298" s="7"/>
      <c r="X298" s="7"/>
      <c r="Y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</row>
    <row r="299" spans="1:3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6"/>
      <c r="Q299" s="6"/>
      <c r="R299" s="6"/>
      <c r="S299" s="6"/>
      <c r="T299" s="7"/>
      <c r="U299" s="7"/>
      <c r="V299" s="7"/>
      <c r="W299" s="7"/>
      <c r="X299" s="7"/>
      <c r="Y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</row>
    <row r="300" spans="1:3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6"/>
      <c r="Q300" s="6"/>
      <c r="R300" s="6"/>
      <c r="S300" s="6"/>
      <c r="T300" s="7"/>
      <c r="U300" s="7"/>
      <c r="V300" s="7"/>
      <c r="W300" s="7"/>
      <c r="X300" s="7"/>
      <c r="Y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</row>
    <row r="301" spans="1:3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6"/>
      <c r="Q301" s="6"/>
      <c r="R301" s="6"/>
      <c r="S301" s="6"/>
      <c r="T301" s="7"/>
      <c r="U301" s="7"/>
      <c r="V301" s="7"/>
      <c r="W301" s="7"/>
      <c r="X301" s="7"/>
      <c r="Y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</row>
    <row r="302" spans="1:3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6"/>
      <c r="Q302" s="6"/>
      <c r="R302" s="6"/>
      <c r="S302" s="6"/>
      <c r="T302" s="7"/>
      <c r="U302" s="7"/>
      <c r="V302" s="7"/>
      <c r="W302" s="7"/>
      <c r="X302" s="7"/>
      <c r="Y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</row>
    <row r="303" spans="1:3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6"/>
      <c r="Q303" s="6"/>
      <c r="R303" s="6"/>
      <c r="S303" s="6"/>
      <c r="T303" s="7"/>
      <c r="U303" s="7"/>
      <c r="V303" s="7"/>
      <c r="W303" s="7"/>
      <c r="X303" s="7"/>
      <c r="Y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</row>
    <row r="304" spans="1:3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6"/>
      <c r="Q304" s="6"/>
      <c r="R304" s="6"/>
      <c r="S304" s="6"/>
      <c r="T304" s="7"/>
      <c r="U304" s="7"/>
      <c r="V304" s="7"/>
      <c r="W304" s="7"/>
      <c r="X304" s="7"/>
      <c r="Y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</row>
    <row r="305" spans="1:3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6"/>
      <c r="Q305" s="6"/>
      <c r="R305" s="6"/>
      <c r="S305" s="6"/>
      <c r="T305" s="7"/>
      <c r="U305" s="7"/>
      <c r="V305" s="7"/>
      <c r="W305" s="7"/>
      <c r="X305" s="7"/>
      <c r="Y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</row>
    <row r="306" spans="1:3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6"/>
      <c r="Q306" s="6"/>
      <c r="R306" s="6"/>
      <c r="S306" s="6"/>
      <c r="T306" s="7"/>
      <c r="U306" s="7"/>
      <c r="V306" s="7"/>
      <c r="W306" s="7"/>
      <c r="X306" s="7"/>
      <c r="Y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</row>
    <row r="307" spans="1:3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6"/>
      <c r="Q307" s="6"/>
      <c r="R307" s="6"/>
      <c r="S307" s="6"/>
      <c r="T307" s="7"/>
      <c r="U307" s="7"/>
      <c r="V307" s="7"/>
      <c r="W307" s="7"/>
      <c r="X307" s="7"/>
      <c r="Y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</row>
    <row r="308" spans="1:3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6"/>
      <c r="Q308" s="6"/>
      <c r="R308" s="6"/>
      <c r="S308" s="6"/>
      <c r="T308" s="7"/>
      <c r="U308" s="7"/>
      <c r="V308" s="7"/>
      <c r="W308" s="7"/>
      <c r="X308" s="7"/>
      <c r="Y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</row>
    <row r="309" spans="1:3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6"/>
      <c r="Q309" s="6"/>
      <c r="R309" s="6"/>
      <c r="S309" s="6"/>
      <c r="T309" s="7"/>
      <c r="U309" s="7"/>
      <c r="V309" s="7"/>
      <c r="W309" s="7"/>
      <c r="X309" s="7"/>
      <c r="Y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</row>
    <row r="310" spans="1:3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6"/>
      <c r="Q310" s="6"/>
      <c r="R310" s="6"/>
      <c r="S310" s="6"/>
      <c r="T310" s="7"/>
      <c r="U310" s="7"/>
      <c r="V310" s="7"/>
      <c r="W310" s="7"/>
      <c r="X310" s="7"/>
      <c r="Y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</row>
    <row r="311" spans="1:3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6"/>
      <c r="Q311" s="6"/>
      <c r="R311" s="6"/>
      <c r="S311" s="6"/>
      <c r="T311" s="7"/>
      <c r="U311" s="7"/>
      <c r="V311" s="7"/>
      <c r="W311" s="7"/>
      <c r="X311" s="7"/>
      <c r="Y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</row>
    <row r="312" spans="1:3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6"/>
      <c r="Q312" s="6"/>
      <c r="R312" s="6"/>
      <c r="S312" s="6"/>
      <c r="T312" s="7"/>
      <c r="U312" s="7"/>
      <c r="V312" s="7"/>
      <c r="W312" s="7"/>
      <c r="X312" s="7"/>
      <c r="Y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</row>
    <row r="313" spans="1:3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6"/>
      <c r="Q313" s="6"/>
      <c r="R313" s="6"/>
      <c r="S313" s="6"/>
      <c r="T313" s="7"/>
      <c r="U313" s="7"/>
      <c r="V313" s="7"/>
      <c r="W313" s="7"/>
      <c r="X313" s="7"/>
      <c r="Y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</row>
    <row r="314" spans="1:3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6"/>
      <c r="Q314" s="6"/>
      <c r="R314" s="6"/>
      <c r="S314" s="6"/>
      <c r="T314" s="7"/>
      <c r="U314" s="7"/>
      <c r="V314" s="7"/>
      <c r="W314" s="7"/>
      <c r="X314" s="7"/>
      <c r="Y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</row>
    <row r="315" spans="1:3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6"/>
      <c r="Q315" s="6"/>
      <c r="R315" s="6"/>
      <c r="S315" s="6"/>
      <c r="T315" s="7"/>
      <c r="U315" s="7"/>
      <c r="V315" s="7"/>
      <c r="W315" s="7"/>
      <c r="X315" s="7"/>
      <c r="Y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</row>
    <row r="316" spans="1:3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6"/>
      <c r="Q316" s="6"/>
      <c r="R316" s="6"/>
      <c r="S316" s="6"/>
      <c r="T316" s="7"/>
      <c r="U316" s="7"/>
      <c r="V316" s="7"/>
      <c r="W316" s="7"/>
      <c r="X316" s="7"/>
      <c r="Y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</row>
    <row r="317" spans="1:3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6"/>
      <c r="Q317" s="6"/>
      <c r="R317" s="6"/>
      <c r="S317" s="6"/>
      <c r="T317" s="7"/>
      <c r="U317" s="7"/>
      <c r="V317" s="7"/>
      <c r="W317" s="7"/>
      <c r="X317" s="7"/>
      <c r="Y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</row>
    <row r="318" spans="1:3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6"/>
      <c r="Q318" s="6"/>
      <c r="R318" s="6"/>
      <c r="S318" s="6"/>
      <c r="T318" s="7"/>
      <c r="U318" s="7"/>
      <c r="V318" s="7"/>
      <c r="W318" s="7"/>
      <c r="X318" s="7"/>
      <c r="Y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</row>
    <row r="319" spans="1:3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6"/>
      <c r="Q319" s="6"/>
      <c r="R319" s="6"/>
      <c r="S319" s="6"/>
      <c r="T319" s="7"/>
      <c r="U319" s="7"/>
      <c r="V319" s="7"/>
      <c r="W319" s="7"/>
      <c r="X319" s="7"/>
      <c r="Y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</row>
    <row r="320" spans="1:3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6"/>
      <c r="Q320" s="6"/>
      <c r="R320" s="6"/>
      <c r="S320" s="6"/>
      <c r="T320" s="7"/>
      <c r="U320" s="7"/>
      <c r="V320" s="7"/>
      <c r="W320" s="7"/>
      <c r="X320" s="7"/>
      <c r="Y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</row>
    <row r="321" spans="1:3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6"/>
      <c r="Q321" s="6"/>
      <c r="R321" s="6"/>
      <c r="S321" s="6"/>
      <c r="T321" s="7"/>
      <c r="U321" s="7"/>
      <c r="V321" s="7"/>
      <c r="W321" s="7"/>
      <c r="X321" s="7"/>
      <c r="Y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</row>
    <row r="322" spans="1:3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6"/>
      <c r="Q322" s="6"/>
      <c r="R322" s="6"/>
      <c r="S322" s="6"/>
      <c r="T322" s="7"/>
      <c r="U322" s="7"/>
      <c r="V322" s="7"/>
      <c r="W322" s="7"/>
      <c r="X322" s="7"/>
      <c r="Y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</row>
    <row r="323" spans="1:3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6"/>
      <c r="Q323" s="6"/>
      <c r="R323" s="6"/>
      <c r="S323" s="6"/>
      <c r="T323" s="7"/>
      <c r="U323" s="7"/>
      <c r="V323" s="7"/>
      <c r="W323" s="7"/>
      <c r="X323" s="7"/>
      <c r="Y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</row>
    <row r="324" spans="1:3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6"/>
      <c r="Q324" s="6"/>
      <c r="R324" s="6"/>
      <c r="S324" s="6"/>
      <c r="T324" s="7"/>
      <c r="U324" s="7"/>
      <c r="V324" s="7"/>
      <c r="W324" s="7"/>
      <c r="X324" s="7"/>
      <c r="Y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 spans="1:3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6"/>
      <c r="Q325" s="6"/>
      <c r="R325" s="6"/>
      <c r="S325" s="6"/>
      <c r="T325" s="7"/>
      <c r="U325" s="7"/>
      <c r="V325" s="7"/>
      <c r="W325" s="7"/>
      <c r="X325" s="7"/>
      <c r="Y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</row>
    <row r="326" spans="1:3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6"/>
      <c r="Q326" s="6"/>
      <c r="R326" s="6"/>
      <c r="S326" s="6"/>
      <c r="T326" s="7"/>
      <c r="U326" s="7"/>
      <c r="V326" s="7"/>
      <c r="W326" s="7"/>
      <c r="X326" s="7"/>
      <c r="Y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</row>
    <row r="327" spans="1:3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6"/>
      <c r="Q327" s="6"/>
      <c r="R327" s="6"/>
      <c r="S327" s="6"/>
      <c r="T327" s="7"/>
      <c r="U327" s="7"/>
      <c r="V327" s="7"/>
      <c r="W327" s="7"/>
      <c r="X327" s="7"/>
      <c r="Y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</row>
    <row r="328" spans="1:3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6"/>
      <c r="Q328" s="6"/>
      <c r="R328" s="6"/>
      <c r="S328" s="6"/>
      <c r="T328" s="7"/>
      <c r="U328" s="7"/>
      <c r="V328" s="7"/>
      <c r="W328" s="7"/>
      <c r="X328" s="7"/>
      <c r="Y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</row>
    <row r="329" spans="1:3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6"/>
      <c r="Q329" s="6"/>
      <c r="R329" s="6"/>
      <c r="S329" s="6"/>
      <c r="T329" s="7"/>
      <c r="U329" s="7"/>
      <c r="V329" s="7"/>
      <c r="W329" s="7"/>
      <c r="X329" s="7"/>
      <c r="Y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</row>
    <row r="330" spans="1:3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6"/>
      <c r="Q330" s="6"/>
      <c r="R330" s="6"/>
      <c r="S330" s="6"/>
      <c r="T330" s="7"/>
      <c r="U330" s="7"/>
      <c r="V330" s="7"/>
      <c r="W330" s="7"/>
      <c r="X330" s="7"/>
      <c r="Y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</row>
    <row r="331" spans="1:3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6"/>
      <c r="Q331" s="6"/>
      <c r="R331" s="6"/>
      <c r="S331" s="6"/>
      <c r="T331" s="7"/>
      <c r="U331" s="7"/>
      <c r="V331" s="7"/>
      <c r="W331" s="7"/>
      <c r="X331" s="7"/>
      <c r="Y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</row>
    <row r="332" spans="1:3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6"/>
      <c r="Q332" s="6"/>
      <c r="R332" s="6"/>
      <c r="S332" s="6"/>
      <c r="T332" s="7"/>
      <c r="U332" s="7"/>
      <c r="V332" s="7"/>
      <c r="W332" s="7"/>
      <c r="X332" s="7"/>
      <c r="Y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</row>
    <row r="333" spans="1:3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6"/>
      <c r="Q333" s="6"/>
      <c r="R333" s="6"/>
      <c r="S333" s="6"/>
      <c r="T333" s="7"/>
      <c r="U333" s="7"/>
      <c r="V333" s="7"/>
      <c r="W333" s="7"/>
      <c r="X333" s="7"/>
      <c r="Y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</row>
    <row r="334" spans="1:3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6"/>
      <c r="Q334" s="6"/>
      <c r="R334" s="6"/>
      <c r="S334" s="6"/>
      <c r="T334" s="7"/>
      <c r="U334" s="7"/>
      <c r="V334" s="7"/>
      <c r="W334" s="7"/>
      <c r="X334" s="7"/>
      <c r="Y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</row>
    <row r="335" spans="1:3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6"/>
      <c r="Q335" s="6"/>
      <c r="R335" s="6"/>
      <c r="S335" s="6"/>
      <c r="T335" s="7"/>
      <c r="U335" s="7"/>
      <c r="V335" s="7"/>
      <c r="W335" s="7"/>
      <c r="X335" s="7"/>
      <c r="Y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</row>
    <row r="336" spans="1: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6"/>
      <c r="Q336" s="6"/>
      <c r="R336" s="6"/>
      <c r="S336" s="6"/>
      <c r="T336" s="7"/>
      <c r="U336" s="7"/>
      <c r="V336" s="7"/>
      <c r="W336" s="7"/>
      <c r="X336" s="7"/>
      <c r="Y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</row>
    <row r="337" spans="1:3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6"/>
      <c r="Q337" s="6"/>
      <c r="R337" s="6"/>
      <c r="S337" s="6"/>
      <c r="T337" s="7"/>
      <c r="U337" s="7"/>
      <c r="V337" s="7"/>
      <c r="W337" s="7"/>
      <c r="X337" s="7"/>
      <c r="Y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</row>
    <row r="338" spans="1:3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6"/>
      <c r="Q338" s="6"/>
      <c r="R338" s="6"/>
      <c r="S338" s="6"/>
      <c r="T338" s="7"/>
      <c r="U338" s="7"/>
      <c r="V338" s="7"/>
      <c r="W338" s="7"/>
      <c r="X338" s="7"/>
      <c r="Y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</row>
    <row r="339" spans="1:3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6"/>
      <c r="Q339" s="6"/>
      <c r="R339" s="6"/>
      <c r="S339" s="6"/>
      <c r="T339" s="7"/>
      <c r="U339" s="7"/>
      <c r="V339" s="7"/>
      <c r="W339" s="7"/>
      <c r="X339" s="7"/>
      <c r="Y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</row>
    <row r="340" spans="1:3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6"/>
      <c r="Q340" s="6"/>
      <c r="R340" s="6"/>
      <c r="S340" s="6"/>
      <c r="T340" s="7"/>
      <c r="U340" s="7"/>
      <c r="V340" s="7"/>
      <c r="W340" s="7"/>
      <c r="X340" s="7"/>
      <c r="Y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</row>
    <row r="341" spans="1:3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6"/>
      <c r="Q341" s="6"/>
      <c r="R341" s="6"/>
      <c r="S341" s="6"/>
      <c r="T341" s="7"/>
      <c r="U341" s="7"/>
      <c r="V341" s="7"/>
      <c r="W341" s="7"/>
      <c r="X341" s="7"/>
      <c r="Y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</row>
    <row r="342" spans="1:3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6"/>
      <c r="Q342" s="6"/>
      <c r="R342" s="6"/>
      <c r="S342" s="6"/>
      <c r="T342" s="7"/>
      <c r="U342" s="7"/>
      <c r="V342" s="7"/>
      <c r="W342" s="7"/>
      <c r="X342" s="7"/>
      <c r="Y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</row>
    <row r="343" spans="1:3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6"/>
      <c r="Q343" s="6"/>
      <c r="R343" s="6"/>
      <c r="S343" s="6"/>
      <c r="T343" s="7"/>
      <c r="U343" s="7"/>
      <c r="V343" s="7"/>
      <c r="W343" s="7"/>
      <c r="X343" s="7"/>
      <c r="Y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</row>
    <row r="344" spans="1:3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6"/>
      <c r="Q344" s="6"/>
      <c r="R344" s="6"/>
      <c r="S344" s="6"/>
      <c r="T344" s="7"/>
      <c r="U344" s="7"/>
      <c r="V344" s="7"/>
      <c r="W344" s="7"/>
      <c r="X344" s="7"/>
      <c r="Y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</row>
    <row r="345" spans="1:3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6"/>
      <c r="Q345" s="6"/>
      <c r="R345" s="6"/>
      <c r="S345" s="6"/>
      <c r="T345" s="7"/>
      <c r="U345" s="7"/>
      <c r="V345" s="7"/>
      <c r="W345" s="7"/>
      <c r="X345" s="7"/>
      <c r="Y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</row>
    <row r="346" spans="1:3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6"/>
      <c r="Q346" s="6"/>
      <c r="R346" s="6"/>
      <c r="S346" s="6"/>
      <c r="T346" s="7"/>
      <c r="U346" s="7"/>
      <c r="V346" s="7"/>
      <c r="W346" s="7"/>
      <c r="X346" s="7"/>
      <c r="Y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</row>
    <row r="347" spans="1:3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6"/>
      <c r="Q347" s="6"/>
      <c r="R347" s="6"/>
      <c r="S347" s="6"/>
      <c r="T347" s="7"/>
      <c r="U347" s="7"/>
      <c r="V347" s="7"/>
      <c r="W347" s="7"/>
      <c r="X347" s="7"/>
      <c r="Y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</row>
    <row r="348" spans="1:3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6"/>
      <c r="Q348" s="6"/>
      <c r="R348" s="6"/>
      <c r="S348" s="6"/>
      <c r="T348" s="7"/>
      <c r="U348" s="7"/>
      <c r="V348" s="7"/>
      <c r="W348" s="7"/>
      <c r="X348" s="7"/>
      <c r="Y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</row>
    <row r="349" spans="1:3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6"/>
      <c r="Q349" s="6"/>
      <c r="R349" s="6"/>
      <c r="S349" s="6"/>
      <c r="T349" s="7"/>
      <c r="U349" s="7"/>
      <c r="V349" s="7"/>
      <c r="W349" s="7"/>
      <c r="X349" s="7"/>
      <c r="Y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</row>
    <row r="350" spans="1:3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6"/>
      <c r="Q350" s="6"/>
      <c r="R350" s="6"/>
      <c r="S350" s="6"/>
      <c r="T350" s="7"/>
      <c r="U350" s="7"/>
      <c r="V350" s="7"/>
      <c r="W350" s="7"/>
      <c r="X350" s="7"/>
      <c r="Y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</row>
    <row r="351" spans="1:3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6"/>
      <c r="Q351" s="6"/>
      <c r="R351" s="6"/>
      <c r="S351" s="6"/>
      <c r="T351" s="7"/>
      <c r="U351" s="7"/>
      <c r="V351" s="7"/>
      <c r="W351" s="7"/>
      <c r="X351" s="7"/>
      <c r="Y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  <row r="352" spans="1:3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6"/>
      <c r="Q352" s="6"/>
      <c r="R352" s="6"/>
      <c r="S352" s="6"/>
      <c r="T352" s="7"/>
      <c r="U352" s="7"/>
      <c r="V352" s="7"/>
      <c r="W352" s="7"/>
      <c r="X352" s="7"/>
      <c r="Y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</row>
    <row r="353" spans="1:3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6"/>
      <c r="Q353" s="6"/>
      <c r="R353" s="6"/>
      <c r="S353" s="6"/>
      <c r="T353" s="7"/>
      <c r="U353" s="7"/>
      <c r="V353" s="7"/>
      <c r="W353" s="7"/>
      <c r="X353" s="7"/>
      <c r="Y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</row>
    <row r="354" spans="1:3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6"/>
      <c r="Q354" s="6"/>
      <c r="R354" s="6"/>
      <c r="S354" s="6"/>
      <c r="T354" s="7"/>
      <c r="U354" s="7"/>
      <c r="V354" s="7"/>
      <c r="W354" s="7"/>
      <c r="X354" s="7"/>
      <c r="Y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</row>
    <row r="355" spans="1:3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6"/>
      <c r="Q355" s="6"/>
      <c r="R355" s="6"/>
      <c r="S355" s="6"/>
      <c r="T355" s="7"/>
      <c r="U355" s="7"/>
      <c r="V355" s="7"/>
      <c r="W355" s="7"/>
      <c r="X355" s="7"/>
      <c r="Y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</row>
    <row r="356" spans="1:3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6"/>
      <c r="Q356" s="6"/>
      <c r="R356" s="6"/>
      <c r="S356" s="6"/>
      <c r="T356" s="7"/>
      <c r="U356" s="7"/>
      <c r="V356" s="7"/>
      <c r="W356" s="7"/>
      <c r="X356" s="7"/>
      <c r="Y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</row>
    <row r="357" spans="1:3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6"/>
      <c r="Q357" s="6"/>
      <c r="R357" s="6"/>
      <c r="S357" s="6"/>
      <c r="T357" s="7"/>
      <c r="U357" s="7"/>
      <c r="V357" s="7"/>
      <c r="W357" s="7"/>
      <c r="X357" s="7"/>
      <c r="Y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</row>
    <row r="358" spans="1:3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6"/>
      <c r="Q358" s="6"/>
      <c r="R358" s="6"/>
      <c r="S358" s="6"/>
      <c r="T358" s="7"/>
      <c r="U358" s="7"/>
      <c r="V358" s="7"/>
      <c r="W358" s="7"/>
      <c r="X358" s="7"/>
      <c r="Y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</row>
    <row r="359" spans="1:3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6"/>
      <c r="Q359" s="6"/>
      <c r="R359" s="6"/>
      <c r="S359" s="6"/>
      <c r="T359" s="7"/>
      <c r="U359" s="7"/>
      <c r="V359" s="7"/>
      <c r="W359" s="7"/>
      <c r="X359" s="7"/>
      <c r="Y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</row>
    <row r="360" spans="1:3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6"/>
      <c r="Q360" s="6"/>
      <c r="R360" s="6"/>
      <c r="S360" s="6"/>
      <c r="T360" s="7"/>
      <c r="U360" s="7"/>
      <c r="V360" s="7"/>
      <c r="W360" s="7"/>
      <c r="X360" s="7"/>
      <c r="Y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</row>
    <row r="361" spans="1:3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6"/>
      <c r="Q361" s="6"/>
      <c r="R361" s="6"/>
      <c r="S361" s="6"/>
      <c r="T361" s="7"/>
      <c r="U361" s="7"/>
      <c r="V361" s="7"/>
      <c r="W361" s="7"/>
      <c r="X361" s="7"/>
      <c r="Y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</row>
    <row r="362" spans="1:3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6"/>
      <c r="Q362" s="6"/>
      <c r="R362" s="6"/>
      <c r="S362" s="6"/>
      <c r="T362" s="7"/>
      <c r="U362" s="7"/>
      <c r="V362" s="7"/>
      <c r="W362" s="7"/>
      <c r="X362" s="7"/>
      <c r="Y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</row>
    <row r="363" spans="1:3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6"/>
      <c r="Q363" s="6"/>
      <c r="R363" s="6"/>
      <c r="S363" s="6"/>
      <c r="T363" s="7"/>
      <c r="U363" s="7"/>
      <c r="V363" s="7"/>
      <c r="W363" s="7"/>
      <c r="X363" s="7"/>
      <c r="Y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</row>
    <row r="364" spans="1:3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6"/>
      <c r="Q364" s="6"/>
      <c r="R364" s="6"/>
      <c r="S364" s="6"/>
      <c r="T364" s="7"/>
      <c r="U364" s="7"/>
      <c r="V364" s="7"/>
      <c r="W364" s="7"/>
      <c r="X364" s="7"/>
      <c r="Y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</row>
    <row r="365" spans="1:3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6"/>
      <c r="Q365" s="6"/>
      <c r="R365" s="6"/>
      <c r="S365" s="6"/>
      <c r="T365" s="7"/>
      <c r="U365" s="7"/>
      <c r="V365" s="7"/>
      <c r="W365" s="7"/>
      <c r="X365" s="7"/>
      <c r="Y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</row>
    <row r="366" spans="1:3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6"/>
      <c r="Q366" s="6"/>
      <c r="R366" s="6"/>
      <c r="S366" s="6"/>
      <c r="T366" s="7"/>
      <c r="U366" s="7"/>
      <c r="V366" s="7"/>
      <c r="W366" s="7"/>
      <c r="X366" s="7"/>
      <c r="Y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</row>
    <row r="367" spans="1:3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6"/>
      <c r="Q367" s="6"/>
      <c r="R367" s="6"/>
      <c r="S367" s="6"/>
      <c r="T367" s="7"/>
      <c r="U367" s="7"/>
      <c r="V367" s="7"/>
      <c r="W367" s="7"/>
      <c r="X367" s="7"/>
      <c r="Y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</row>
    <row r="368" spans="1:3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6"/>
      <c r="Q368" s="6"/>
      <c r="R368" s="6"/>
      <c r="S368" s="6"/>
      <c r="T368" s="7"/>
      <c r="U368" s="7"/>
      <c r="V368" s="7"/>
      <c r="W368" s="7"/>
      <c r="X368" s="7"/>
      <c r="Y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</row>
    <row r="369" spans="1:3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6"/>
      <c r="Q369" s="6"/>
      <c r="R369" s="6"/>
      <c r="S369" s="6"/>
      <c r="T369" s="7"/>
      <c r="U369" s="7"/>
      <c r="V369" s="7"/>
      <c r="W369" s="7"/>
      <c r="X369" s="7"/>
      <c r="Y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</row>
    <row r="370" spans="1:3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6"/>
      <c r="Q370" s="6"/>
      <c r="R370" s="6"/>
      <c r="S370" s="6"/>
      <c r="T370" s="7"/>
      <c r="U370" s="7"/>
      <c r="V370" s="7"/>
      <c r="W370" s="7"/>
      <c r="X370" s="7"/>
      <c r="Y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</row>
    <row r="371" spans="1:3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6"/>
      <c r="Q371" s="6"/>
      <c r="R371" s="6"/>
      <c r="S371" s="6"/>
      <c r="T371" s="7"/>
      <c r="U371" s="7"/>
      <c r="V371" s="7"/>
      <c r="W371" s="7"/>
      <c r="X371" s="7"/>
      <c r="Y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</row>
    <row r="372" spans="1:3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6"/>
      <c r="Q372" s="6"/>
      <c r="R372" s="6"/>
      <c r="S372" s="6"/>
      <c r="T372" s="7"/>
      <c r="U372" s="7"/>
      <c r="V372" s="7"/>
      <c r="W372" s="7"/>
      <c r="X372" s="7"/>
      <c r="Y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</row>
    <row r="373" spans="1:3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6"/>
      <c r="Q373" s="6"/>
      <c r="R373" s="6"/>
      <c r="S373" s="6"/>
      <c r="T373" s="7"/>
      <c r="U373" s="7"/>
      <c r="V373" s="7"/>
      <c r="W373" s="7"/>
      <c r="X373" s="7"/>
      <c r="Y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</row>
    <row r="374" spans="1:3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6"/>
      <c r="Q374" s="6"/>
      <c r="R374" s="6"/>
      <c r="S374" s="6"/>
      <c r="T374" s="7"/>
      <c r="U374" s="7"/>
      <c r="V374" s="7"/>
      <c r="W374" s="7"/>
      <c r="X374" s="7"/>
      <c r="Y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</row>
    <row r="375" spans="1:3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6"/>
      <c r="Q375" s="6"/>
      <c r="R375" s="6"/>
      <c r="S375" s="6"/>
      <c r="T375" s="7"/>
      <c r="U375" s="7"/>
      <c r="V375" s="7"/>
      <c r="W375" s="7"/>
      <c r="X375" s="7"/>
      <c r="Y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</row>
    <row r="376" spans="1:3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6"/>
      <c r="Q376" s="6"/>
      <c r="R376" s="6"/>
      <c r="S376" s="6"/>
      <c r="T376" s="7"/>
      <c r="U376" s="7"/>
      <c r="V376" s="7"/>
      <c r="W376" s="7"/>
      <c r="X376" s="7"/>
      <c r="Y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</row>
    <row r="377" spans="1:3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6"/>
      <c r="Q377" s="6"/>
      <c r="R377" s="6"/>
      <c r="S377" s="6"/>
      <c r="T377" s="7"/>
      <c r="U377" s="7"/>
      <c r="V377" s="7"/>
      <c r="W377" s="7"/>
      <c r="X377" s="7"/>
      <c r="Y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</row>
    <row r="378" spans="1:3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6"/>
      <c r="Q378" s="6"/>
      <c r="R378" s="6"/>
      <c r="S378" s="6"/>
      <c r="T378" s="7"/>
      <c r="U378" s="7"/>
      <c r="V378" s="7"/>
      <c r="W378" s="7"/>
      <c r="X378" s="7"/>
      <c r="Y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</row>
    <row r="379" spans="1:3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6"/>
      <c r="Q379" s="6"/>
      <c r="R379" s="6"/>
      <c r="S379" s="6"/>
      <c r="T379" s="7"/>
      <c r="U379" s="7"/>
      <c r="V379" s="7"/>
      <c r="W379" s="7"/>
      <c r="X379" s="7"/>
      <c r="Y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</row>
    <row r="380" spans="1:3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6"/>
      <c r="Q380" s="6"/>
      <c r="R380" s="6"/>
      <c r="S380" s="6"/>
      <c r="T380" s="7"/>
      <c r="U380" s="7"/>
      <c r="V380" s="7"/>
      <c r="W380" s="7"/>
      <c r="X380" s="7"/>
      <c r="Y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</row>
    <row r="381" spans="1:3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6"/>
      <c r="Q381" s="6"/>
      <c r="R381" s="6"/>
      <c r="S381" s="6"/>
      <c r="T381" s="7"/>
      <c r="U381" s="7"/>
      <c r="V381" s="7"/>
      <c r="W381" s="7"/>
      <c r="X381" s="7"/>
      <c r="Y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</row>
    <row r="382" spans="1:3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6"/>
      <c r="Q382" s="6"/>
      <c r="R382" s="6"/>
      <c r="S382" s="6"/>
      <c r="T382" s="7"/>
      <c r="U382" s="7"/>
      <c r="V382" s="7"/>
      <c r="W382" s="7"/>
      <c r="X382" s="7"/>
      <c r="Y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</row>
    <row r="383" spans="1:3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6"/>
      <c r="Q383" s="6"/>
      <c r="R383" s="6"/>
      <c r="S383" s="6"/>
      <c r="T383" s="7"/>
      <c r="U383" s="7"/>
      <c r="V383" s="7"/>
      <c r="W383" s="7"/>
      <c r="X383" s="7"/>
      <c r="Y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</row>
    <row r="384" spans="1:3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6"/>
      <c r="Q384" s="6"/>
      <c r="R384" s="6"/>
      <c r="S384" s="6"/>
      <c r="T384" s="7"/>
      <c r="U384" s="7"/>
      <c r="V384" s="7"/>
      <c r="W384" s="7"/>
      <c r="X384" s="7"/>
      <c r="Y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</row>
    <row r="385" spans="1:3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6"/>
      <c r="Q385" s="6"/>
      <c r="R385" s="6"/>
      <c r="S385" s="6"/>
      <c r="T385" s="7"/>
      <c r="U385" s="7"/>
      <c r="V385" s="7"/>
      <c r="W385" s="7"/>
      <c r="X385" s="7"/>
      <c r="Y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</row>
    <row r="386" spans="1:3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6"/>
      <c r="Q386" s="6"/>
      <c r="R386" s="6"/>
      <c r="S386" s="6"/>
      <c r="T386" s="7"/>
      <c r="U386" s="7"/>
      <c r="V386" s="7"/>
      <c r="W386" s="7"/>
      <c r="X386" s="7"/>
      <c r="Y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</row>
    <row r="387" spans="1:3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6"/>
      <c r="Q387" s="6"/>
      <c r="R387" s="6"/>
      <c r="S387" s="6"/>
      <c r="T387" s="7"/>
      <c r="U387" s="7"/>
      <c r="V387" s="7"/>
      <c r="W387" s="7"/>
      <c r="X387" s="7"/>
      <c r="Y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</row>
    <row r="388" spans="1:3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6"/>
      <c r="Q388" s="6"/>
      <c r="R388" s="6"/>
      <c r="S388" s="6"/>
      <c r="T388" s="7"/>
      <c r="U388" s="7"/>
      <c r="V388" s="7"/>
      <c r="W388" s="7"/>
      <c r="X388" s="7"/>
      <c r="Y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</row>
    <row r="389" spans="1:3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6"/>
      <c r="Q389" s="6"/>
      <c r="R389" s="6"/>
      <c r="S389" s="6"/>
      <c r="T389" s="7"/>
      <c r="U389" s="7"/>
      <c r="V389" s="7"/>
      <c r="W389" s="7"/>
      <c r="X389" s="7"/>
      <c r="Y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</row>
    <row r="390" spans="1:3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6"/>
      <c r="Q390" s="6"/>
      <c r="R390" s="6"/>
      <c r="S390" s="6"/>
      <c r="T390" s="7"/>
      <c r="U390" s="7"/>
      <c r="V390" s="7"/>
      <c r="W390" s="7"/>
      <c r="X390" s="7"/>
      <c r="Y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</row>
    <row r="391" spans="1:3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6"/>
      <c r="Q391" s="6"/>
      <c r="R391" s="6"/>
      <c r="S391" s="6"/>
      <c r="T391" s="7"/>
      <c r="U391" s="7"/>
      <c r="V391" s="7"/>
      <c r="W391" s="7"/>
      <c r="X391" s="7"/>
      <c r="Y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</row>
    <row r="392" spans="1:3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6"/>
      <c r="Q392" s="6"/>
      <c r="R392" s="6"/>
      <c r="S392" s="6"/>
      <c r="T392" s="7"/>
      <c r="U392" s="7"/>
      <c r="V392" s="7"/>
      <c r="W392" s="7"/>
      <c r="X392" s="7"/>
      <c r="Y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</row>
    <row r="393" spans="1:3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6"/>
      <c r="Q393" s="6"/>
      <c r="R393" s="6"/>
      <c r="S393" s="6"/>
      <c r="T393" s="7"/>
      <c r="U393" s="7"/>
      <c r="V393" s="7"/>
      <c r="W393" s="7"/>
      <c r="X393" s="7"/>
      <c r="Y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</row>
    <row r="394" spans="1:3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6"/>
      <c r="Q394" s="6"/>
      <c r="R394" s="6"/>
      <c r="S394" s="6"/>
      <c r="T394" s="7"/>
      <c r="U394" s="7"/>
      <c r="V394" s="7"/>
      <c r="W394" s="7"/>
      <c r="X394" s="7"/>
      <c r="Y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</row>
    <row r="395" spans="1:3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6"/>
      <c r="Q395" s="6"/>
      <c r="R395" s="6"/>
      <c r="S395" s="6"/>
      <c r="T395" s="7"/>
      <c r="U395" s="7"/>
      <c r="V395" s="7"/>
      <c r="W395" s="7"/>
      <c r="X395" s="7"/>
      <c r="Y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</row>
    <row r="396" spans="1:3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6"/>
      <c r="Q396" s="6"/>
      <c r="R396" s="6"/>
      <c r="S396" s="6"/>
      <c r="T396" s="7"/>
      <c r="U396" s="7"/>
      <c r="V396" s="7"/>
      <c r="W396" s="7"/>
      <c r="X396" s="7"/>
      <c r="Y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</row>
    <row r="397" spans="1:3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6"/>
      <c r="Q397" s="6"/>
      <c r="R397" s="6"/>
      <c r="S397" s="6"/>
      <c r="T397" s="7"/>
      <c r="U397" s="7"/>
      <c r="V397" s="7"/>
      <c r="W397" s="7"/>
      <c r="X397" s="7"/>
      <c r="Y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</row>
    <row r="398" spans="1:3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6"/>
      <c r="Q398" s="6"/>
      <c r="R398" s="6"/>
      <c r="S398" s="6"/>
      <c r="T398" s="7"/>
      <c r="U398" s="7"/>
      <c r="V398" s="7"/>
      <c r="W398" s="7"/>
      <c r="X398" s="7"/>
      <c r="Y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</row>
    <row r="399" spans="1:3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6"/>
      <c r="Q399" s="6"/>
      <c r="R399" s="6"/>
      <c r="S399" s="6"/>
      <c r="T399" s="7"/>
      <c r="U399" s="7"/>
      <c r="V399" s="7"/>
      <c r="W399" s="7"/>
      <c r="X399" s="7"/>
      <c r="Y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</row>
    <row r="400" spans="1:3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6"/>
      <c r="Q400" s="6"/>
      <c r="R400" s="6"/>
      <c r="S400" s="6"/>
      <c r="T400" s="7"/>
      <c r="U400" s="7"/>
      <c r="V400" s="7"/>
      <c r="W400" s="7"/>
      <c r="X400" s="7"/>
      <c r="Y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</row>
    <row r="401" spans="1:3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6"/>
      <c r="Q401" s="6"/>
      <c r="R401" s="6"/>
      <c r="S401" s="6"/>
      <c r="T401" s="7"/>
      <c r="U401" s="7"/>
      <c r="V401" s="7"/>
      <c r="W401" s="7"/>
      <c r="X401" s="7"/>
      <c r="Y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</row>
    <row r="402" spans="1:3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6"/>
      <c r="Q402" s="6"/>
      <c r="R402" s="6"/>
      <c r="S402" s="6"/>
      <c r="T402" s="7"/>
      <c r="U402" s="7"/>
      <c r="V402" s="7"/>
      <c r="W402" s="7"/>
      <c r="X402" s="7"/>
      <c r="Y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</row>
    <row r="403" spans="1:3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6"/>
      <c r="Q403" s="6"/>
      <c r="R403" s="6"/>
      <c r="S403" s="6"/>
      <c r="T403" s="7"/>
      <c r="U403" s="7"/>
      <c r="V403" s="7"/>
      <c r="W403" s="7"/>
      <c r="X403" s="7"/>
      <c r="Y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</row>
    <row r="404" spans="1:3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6"/>
      <c r="Q404" s="6"/>
      <c r="R404" s="6"/>
      <c r="S404" s="6"/>
      <c r="T404" s="7"/>
      <c r="U404" s="7"/>
      <c r="V404" s="7"/>
      <c r="W404" s="7"/>
      <c r="X404" s="7"/>
      <c r="Y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</row>
    <row r="405" spans="1:3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6"/>
      <c r="Q405" s="6"/>
      <c r="R405" s="6"/>
      <c r="S405" s="6"/>
      <c r="T405" s="7"/>
      <c r="U405" s="7"/>
      <c r="V405" s="7"/>
      <c r="W405" s="7"/>
      <c r="X405" s="7"/>
      <c r="Y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</row>
    <row r="406" spans="1:3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6"/>
      <c r="Q406" s="6"/>
      <c r="R406" s="6"/>
      <c r="S406" s="6"/>
      <c r="T406" s="7"/>
      <c r="U406" s="7"/>
      <c r="V406" s="7"/>
      <c r="W406" s="7"/>
      <c r="X406" s="7"/>
      <c r="Y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</row>
    <row r="407" spans="1:3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6"/>
      <c r="Q407" s="6"/>
      <c r="R407" s="6"/>
      <c r="S407" s="6"/>
      <c r="T407" s="7"/>
      <c r="U407" s="7"/>
      <c r="V407" s="7"/>
      <c r="W407" s="7"/>
      <c r="X407" s="7"/>
      <c r="Y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</row>
    <row r="408" spans="1:3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6"/>
      <c r="Q408" s="6"/>
      <c r="R408" s="6"/>
      <c r="S408" s="6"/>
      <c r="T408" s="7"/>
      <c r="U408" s="7"/>
      <c r="V408" s="7"/>
      <c r="W408" s="7"/>
      <c r="X408" s="7"/>
      <c r="Y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</row>
    <row r="409" spans="1:3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6"/>
      <c r="Q409" s="6"/>
      <c r="R409" s="6"/>
      <c r="S409" s="6"/>
      <c r="T409" s="7"/>
      <c r="U409" s="7"/>
      <c r="V409" s="7"/>
      <c r="W409" s="7"/>
      <c r="X409" s="7"/>
      <c r="Y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</row>
    <row r="410" spans="1:3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6"/>
      <c r="Q410" s="6"/>
      <c r="R410" s="6"/>
      <c r="S410" s="6"/>
      <c r="T410" s="7"/>
      <c r="U410" s="7"/>
      <c r="V410" s="7"/>
      <c r="W410" s="7"/>
      <c r="X410" s="7"/>
      <c r="Y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</row>
    <row r="411" spans="1:3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6"/>
      <c r="Q411" s="6"/>
      <c r="R411" s="6"/>
      <c r="S411" s="6"/>
      <c r="T411" s="7"/>
      <c r="U411" s="7"/>
      <c r="V411" s="7"/>
      <c r="W411" s="7"/>
      <c r="X411" s="7"/>
      <c r="Y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</row>
    <row r="412" spans="1:3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6"/>
      <c r="Q412" s="6"/>
      <c r="R412" s="6"/>
      <c r="S412" s="6"/>
      <c r="T412" s="7"/>
      <c r="U412" s="7"/>
      <c r="V412" s="7"/>
      <c r="W412" s="7"/>
      <c r="X412" s="7"/>
      <c r="Y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</row>
    <row r="413" spans="1:3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6"/>
      <c r="Q413" s="6"/>
      <c r="R413" s="6"/>
      <c r="S413" s="6"/>
      <c r="T413" s="7"/>
      <c r="U413" s="7"/>
      <c r="V413" s="7"/>
      <c r="W413" s="7"/>
      <c r="X413" s="7"/>
      <c r="Y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</row>
    <row r="414" spans="1:3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6"/>
      <c r="Q414" s="6"/>
      <c r="R414" s="6"/>
      <c r="S414" s="6"/>
      <c r="T414" s="7"/>
      <c r="U414" s="7"/>
      <c r="V414" s="7"/>
      <c r="W414" s="7"/>
      <c r="X414" s="7"/>
      <c r="Y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</row>
    <row r="415" spans="1:3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6"/>
      <c r="Q415" s="6"/>
      <c r="R415" s="6"/>
      <c r="S415" s="6"/>
      <c r="T415" s="7"/>
      <c r="U415" s="7"/>
      <c r="V415" s="7"/>
      <c r="W415" s="7"/>
      <c r="X415" s="7"/>
      <c r="Y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</row>
    <row r="416" spans="1:3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6"/>
      <c r="Q416" s="6"/>
      <c r="R416" s="6"/>
      <c r="S416" s="6"/>
      <c r="T416" s="7"/>
      <c r="U416" s="7"/>
      <c r="V416" s="7"/>
      <c r="W416" s="7"/>
      <c r="X416" s="7"/>
      <c r="Y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</row>
    <row r="417" spans="1:3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6"/>
      <c r="Q417" s="6"/>
      <c r="R417" s="6"/>
      <c r="S417" s="6"/>
      <c r="T417" s="7"/>
      <c r="U417" s="7"/>
      <c r="V417" s="7"/>
      <c r="W417" s="7"/>
      <c r="X417" s="7"/>
      <c r="Y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</row>
    <row r="418" spans="1:3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6"/>
      <c r="Q418" s="6"/>
      <c r="R418" s="6"/>
      <c r="S418" s="6"/>
      <c r="T418" s="7"/>
      <c r="U418" s="7"/>
      <c r="V418" s="7"/>
      <c r="W418" s="7"/>
      <c r="X418" s="7"/>
      <c r="Y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</row>
    <row r="419" spans="1:3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6"/>
      <c r="Q419" s="6"/>
      <c r="R419" s="6"/>
      <c r="S419" s="6"/>
      <c r="T419" s="7"/>
      <c r="U419" s="7"/>
      <c r="V419" s="7"/>
      <c r="W419" s="7"/>
      <c r="X419" s="7"/>
      <c r="Y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</row>
    <row r="420" spans="1:3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6"/>
      <c r="Q420" s="6"/>
      <c r="R420" s="6"/>
      <c r="S420" s="6"/>
      <c r="T420" s="7"/>
      <c r="U420" s="7"/>
      <c r="V420" s="7"/>
      <c r="W420" s="7"/>
      <c r="X420" s="7"/>
      <c r="Y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</row>
    <row r="421" spans="1:3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6"/>
      <c r="Q421" s="6"/>
      <c r="R421" s="6"/>
      <c r="S421" s="6"/>
      <c r="T421" s="7"/>
      <c r="U421" s="7"/>
      <c r="V421" s="7"/>
      <c r="W421" s="7"/>
      <c r="X421" s="7"/>
      <c r="Y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</row>
    <row r="422" spans="1:3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6"/>
      <c r="Q422" s="6"/>
      <c r="R422" s="6"/>
      <c r="S422" s="6"/>
      <c r="T422" s="7"/>
      <c r="U422" s="7"/>
      <c r="V422" s="7"/>
      <c r="W422" s="7"/>
      <c r="X422" s="7"/>
      <c r="Y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</row>
    <row r="423" spans="1:3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6"/>
      <c r="Q423" s="6"/>
      <c r="R423" s="6"/>
      <c r="S423" s="6"/>
      <c r="T423" s="7"/>
      <c r="U423" s="7"/>
      <c r="V423" s="7"/>
      <c r="W423" s="7"/>
      <c r="X423" s="7"/>
      <c r="Y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</row>
    <row r="424" spans="1:3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6"/>
      <c r="Q424" s="6"/>
      <c r="R424" s="6"/>
      <c r="S424" s="6"/>
      <c r="T424" s="7"/>
      <c r="U424" s="7"/>
      <c r="V424" s="7"/>
      <c r="W424" s="7"/>
      <c r="X424" s="7"/>
      <c r="Y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</row>
    <row r="425" spans="1:3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6"/>
      <c r="Q425" s="6"/>
      <c r="R425" s="6"/>
      <c r="S425" s="6"/>
      <c r="T425" s="7"/>
      <c r="U425" s="7"/>
      <c r="V425" s="7"/>
      <c r="W425" s="7"/>
      <c r="X425" s="7"/>
      <c r="Y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</row>
    <row r="426" spans="1:3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6"/>
      <c r="Q426" s="6"/>
      <c r="R426" s="6"/>
      <c r="S426" s="6"/>
      <c r="T426" s="7"/>
      <c r="U426" s="7"/>
      <c r="V426" s="7"/>
      <c r="W426" s="7"/>
      <c r="X426" s="7"/>
      <c r="Y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</row>
    <row r="427" spans="1:3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6"/>
      <c r="Q427" s="6"/>
      <c r="R427" s="6"/>
      <c r="S427" s="6"/>
      <c r="T427" s="7"/>
      <c r="U427" s="7"/>
      <c r="V427" s="7"/>
      <c r="W427" s="7"/>
      <c r="X427" s="7"/>
      <c r="Y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</row>
    <row r="428" spans="1:3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6"/>
      <c r="Q428" s="6"/>
      <c r="R428" s="6"/>
      <c r="S428" s="6"/>
      <c r="T428" s="7"/>
      <c r="U428" s="7"/>
      <c r="V428" s="7"/>
      <c r="W428" s="7"/>
      <c r="X428" s="7"/>
      <c r="Y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</row>
    <row r="429" spans="1:3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6"/>
      <c r="Q429" s="6"/>
      <c r="R429" s="6"/>
      <c r="S429" s="6"/>
      <c r="T429" s="7"/>
      <c r="U429" s="7"/>
      <c r="V429" s="7"/>
      <c r="W429" s="7"/>
      <c r="X429" s="7"/>
      <c r="Y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</row>
    <row r="430" spans="1:3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6"/>
      <c r="Q430" s="6"/>
      <c r="R430" s="6"/>
      <c r="S430" s="6"/>
      <c r="T430" s="7"/>
      <c r="U430" s="7"/>
      <c r="V430" s="7"/>
      <c r="W430" s="7"/>
      <c r="X430" s="7"/>
      <c r="Y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</row>
    <row r="431" spans="1:3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6"/>
      <c r="Q431" s="6"/>
      <c r="R431" s="6"/>
      <c r="S431" s="6"/>
      <c r="T431" s="7"/>
      <c r="U431" s="7"/>
      <c r="V431" s="7"/>
      <c r="W431" s="7"/>
      <c r="X431" s="7"/>
      <c r="Y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</row>
    <row r="432" spans="1:3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6"/>
      <c r="Q432" s="6"/>
      <c r="R432" s="6"/>
      <c r="S432" s="6"/>
      <c r="T432" s="7"/>
      <c r="U432" s="7"/>
      <c r="V432" s="7"/>
      <c r="W432" s="7"/>
      <c r="X432" s="7"/>
      <c r="Y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</row>
    <row r="433" spans="1:3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6"/>
      <c r="Q433" s="6"/>
      <c r="R433" s="6"/>
      <c r="S433" s="6"/>
      <c r="T433" s="7"/>
      <c r="U433" s="7"/>
      <c r="V433" s="7"/>
      <c r="W433" s="7"/>
      <c r="X433" s="7"/>
      <c r="Y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</row>
    <row r="434" spans="1:3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6"/>
      <c r="Q434" s="6"/>
      <c r="R434" s="6"/>
      <c r="S434" s="6"/>
      <c r="T434" s="7"/>
      <c r="U434" s="7"/>
      <c r="V434" s="7"/>
      <c r="W434" s="7"/>
      <c r="X434" s="7"/>
      <c r="Y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</row>
    <row r="435" spans="1:3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6"/>
      <c r="Q435" s="6"/>
      <c r="R435" s="6"/>
      <c r="S435" s="6"/>
      <c r="T435" s="7"/>
      <c r="U435" s="7"/>
      <c r="V435" s="7"/>
      <c r="W435" s="7"/>
      <c r="X435" s="7"/>
      <c r="Y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</row>
    <row r="436" spans="1: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6"/>
      <c r="Q436" s="6"/>
      <c r="R436" s="6"/>
      <c r="S436" s="6"/>
      <c r="T436" s="7"/>
      <c r="U436" s="7"/>
      <c r="V436" s="7"/>
      <c r="W436" s="7"/>
      <c r="X436" s="7"/>
      <c r="Y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</row>
    <row r="437" spans="1:3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6"/>
      <c r="Q437" s="6"/>
      <c r="R437" s="6"/>
      <c r="S437" s="6"/>
      <c r="T437" s="7"/>
      <c r="U437" s="7"/>
      <c r="V437" s="7"/>
      <c r="W437" s="7"/>
      <c r="X437" s="7"/>
      <c r="Y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</row>
    <row r="438" spans="1:3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6"/>
      <c r="Q438" s="6"/>
      <c r="R438" s="6"/>
      <c r="S438" s="6"/>
      <c r="T438" s="7"/>
      <c r="U438" s="7"/>
      <c r="V438" s="7"/>
      <c r="W438" s="7"/>
      <c r="X438" s="7"/>
      <c r="Y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</row>
    <row r="439" spans="1:3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6"/>
      <c r="Q439" s="6"/>
      <c r="R439" s="6"/>
      <c r="S439" s="6"/>
      <c r="T439" s="7"/>
      <c r="U439" s="7"/>
      <c r="V439" s="7"/>
      <c r="W439" s="7"/>
      <c r="X439" s="7"/>
      <c r="Y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</row>
    <row r="440" spans="1:3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6"/>
      <c r="Q440" s="6"/>
      <c r="R440" s="6"/>
      <c r="S440" s="6"/>
      <c r="T440" s="7"/>
      <c r="U440" s="7"/>
      <c r="V440" s="7"/>
      <c r="W440" s="7"/>
      <c r="X440" s="7"/>
      <c r="Y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</row>
    <row r="441" spans="1:3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6"/>
      <c r="Q441" s="6"/>
      <c r="R441" s="6"/>
      <c r="S441" s="6"/>
      <c r="T441" s="7"/>
      <c r="U441" s="7"/>
      <c r="V441" s="7"/>
      <c r="W441" s="7"/>
      <c r="X441" s="7"/>
      <c r="Y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</row>
    <row r="442" spans="1:3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6"/>
      <c r="Q442" s="6"/>
      <c r="R442" s="6"/>
      <c r="S442" s="6"/>
      <c r="T442" s="7"/>
      <c r="U442" s="7"/>
      <c r="V442" s="7"/>
      <c r="W442" s="7"/>
      <c r="X442" s="7"/>
      <c r="Y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</row>
    <row r="443" spans="1:3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6"/>
      <c r="Q443" s="6"/>
      <c r="R443" s="6"/>
      <c r="S443" s="6"/>
      <c r="T443" s="7"/>
      <c r="U443" s="7"/>
      <c r="V443" s="7"/>
      <c r="W443" s="7"/>
      <c r="X443" s="7"/>
      <c r="Y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</row>
    <row r="444" spans="1:3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6"/>
      <c r="Q444" s="6"/>
      <c r="R444" s="6"/>
      <c r="S444" s="6"/>
      <c r="T444" s="7"/>
      <c r="U444" s="7"/>
      <c r="V444" s="7"/>
      <c r="W444" s="7"/>
      <c r="X444" s="7"/>
      <c r="Y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</row>
    <row r="445" spans="1:3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6"/>
      <c r="Q445" s="6"/>
      <c r="R445" s="6"/>
      <c r="S445" s="6"/>
      <c r="T445" s="7"/>
      <c r="U445" s="7"/>
      <c r="V445" s="7"/>
      <c r="W445" s="7"/>
      <c r="X445" s="7"/>
      <c r="Y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</row>
    <row r="446" spans="1:3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6"/>
      <c r="Q446" s="6"/>
      <c r="R446" s="6"/>
      <c r="S446" s="6"/>
      <c r="T446" s="7"/>
      <c r="U446" s="7"/>
      <c r="V446" s="7"/>
      <c r="W446" s="7"/>
      <c r="X446" s="7"/>
      <c r="Y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</row>
    <row r="447" spans="1:3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6"/>
      <c r="Q447" s="6"/>
      <c r="R447" s="6"/>
      <c r="S447" s="6"/>
      <c r="T447" s="7"/>
      <c r="U447" s="7"/>
      <c r="V447" s="7"/>
      <c r="W447" s="7"/>
      <c r="X447" s="7"/>
      <c r="Y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</row>
    <row r="448" spans="1:3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6"/>
      <c r="Q448" s="6"/>
      <c r="R448" s="6"/>
      <c r="S448" s="6"/>
      <c r="T448" s="7"/>
      <c r="U448" s="7"/>
      <c r="V448" s="7"/>
      <c r="W448" s="7"/>
      <c r="X448" s="7"/>
      <c r="Y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</row>
    <row r="449" spans="1:3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6"/>
      <c r="Q449" s="6"/>
      <c r="R449" s="6"/>
      <c r="S449" s="6"/>
      <c r="T449" s="7"/>
      <c r="U449" s="7"/>
      <c r="V449" s="7"/>
      <c r="W449" s="7"/>
      <c r="X449" s="7"/>
      <c r="Y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</row>
    <row r="450" spans="1:3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6"/>
      <c r="Q450" s="6"/>
      <c r="R450" s="6"/>
      <c r="S450" s="6"/>
      <c r="T450" s="7"/>
      <c r="U450" s="7"/>
      <c r="V450" s="7"/>
      <c r="W450" s="7"/>
      <c r="X450" s="7"/>
      <c r="Y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</row>
    <row r="451" spans="1:3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6"/>
      <c r="Q451" s="6"/>
      <c r="R451" s="6"/>
      <c r="S451" s="6"/>
      <c r="T451" s="7"/>
      <c r="U451" s="7"/>
      <c r="V451" s="7"/>
      <c r="W451" s="7"/>
      <c r="X451" s="7"/>
      <c r="Y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</row>
    <row r="452" spans="1:3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6"/>
      <c r="Q452" s="6"/>
      <c r="R452" s="6"/>
      <c r="S452" s="6"/>
      <c r="T452" s="7"/>
      <c r="U452" s="7"/>
      <c r="V452" s="7"/>
      <c r="W452" s="7"/>
      <c r="X452" s="7"/>
      <c r="Y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</row>
    <row r="453" spans="1:3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6"/>
      <c r="Q453" s="6"/>
      <c r="R453" s="6"/>
      <c r="S453" s="6"/>
      <c r="T453" s="7"/>
      <c r="U453" s="7"/>
      <c r="V453" s="7"/>
      <c r="W453" s="7"/>
      <c r="X453" s="7"/>
      <c r="Y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</row>
    <row r="454" spans="1:3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6"/>
      <c r="Q454" s="6"/>
      <c r="R454" s="6"/>
      <c r="S454" s="6"/>
      <c r="T454" s="7"/>
      <c r="U454" s="7"/>
      <c r="V454" s="7"/>
      <c r="W454" s="7"/>
      <c r="X454" s="7"/>
      <c r="Y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</row>
    <row r="455" spans="1:3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6"/>
      <c r="Q455" s="6"/>
      <c r="R455" s="6"/>
      <c r="S455" s="6"/>
      <c r="T455" s="7"/>
      <c r="U455" s="7"/>
      <c r="V455" s="7"/>
      <c r="W455" s="7"/>
      <c r="X455" s="7"/>
      <c r="Y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</row>
    <row r="456" spans="1:3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6"/>
      <c r="Q456" s="6"/>
      <c r="R456" s="6"/>
      <c r="S456" s="6"/>
      <c r="T456" s="7"/>
      <c r="U456" s="7"/>
      <c r="V456" s="7"/>
      <c r="W456" s="7"/>
      <c r="X456" s="7"/>
      <c r="Y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</row>
    <row r="457" spans="1:3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6"/>
      <c r="Q457" s="6"/>
      <c r="R457" s="6"/>
      <c r="S457" s="6"/>
      <c r="T457" s="7"/>
      <c r="U457" s="7"/>
      <c r="V457" s="7"/>
      <c r="W457" s="7"/>
      <c r="X457" s="7"/>
      <c r="Y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</row>
    <row r="458" spans="1:3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6"/>
      <c r="Q458" s="6"/>
      <c r="R458" s="6"/>
      <c r="S458" s="6"/>
      <c r="T458" s="7"/>
      <c r="U458" s="7"/>
      <c r="V458" s="7"/>
      <c r="W458" s="7"/>
      <c r="X458" s="7"/>
      <c r="Y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</row>
    <row r="459" spans="1:3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6"/>
      <c r="Q459" s="6"/>
      <c r="R459" s="6"/>
      <c r="S459" s="6"/>
      <c r="T459" s="7"/>
      <c r="U459" s="7"/>
      <c r="V459" s="7"/>
      <c r="W459" s="7"/>
      <c r="X459" s="7"/>
      <c r="Y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</row>
    <row r="460" spans="1:3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6"/>
      <c r="Q460" s="6"/>
      <c r="R460" s="6"/>
      <c r="S460" s="6"/>
      <c r="T460" s="7"/>
      <c r="U460" s="7"/>
      <c r="V460" s="7"/>
      <c r="W460" s="7"/>
      <c r="X460" s="7"/>
      <c r="Y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</row>
    <row r="461" spans="1:3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6"/>
      <c r="Q461" s="6"/>
      <c r="R461" s="6"/>
      <c r="S461" s="6"/>
      <c r="T461" s="7"/>
      <c r="U461" s="7"/>
      <c r="V461" s="7"/>
      <c r="W461" s="7"/>
      <c r="X461" s="7"/>
      <c r="Y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</row>
    <row r="462" spans="1:3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6"/>
      <c r="Q462" s="6"/>
      <c r="R462" s="6"/>
      <c r="S462" s="6"/>
      <c r="T462" s="7"/>
      <c r="U462" s="7"/>
      <c r="V462" s="7"/>
      <c r="W462" s="7"/>
      <c r="X462" s="7"/>
      <c r="Y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</row>
    <row r="463" spans="1:3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6"/>
      <c r="Q463" s="6"/>
      <c r="R463" s="6"/>
      <c r="S463" s="6"/>
      <c r="T463" s="7"/>
      <c r="U463" s="7"/>
      <c r="V463" s="7"/>
      <c r="W463" s="7"/>
      <c r="X463" s="7"/>
      <c r="Y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</row>
    <row r="464" spans="1:3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6"/>
      <c r="Q464" s="6"/>
      <c r="R464" s="6"/>
      <c r="S464" s="6"/>
      <c r="T464" s="7"/>
      <c r="U464" s="7"/>
      <c r="V464" s="7"/>
      <c r="W464" s="7"/>
      <c r="X464" s="7"/>
      <c r="Y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</row>
    <row r="465" spans="1:3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6"/>
      <c r="Q465" s="6"/>
      <c r="R465" s="6"/>
      <c r="S465" s="6"/>
      <c r="T465" s="7"/>
      <c r="U465" s="7"/>
      <c r="V465" s="7"/>
      <c r="W465" s="7"/>
      <c r="X465" s="7"/>
      <c r="Y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</row>
    <row r="466" spans="1:3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6"/>
      <c r="Q466" s="6"/>
      <c r="R466" s="6"/>
      <c r="S466" s="6"/>
      <c r="T466" s="7"/>
      <c r="U466" s="7"/>
      <c r="V466" s="7"/>
      <c r="W466" s="7"/>
      <c r="X466" s="7"/>
      <c r="Y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</row>
    <row r="467" spans="1:3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6"/>
      <c r="Q467" s="6"/>
      <c r="R467" s="6"/>
      <c r="S467" s="6"/>
      <c r="T467" s="7"/>
      <c r="U467" s="7"/>
      <c r="V467" s="7"/>
      <c r="W467" s="7"/>
      <c r="X467" s="7"/>
      <c r="Y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</row>
    <row r="468" spans="1:3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6"/>
      <c r="Q468" s="6"/>
      <c r="R468" s="6"/>
      <c r="S468" s="6"/>
      <c r="T468" s="7"/>
      <c r="U468" s="7"/>
      <c r="V468" s="7"/>
      <c r="W468" s="7"/>
      <c r="X468" s="7"/>
      <c r="Y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</row>
    <row r="469" spans="1:3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6"/>
      <c r="Q469" s="6"/>
      <c r="R469" s="6"/>
      <c r="S469" s="6"/>
      <c r="T469" s="7"/>
      <c r="U469" s="7"/>
      <c r="V469" s="7"/>
      <c r="W469" s="7"/>
      <c r="X469" s="7"/>
      <c r="Y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</row>
    <row r="470" spans="1:3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6"/>
      <c r="Q470" s="6"/>
      <c r="R470" s="6"/>
      <c r="S470" s="6"/>
      <c r="T470" s="7"/>
      <c r="U470" s="7"/>
      <c r="V470" s="7"/>
      <c r="W470" s="7"/>
      <c r="X470" s="7"/>
      <c r="Y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</row>
    <row r="471" spans="1:3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6"/>
      <c r="Q471" s="6"/>
      <c r="R471" s="6"/>
      <c r="S471" s="6"/>
      <c r="T471" s="7"/>
      <c r="U471" s="7"/>
      <c r="V471" s="7"/>
      <c r="W471" s="7"/>
      <c r="X471" s="7"/>
      <c r="Y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</row>
    <row r="472" spans="1:3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6"/>
      <c r="Q472" s="6"/>
      <c r="R472" s="6"/>
      <c r="S472" s="6"/>
      <c r="T472" s="7"/>
      <c r="U472" s="7"/>
      <c r="V472" s="7"/>
      <c r="W472" s="7"/>
      <c r="X472" s="7"/>
      <c r="Y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</row>
    <row r="473" spans="1:3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6"/>
      <c r="Q473" s="6"/>
      <c r="R473" s="6"/>
      <c r="S473" s="6"/>
      <c r="T473" s="7"/>
      <c r="U473" s="7"/>
      <c r="V473" s="7"/>
      <c r="W473" s="7"/>
      <c r="X473" s="7"/>
      <c r="Y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</row>
    <row r="474" spans="1:3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6"/>
      <c r="Q474" s="6"/>
      <c r="R474" s="6"/>
      <c r="S474" s="6"/>
      <c r="T474" s="7"/>
      <c r="U474" s="7"/>
      <c r="V474" s="7"/>
      <c r="W474" s="7"/>
      <c r="X474" s="7"/>
      <c r="Y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</row>
    <row r="475" spans="1:3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6"/>
      <c r="Q475" s="6"/>
      <c r="R475" s="6"/>
      <c r="S475" s="6"/>
      <c r="T475" s="7"/>
      <c r="U475" s="7"/>
      <c r="V475" s="7"/>
      <c r="W475" s="7"/>
      <c r="X475" s="7"/>
      <c r="Y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</row>
    <row r="476" spans="1:3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6"/>
      <c r="Q476" s="6"/>
      <c r="R476" s="6"/>
      <c r="S476" s="6"/>
      <c r="T476" s="7"/>
      <c r="U476" s="7"/>
      <c r="V476" s="7"/>
      <c r="W476" s="7"/>
      <c r="X476" s="7"/>
      <c r="Y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</row>
    <row r="477" spans="1:3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6"/>
      <c r="Q477" s="6"/>
      <c r="R477" s="6"/>
      <c r="S477" s="6"/>
      <c r="T477" s="7"/>
      <c r="U477" s="7"/>
      <c r="V477" s="7"/>
      <c r="W477" s="7"/>
      <c r="X477" s="7"/>
      <c r="Y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</row>
    <row r="478" spans="1:3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6"/>
      <c r="Q478" s="6"/>
      <c r="R478" s="6"/>
      <c r="S478" s="6"/>
      <c r="T478" s="7"/>
      <c r="U478" s="7"/>
      <c r="V478" s="7"/>
      <c r="W478" s="7"/>
      <c r="X478" s="7"/>
      <c r="Y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</row>
    <row r="479" spans="1:3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6"/>
      <c r="Q479" s="6"/>
      <c r="R479" s="6"/>
      <c r="S479" s="6"/>
      <c r="T479" s="7"/>
      <c r="U479" s="7"/>
      <c r="V479" s="7"/>
      <c r="W479" s="7"/>
      <c r="X479" s="7"/>
      <c r="Y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</row>
    <row r="480" spans="1:3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6"/>
      <c r="Q480" s="6"/>
      <c r="R480" s="6"/>
      <c r="S480" s="6"/>
      <c r="T480" s="7"/>
      <c r="U480" s="7"/>
      <c r="V480" s="7"/>
      <c r="W480" s="7"/>
      <c r="X480" s="7"/>
      <c r="Y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</row>
    <row r="481" spans="1:3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6"/>
      <c r="Q481" s="6"/>
      <c r="R481" s="6"/>
      <c r="S481" s="6"/>
      <c r="T481" s="7"/>
      <c r="U481" s="7"/>
      <c r="V481" s="7"/>
      <c r="W481" s="7"/>
      <c r="X481" s="7"/>
      <c r="Y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</row>
    <row r="482" spans="1:3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6"/>
      <c r="Q482" s="6"/>
      <c r="R482" s="6"/>
      <c r="S482" s="6"/>
      <c r="T482" s="7"/>
      <c r="U482" s="7"/>
      <c r="V482" s="7"/>
      <c r="W482" s="7"/>
      <c r="X482" s="7"/>
      <c r="Y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</row>
    <row r="483" spans="1:3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6"/>
      <c r="Q483" s="6"/>
      <c r="R483" s="6"/>
      <c r="S483" s="6"/>
      <c r="T483" s="7"/>
      <c r="U483" s="7"/>
      <c r="V483" s="7"/>
      <c r="W483" s="7"/>
      <c r="X483" s="7"/>
      <c r="Y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</row>
    <row r="484" spans="1:3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6"/>
      <c r="Q484" s="6"/>
      <c r="R484" s="6"/>
      <c r="S484" s="6"/>
      <c r="T484" s="7"/>
      <c r="U484" s="7"/>
      <c r="V484" s="7"/>
      <c r="W484" s="7"/>
      <c r="X484" s="7"/>
      <c r="Y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</row>
    <row r="485" spans="1:3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6"/>
      <c r="Q485" s="6"/>
      <c r="R485" s="6"/>
      <c r="S485" s="6"/>
      <c r="T485" s="7"/>
      <c r="U485" s="7"/>
      <c r="V485" s="7"/>
      <c r="W485" s="7"/>
      <c r="X485" s="7"/>
      <c r="Y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</row>
    <row r="486" spans="1:3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6"/>
      <c r="Q486" s="6"/>
      <c r="R486" s="6"/>
      <c r="S486" s="6"/>
      <c r="T486" s="7"/>
      <c r="U486" s="7"/>
      <c r="V486" s="7"/>
      <c r="W486" s="7"/>
      <c r="X486" s="7"/>
      <c r="Y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</row>
    <row r="487" spans="1:3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6"/>
      <c r="Q487" s="6"/>
      <c r="R487" s="6"/>
      <c r="S487" s="6"/>
      <c r="T487" s="7"/>
      <c r="U487" s="7"/>
      <c r="V487" s="7"/>
      <c r="W487" s="7"/>
      <c r="X487" s="7"/>
      <c r="Y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</row>
    <row r="488" spans="1:3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6"/>
      <c r="Q488" s="6"/>
      <c r="R488" s="6"/>
      <c r="S488" s="6"/>
      <c r="T488" s="7"/>
      <c r="U488" s="7"/>
      <c r="V488" s="7"/>
      <c r="W488" s="7"/>
      <c r="X488" s="7"/>
      <c r="Y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</row>
    <row r="489" spans="1:3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6"/>
      <c r="Q489" s="6"/>
      <c r="R489" s="6"/>
      <c r="S489" s="6"/>
      <c r="T489" s="7"/>
      <c r="U489" s="7"/>
      <c r="V489" s="7"/>
      <c r="W489" s="7"/>
      <c r="X489" s="7"/>
      <c r="Y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</row>
    <row r="490" spans="1:3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6"/>
      <c r="Q490" s="6"/>
      <c r="R490" s="6"/>
      <c r="S490" s="6"/>
      <c r="T490" s="7"/>
      <c r="U490" s="7"/>
      <c r="V490" s="7"/>
      <c r="W490" s="7"/>
      <c r="X490" s="7"/>
      <c r="Y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</row>
    <row r="491" spans="1:3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6"/>
      <c r="Q491" s="6"/>
      <c r="R491" s="6"/>
      <c r="S491" s="6"/>
      <c r="T491" s="7"/>
      <c r="U491" s="7"/>
      <c r="V491" s="7"/>
      <c r="W491" s="7"/>
      <c r="X491" s="7"/>
      <c r="Y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</row>
    <row r="492" spans="1:3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6"/>
      <c r="Q492" s="6"/>
      <c r="R492" s="6"/>
      <c r="S492" s="6"/>
      <c r="T492" s="7"/>
      <c r="U492" s="7"/>
      <c r="V492" s="7"/>
      <c r="W492" s="7"/>
      <c r="X492" s="7"/>
      <c r="Y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</row>
    <row r="493" spans="1:3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6"/>
      <c r="Q493" s="6"/>
      <c r="R493" s="6"/>
      <c r="S493" s="6"/>
      <c r="T493" s="7"/>
      <c r="U493" s="7"/>
      <c r="V493" s="7"/>
      <c r="W493" s="7"/>
      <c r="X493" s="7"/>
      <c r="Y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</row>
    <row r="494" spans="1:3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6"/>
      <c r="Q494" s="6"/>
      <c r="R494" s="6"/>
      <c r="S494" s="6"/>
      <c r="T494" s="7"/>
      <c r="U494" s="7"/>
      <c r="V494" s="7"/>
      <c r="W494" s="7"/>
      <c r="X494" s="7"/>
      <c r="Y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</row>
    <row r="495" spans="1:3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6"/>
      <c r="Q495" s="6"/>
      <c r="R495" s="6"/>
      <c r="S495" s="6"/>
      <c r="T495" s="7"/>
      <c r="U495" s="7"/>
      <c r="V495" s="7"/>
      <c r="W495" s="7"/>
      <c r="X495" s="7"/>
      <c r="Y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</row>
    <row r="496" spans="1:3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6"/>
      <c r="Q496" s="6"/>
      <c r="R496" s="6"/>
      <c r="S496" s="6"/>
      <c r="T496" s="7"/>
      <c r="U496" s="7"/>
      <c r="V496" s="7"/>
      <c r="W496" s="7"/>
      <c r="X496" s="7"/>
      <c r="Y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</row>
    <row r="497" spans="1:3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6"/>
      <c r="Q497" s="6"/>
      <c r="R497" s="6"/>
      <c r="S497" s="6"/>
      <c r="T497" s="7"/>
      <c r="U497" s="7"/>
      <c r="V497" s="7"/>
      <c r="W497" s="7"/>
      <c r="X497" s="7"/>
      <c r="Y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</row>
    <row r="498" spans="1:3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6"/>
      <c r="Q498" s="6"/>
      <c r="R498" s="6"/>
      <c r="S498" s="6"/>
      <c r="T498" s="7"/>
      <c r="U498" s="7"/>
      <c r="V498" s="7"/>
      <c r="W498" s="7"/>
      <c r="X498" s="7"/>
      <c r="Y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</row>
    <row r="499" spans="1:3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6"/>
      <c r="Q499" s="6"/>
      <c r="R499" s="6"/>
      <c r="S499" s="6"/>
      <c r="T499" s="7"/>
      <c r="U499" s="7"/>
      <c r="V499" s="7"/>
      <c r="W499" s="7"/>
      <c r="X499" s="7"/>
      <c r="Y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</row>
    <row r="500" spans="1:3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6"/>
      <c r="Q500" s="6"/>
      <c r="R500" s="6"/>
      <c r="S500" s="6"/>
      <c r="T500" s="7"/>
      <c r="U500" s="7"/>
      <c r="V500" s="7"/>
      <c r="W500" s="7"/>
      <c r="X500" s="7"/>
      <c r="Y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</row>
    <row r="501" spans="1:3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6"/>
      <c r="Q501" s="6"/>
      <c r="R501" s="6"/>
      <c r="S501" s="6"/>
      <c r="T501" s="7"/>
      <c r="U501" s="7"/>
      <c r="V501" s="7"/>
      <c r="W501" s="7"/>
      <c r="X501" s="7"/>
      <c r="Y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</row>
    <row r="502" spans="1:3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6"/>
      <c r="Q502" s="6"/>
      <c r="R502" s="6"/>
      <c r="S502" s="6"/>
      <c r="T502" s="7"/>
      <c r="U502" s="7"/>
      <c r="V502" s="7"/>
      <c r="W502" s="7"/>
      <c r="X502" s="7"/>
      <c r="Y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</row>
    <row r="503" spans="1:3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6"/>
      <c r="Q503" s="6"/>
      <c r="R503" s="6"/>
      <c r="S503" s="6"/>
      <c r="T503" s="7"/>
      <c r="U503" s="7"/>
      <c r="V503" s="7"/>
      <c r="W503" s="7"/>
      <c r="X503" s="7"/>
      <c r="Y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</row>
    <row r="504" spans="1:3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6"/>
      <c r="Q504" s="6"/>
      <c r="R504" s="6"/>
      <c r="S504" s="6"/>
      <c r="T504" s="7"/>
      <c r="U504" s="7"/>
      <c r="V504" s="7"/>
      <c r="W504" s="7"/>
      <c r="X504" s="7"/>
      <c r="Y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</row>
    <row r="505" spans="1:3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6"/>
      <c r="Q505" s="6"/>
      <c r="R505" s="6"/>
      <c r="S505" s="6"/>
      <c r="T505" s="7"/>
      <c r="U505" s="7"/>
      <c r="V505" s="7"/>
      <c r="W505" s="7"/>
      <c r="X505" s="7"/>
      <c r="Y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</row>
    <row r="506" spans="1:3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6"/>
      <c r="Q506" s="6"/>
      <c r="R506" s="6"/>
      <c r="S506" s="6"/>
      <c r="T506" s="7"/>
      <c r="U506" s="7"/>
      <c r="V506" s="7"/>
      <c r="W506" s="7"/>
      <c r="X506" s="7"/>
      <c r="Y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</row>
    <row r="507" spans="1:3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6"/>
      <c r="Q507" s="6"/>
      <c r="R507" s="6"/>
      <c r="S507" s="6"/>
      <c r="T507" s="7"/>
      <c r="U507" s="7"/>
      <c r="V507" s="7"/>
      <c r="W507" s="7"/>
      <c r="X507" s="7"/>
      <c r="Y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</row>
    <row r="508" spans="1:3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6"/>
      <c r="Q508" s="6"/>
      <c r="R508" s="6"/>
      <c r="S508" s="6"/>
      <c r="T508" s="7"/>
      <c r="U508" s="7"/>
      <c r="V508" s="7"/>
      <c r="W508" s="7"/>
      <c r="X508" s="7"/>
      <c r="Y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</row>
    <row r="509" spans="1:3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6"/>
      <c r="Q509" s="6"/>
      <c r="R509" s="6"/>
      <c r="S509" s="6"/>
      <c r="T509" s="7"/>
      <c r="U509" s="7"/>
      <c r="V509" s="7"/>
      <c r="W509" s="7"/>
      <c r="X509" s="7"/>
      <c r="Y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</row>
    <row r="510" spans="1:3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6"/>
      <c r="Q510" s="6"/>
      <c r="R510" s="6"/>
      <c r="S510" s="6"/>
      <c r="T510" s="7"/>
      <c r="U510" s="7"/>
      <c r="V510" s="7"/>
      <c r="W510" s="7"/>
      <c r="X510" s="7"/>
      <c r="Y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</row>
    <row r="511" spans="1:3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6"/>
      <c r="Q511" s="6"/>
      <c r="R511" s="6"/>
      <c r="S511" s="6"/>
      <c r="T511" s="7"/>
      <c r="U511" s="7"/>
      <c r="V511" s="7"/>
      <c r="W511" s="7"/>
      <c r="X511" s="7"/>
      <c r="Y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</row>
    <row r="512" spans="1:3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6"/>
      <c r="Q512" s="6"/>
      <c r="R512" s="6"/>
      <c r="S512" s="6"/>
      <c r="T512" s="7"/>
      <c r="U512" s="7"/>
      <c r="V512" s="7"/>
      <c r="W512" s="7"/>
      <c r="X512" s="7"/>
      <c r="Y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</row>
    <row r="513" spans="1:3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6"/>
      <c r="Q513" s="6"/>
      <c r="R513" s="6"/>
      <c r="S513" s="6"/>
      <c r="T513" s="7"/>
      <c r="U513" s="7"/>
      <c r="V513" s="7"/>
      <c r="W513" s="7"/>
      <c r="X513" s="7"/>
      <c r="Y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</row>
    <row r="514" spans="1:3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6"/>
      <c r="Q514" s="6"/>
      <c r="R514" s="6"/>
      <c r="S514" s="6"/>
      <c r="T514" s="7"/>
      <c r="U514" s="7"/>
      <c r="V514" s="7"/>
      <c r="W514" s="7"/>
      <c r="X514" s="7"/>
      <c r="Y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</row>
    <row r="515" spans="1:3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6"/>
      <c r="Q515" s="6"/>
      <c r="R515" s="6"/>
      <c r="S515" s="6"/>
      <c r="T515" s="7"/>
      <c r="U515" s="7"/>
      <c r="V515" s="7"/>
      <c r="W515" s="7"/>
      <c r="X515" s="7"/>
      <c r="Y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</row>
    <row r="516" spans="1:3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6"/>
      <c r="Q516" s="6"/>
      <c r="R516" s="6"/>
      <c r="S516" s="6"/>
      <c r="T516" s="7"/>
      <c r="U516" s="7"/>
      <c r="V516" s="7"/>
      <c r="W516" s="7"/>
      <c r="X516" s="7"/>
      <c r="Y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</row>
    <row r="517" spans="1:3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6"/>
      <c r="Q517" s="6"/>
      <c r="R517" s="6"/>
      <c r="S517" s="6"/>
      <c r="T517" s="7"/>
      <c r="U517" s="7"/>
      <c r="V517" s="7"/>
      <c r="W517" s="7"/>
      <c r="X517" s="7"/>
      <c r="Y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</row>
    <row r="518" spans="1:3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6"/>
      <c r="Q518" s="6"/>
      <c r="R518" s="6"/>
      <c r="S518" s="6"/>
      <c r="T518" s="7"/>
      <c r="U518" s="7"/>
      <c r="V518" s="7"/>
      <c r="W518" s="7"/>
      <c r="X518" s="7"/>
      <c r="Y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</row>
    <row r="519" spans="1:3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6"/>
      <c r="Q519" s="6"/>
      <c r="R519" s="6"/>
      <c r="S519" s="6"/>
      <c r="T519" s="7"/>
      <c r="U519" s="7"/>
      <c r="V519" s="7"/>
      <c r="W519" s="7"/>
      <c r="X519" s="7"/>
      <c r="Y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</row>
    <row r="520" spans="1:3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6"/>
      <c r="Q520" s="6"/>
      <c r="R520" s="6"/>
      <c r="S520" s="6"/>
      <c r="T520" s="7"/>
      <c r="U520" s="7"/>
      <c r="V520" s="7"/>
      <c r="W520" s="7"/>
      <c r="X520" s="7"/>
      <c r="Y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</row>
    <row r="521" spans="1:3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6"/>
      <c r="Q521" s="6"/>
      <c r="R521" s="6"/>
      <c r="S521" s="6"/>
      <c r="T521" s="7"/>
      <c r="U521" s="7"/>
      <c r="V521" s="7"/>
      <c r="W521" s="7"/>
      <c r="X521" s="7"/>
      <c r="Y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</row>
    <row r="522" spans="1:3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6"/>
      <c r="Q522" s="6"/>
      <c r="R522" s="6"/>
      <c r="S522" s="6"/>
      <c r="T522" s="7"/>
      <c r="U522" s="7"/>
      <c r="V522" s="7"/>
      <c r="W522" s="7"/>
      <c r="X522" s="7"/>
      <c r="Y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</row>
    <row r="523" spans="1:3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6"/>
      <c r="Q523" s="6"/>
      <c r="R523" s="6"/>
      <c r="S523" s="6"/>
      <c r="T523" s="7"/>
      <c r="U523" s="7"/>
      <c r="V523" s="7"/>
      <c r="W523" s="7"/>
      <c r="X523" s="7"/>
      <c r="Y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</row>
    <row r="524" spans="1:3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6"/>
      <c r="Q524" s="6"/>
      <c r="R524" s="6"/>
      <c r="S524" s="6"/>
      <c r="T524" s="7"/>
      <c r="U524" s="7"/>
      <c r="V524" s="7"/>
      <c r="W524" s="7"/>
      <c r="X524" s="7"/>
      <c r="Y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</row>
    <row r="525" spans="1:3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6"/>
      <c r="Q525" s="6"/>
      <c r="R525" s="6"/>
      <c r="S525" s="6"/>
      <c r="T525" s="7"/>
      <c r="U525" s="7"/>
      <c r="V525" s="7"/>
      <c r="W525" s="7"/>
      <c r="X525" s="7"/>
      <c r="Y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</row>
    <row r="526" spans="1:3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6"/>
      <c r="Q526" s="6"/>
      <c r="R526" s="6"/>
      <c r="S526" s="6"/>
      <c r="T526" s="7"/>
      <c r="U526" s="7"/>
      <c r="V526" s="7"/>
      <c r="W526" s="7"/>
      <c r="X526" s="7"/>
      <c r="Y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</row>
    <row r="527" spans="1:3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6"/>
      <c r="Q527" s="6"/>
      <c r="R527" s="6"/>
      <c r="S527" s="6"/>
      <c r="T527" s="7"/>
      <c r="U527" s="7"/>
      <c r="V527" s="7"/>
      <c r="W527" s="7"/>
      <c r="X527" s="7"/>
      <c r="Y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</row>
    <row r="528" spans="1:3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6"/>
      <c r="Q528" s="6"/>
      <c r="R528" s="6"/>
      <c r="S528" s="6"/>
      <c r="T528" s="7"/>
      <c r="U528" s="7"/>
      <c r="V528" s="7"/>
      <c r="W528" s="7"/>
      <c r="X528" s="7"/>
      <c r="Y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</row>
    <row r="529" spans="1:3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6"/>
      <c r="Q529" s="6"/>
      <c r="R529" s="6"/>
      <c r="S529" s="6"/>
      <c r="T529" s="7"/>
      <c r="U529" s="7"/>
      <c r="V529" s="7"/>
      <c r="W529" s="7"/>
      <c r="X529" s="7"/>
      <c r="Y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</row>
    <row r="530" spans="1:3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6"/>
      <c r="Q530" s="6"/>
      <c r="R530" s="6"/>
      <c r="S530" s="6"/>
      <c r="T530" s="7"/>
      <c r="U530" s="7"/>
      <c r="V530" s="7"/>
      <c r="W530" s="7"/>
      <c r="X530" s="7"/>
      <c r="Y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</row>
    <row r="531" spans="1:3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6"/>
      <c r="Q531" s="6"/>
      <c r="R531" s="6"/>
      <c r="S531" s="6"/>
      <c r="T531" s="7"/>
      <c r="U531" s="7"/>
      <c r="V531" s="7"/>
      <c r="W531" s="7"/>
      <c r="X531" s="7"/>
      <c r="Y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</row>
    <row r="532" spans="1:3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6"/>
      <c r="Q532" s="6"/>
      <c r="R532" s="6"/>
      <c r="S532" s="6"/>
      <c r="T532" s="7"/>
      <c r="U532" s="7"/>
      <c r="V532" s="7"/>
      <c r="W532" s="7"/>
      <c r="X532" s="7"/>
      <c r="Y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</row>
    <row r="533" spans="1:3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6"/>
      <c r="Q533" s="6"/>
      <c r="R533" s="6"/>
      <c r="S533" s="6"/>
      <c r="T533" s="7"/>
      <c r="U533" s="7"/>
      <c r="V533" s="7"/>
      <c r="W533" s="7"/>
      <c r="X533" s="7"/>
      <c r="Y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</row>
    <row r="534" spans="1:3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6"/>
      <c r="Q534" s="6"/>
      <c r="R534" s="6"/>
      <c r="S534" s="6"/>
      <c r="T534" s="7"/>
      <c r="U534" s="7"/>
      <c r="V534" s="7"/>
      <c r="W534" s="7"/>
      <c r="X534" s="7"/>
      <c r="Y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</row>
    <row r="535" spans="1:3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6"/>
      <c r="Q535" s="6"/>
      <c r="R535" s="6"/>
      <c r="S535" s="6"/>
      <c r="T535" s="7"/>
      <c r="U535" s="7"/>
      <c r="V535" s="7"/>
      <c r="W535" s="7"/>
      <c r="X535" s="7"/>
      <c r="Y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</row>
    <row r="536" spans="1: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6"/>
      <c r="Q536" s="6"/>
      <c r="R536" s="6"/>
      <c r="S536" s="6"/>
      <c r="T536" s="7"/>
      <c r="U536" s="7"/>
      <c r="V536" s="7"/>
      <c r="W536" s="7"/>
      <c r="X536" s="7"/>
      <c r="Y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</row>
    <row r="537" spans="1:3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6"/>
      <c r="Q537" s="6"/>
      <c r="R537" s="6"/>
      <c r="S537" s="6"/>
      <c r="T537" s="7"/>
      <c r="U537" s="7"/>
      <c r="V537" s="7"/>
      <c r="W537" s="7"/>
      <c r="X537" s="7"/>
      <c r="Y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</row>
    <row r="538" spans="1:3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6"/>
      <c r="Q538" s="6"/>
      <c r="R538" s="6"/>
      <c r="S538" s="6"/>
      <c r="T538" s="7"/>
      <c r="U538" s="7"/>
      <c r="V538" s="7"/>
      <c r="W538" s="7"/>
      <c r="X538" s="7"/>
      <c r="Y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</row>
    <row r="539" spans="1:3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6"/>
      <c r="Q539" s="6"/>
      <c r="R539" s="6"/>
      <c r="S539" s="6"/>
      <c r="T539" s="7"/>
      <c r="U539" s="7"/>
      <c r="V539" s="7"/>
      <c r="W539" s="7"/>
      <c r="X539" s="7"/>
      <c r="Y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</row>
    <row r="540" spans="1:3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6"/>
      <c r="Q540" s="6"/>
      <c r="R540" s="6"/>
      <c r="S540" s="6"/>
      <c r="T540" s="7"/>
      <c r="U540" s="7"/>
      <c r="V540" s="7"/>
      <c r="W540" s="7"/>
      <c r="X540" s="7"/>
      <c r="Y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</row>
    <row r="541" spans="1:3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6"/>
      <c r="Q541" s="6"/>
      <c r="R541" s="6"/>
      <c r="S541" s="6"/>
      <c r="T541" s="7"/>
      <c r="U541" s="7"/>
      <c r="V541" s="7"/>
      <c r="W541" s="7"/>
      <c r="X541" s="7"/>
      <c r="Y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</row>
    <row r="542" spans="1:3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6"/>
      <c r="Q542" s="6"/>
      <c r="R542" s="6"/>
      <c r="S542" s="6"/>
      <c r="T542" s="7"/>
      <c r="U542" s="7"/>
      <c r="V542" s="7"/>
      <c r="W542" s="7"/>
      <c r="X542" s="7"/>
      <c r="Y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</row>
    <row r="543" spans="1:3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6"/>
      <c r="Q543" s="6"/>
      <c r="R543" s="6"/>
      <c r="S543" s="6"/>
      <c r="T543" s="7"/>
      <c r="U543" s="7"/>
      <c r="V543" s="7"/>
      <c r="W543" s="7"/>
      <c r="X543" s="7"/>
      <c r="Y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</row>
    <row r="544" spans="1:3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6"/>
      <c r="Q544" s="6"/>
      <c r="R544" s="6"/>
      <c r="S544" s="6"/>
      <c r="T544" s="7"/>
      <c r="U544" s="7"/>
      <c r="V544" s="7"/>
      <c r="W544" s="7"/>
      <c r="X544" s="7"/>
      <c r="Y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</row>
    <row r="545" spans="1:3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6"/>
      <c r="Q545" s="6"/>
      <c r="R545" s="6"/>
      <c r="S545" s="6"/>
      <c r="T545" s="7"/>
      <c r="U545" s="7"/>
      <c r="V545" s="7"/>
      <c r="W545" s="7"/>
      <c r="X545" s="7"/>
      <c r="Y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</row>
    <row r="546" spans="1:3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6"/>
      <c r="Q546" s="6"/>
      <c r="R546" s="6"/>
      <c r="S546" s="6"/>
      <c r="T546" s="7"/>
      <c r="U546" s="7"/>
      <c r="V546" s="7"/>
      <c r="W546" s="7"/>
      <c r="X546" s="7"/>
      <c r="Y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</row>
    <row r="547" spans="1:3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6"/>
      <c r="Q547" s="6"/>
      <c r="R547" s="6"/>
      <c r="S547" s="6"/>
      <c r="T547" s="7"/>
      <c r="U547" s="7"/>
      <c r="V547" s="7"/>
      <c r="W547" s="7"/>
      <c r="X547" s="7"/>
      <c r="Y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</row>
    <row r="548" spans="1:3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6"/>
      <c r="Q548" s="6"/>
      <c r="R548" s="6"/>
      <c r="S548" s="6"/>
      <c r="T548" s="7"/>
      <c r="U548" s="7"/>
      <c r="V548" s="7"/>
      <c r="W548" s="7"/>
      <c r="X548" s="7"/>
      <c r="Y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</row>
    <row r="549" spans="1:3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6"/>
      <c r="Q549" s="6"/>
      <c r="R549" s="6"/>
      <c r="S549" s="6"/>
      <c r="T549" s="7"/>
      <c r="U549" s="7"/>
      <c r="V549" s="7"/>
      <c r="W549" s="7"/>
      <c r="X549" s="7"/>
      <c r="Y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</row>
    <row r="550" spans="1:3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6"/>
      <c r="Q550" s="6"/>
      <c r="R550" s="6"/>
      <c r="S550" s="6"/>
      <c r="T550" s="7"/>
      <c r="U550" s="7"/>
      <c r="V550" s="7"/>
      <c r="W550" s="7"/>
      <c r="X550" s="7"/>
      <c r="Y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</row>
    <row r="551" spans="1:3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6"/>
      <c r="Q551" s="6"/>
      <c r="R551" s="6"/>
      <c r="S551" s="6"/>
      <c r="T551" s="7"/>
      <c r="U551" s="7"/>
      <c r="V551" s="7"/>
      <c r="W551" s="7"/>
      <c r="X551" s="7"/>
      <c r="Y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</row>
    <row r="552" spans="1:3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6"/>
      <c r="Q552" s="6"/>
      <c r="R552" s="6"/>
      <c r="S552" s="6"/>
      <c r="T552" s="7"/>
      <c r="U552" s="7"/>
      <c r="V552" s="7"/>
      <c r="W552" s="7"/>
      <c r="X552" s="7"/>
      <c r="Y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</row>
    <row r="553" spans="1:3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6"/>
      <c r="Q553" s="6"/>
      <c r="R553" s="6"/>
      <c r="S553" s="6"/>
      <c r="T553" s="7"/>
      <c r="U553" s="7"/>
      <c r="V553" s="7"/>
      <c r="W553" s="7"/>
      <c r="X553" s="7"/>
      <c r="Y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</row>
    <row r="554" spans="1:3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6"/>
      <c r="Q554" s="6"/>
      <c r="R554" s="6"/>
      <c r="S554" s="6"/>
      <c r="T554" s="7"/>
      <c r="U554" s="7"/>
      <c r="V554" s="7"/>
      <c r="W554" s="7"/>
      <c r="X554" s="7"/>
      <c r="Y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</row>
    <row r="555" spans="1:3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6"/>
      <c r="Q555" s="6"/>
      <c r="R555" s="6"/>
      <c r="S555" s="6"/>
      <c r="T555" s="7"/>
      <c r="U555" s="7"/>
      <c r="V555" s="7"/>
      <c r="W555" s="7"/>
      <c r="X555" s="7"/>
      <c r="Y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</row>
    <row r="556" spans="1:3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6"/>
      <c r="Q556" s="6"/>
      <c r="R556" s="6"/>
      <c r="S556" s="6"/>
      <c r="T556" s="7"/>
      <c r="U556" s="7"/>
      <c r="V556" s="7"/>
      <c r="W556" s="7"/>
      <c r="X556" s="7"/>
      <c r="Y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</row>
    <row r="557" spans="1:3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6"/>
      <c r="Q557" s="6"/>
      <c r="R557" s="6"/>
      <c r="S557" s="6"/>
      <c r="T557" s="7"/>
      <c r="U557" s="7"/>
      <c r="V557" s="7"/>
      <c r="W557" s="7"/>
      <c r="X557" s="7"/>
      <c r="Y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</row>
    <row r="558" spans="1:3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6"/>
      <c r="Q558" s="6"/>
      <c r="R558" s="6"/>
      <c r="S558" s="6"/>
      <c r="T558" s="7"/>
      <c r="U558" s="7"/>
      <c r="V558" s="7"/>
      <c r="W558" s="7"/>
      <c r="X558" s="7"/>
      <c r="Y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</row>
    <row r="559" spans="1:3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6"/>
      <c r="Q559" s="6"/>
      <c r="R559" s="6"/>
      <c r="S559" s="6"/>
      <c r="T559" s="7"/>
      <c r="U559" s="7"/>
      <c r="V559" s="7"/>
      <c r="W559" s="7"/>
      <c r="X559" s="7"/>
      <c r="Y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</row>
    <row r="560" spans="1:3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6"/>
      <c r="Q560" s="6"/>
      <c r="R560" s="6"/>
      <c r="S560" s="6"/>
      <c r="T560" s="7"/>
      <c r="U560" s="7"/>
      <c r="V560" s="7"/>
      <c r="W560" s="7"/>
      <c r="X560" s="7"/>
      <c r="Y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</row>
    <row r="561" spans="1:3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6"/>
      <c r="Q561" s="6"/>
      <c r="R561" s="6"/>
      <c r="S561" s="6"/>
      <c r="T561" s="7"/>
      <c r="U561" s="7"/>
      <c r="V561" s="7"/>
      <c r="W561" s="7"/>
      <c r="X561" s="7"/>
      <c r="Y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</row>
    <row r="562" spans="1:3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6"/>
      <c r="Q562" s="6"/>
      <c r="R562" s="6"/>
      <c r="S562" s="6"/>
      <c r="T562" s="7"/>
      <c r="U562" s="7"/>
      <c r="V562" s="7"/>
      <c r="W562" s="7"/>
      <c r="X562" s="7"/>
      <c r="Y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</row>
    <row r="563" spans="1:3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6"/>
      <c r="Q563" s="6"/>
      <c r="R563" s="6"/>
      <c r="S563" s="6"/>
      <c r="T563" s="7"/>
      <c r="U563" s="7"/>
      <c r="V563" s="7"/>
      <c r="W563" s="7"/>
      <c r="X563" s="7"/>
      <c r="Y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</row>
    <row r="564" spans="1:3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6"/>
      <c r="Q564" s="6"/>
      <c r="R564" s="6"/>
      <c r="S564" s="6"/>
      <c r="T564" s="7"/>
      <c r="U564" s="7"/>
      <c r="V564" s="7"/>
      <c r="W564" s="7"/>
      <c r="X564" s="7"/>
      <c r="Y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</row>
    <row r="565" spans="1:3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6"/>
      <c r="Q565" s="6"/>
      <c r="R565" s="6"/>
      <c r="S565" s="6"/>
      <c r="T565" s="7"/>
      <c r="U565" s="7"/>
      <c r="V565" s="7"/>
      <c r="W565" s="7"/>
      <c r="X565" s="7"/>
      <c r="Y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</row>
    <row r="566" spans="1:3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6"/>
      <c r="Q566" s="6"/>
      <c r="R566" s="6"/>
      <c r="S566" s="6"/>
      <c r="T566" s="7"/>
      <c r="U566" s="7"/>
      <c r="V566" s="7"/>
      <c r="W566" s="7"/>
      <c r="X566" s="7"/>
      <c r="Y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</row>
    <row r="567" spans="1:3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6"/>
      <c r="Q567" s="6"/>
      <c r="R567" s="6"/>
      <c r="S567" s="6"/>
      <c r="T567" s="7"/>
      <c r="U567" s="7"/>
      <c r="V567" s="7"/>
      <c r="W567" s="7"/>
      <c r="X567" s="7"/>
      <c r="Y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</row>
    <row r="568" spans="1:3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6"/>
      <c r="Q568" s="6"/>
      <c r="R568" s="6"/>
      <c r="S568" s="6"/>
      <c r="T568" s="7"/>
      <c r="U568" s="7"/>
      <c r="V568" s="7"/>
      <c r="W568" s="7"/>
      <c r="X568" s="7"/>
      <c r="Y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</row>
    <row r="569" spans="1:3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6"/>
      <c r="Q569" s="6"/>
      <c r="R569" s="6"/>
      <c r="S569" s="6"/>
      <c r="T569" s="7"/>
      <c r="U569" s="7"/>
      <c r="V569" s="7"/>
      <c r="W569" s="7"/>
      <c r="X569" s="7"/>
      <c r="Y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</row>
    <row r="570" spans="1:3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6"/>
      <c r="Q570" s="6"/>
      <c r="R570" s="6"/>
      <c r="S570" s="6"/>
      <c r="T570" s="7"/>
      <c r="U570" s="7"/>
      <c r="V570" s="7"/>
      <c r="W570" s="7"/>
      <c r="X570" s="7"/>
      <c r="Y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</row>
    <row r="571" spans="1:3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6"/>
      <c r="Q571" s="6"/>
      <c r="R571" s="6"/>
      <c r="S571" s="6"/>
      <c r="T571" s="7"/>
      <c r="U571" s="7"/>
      <c r="V571" s="7"/>
      <c r="W571" s="7"/>
      <c r="X571" s="7"/>
      <c r="Y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</row>
    <row r="572" spans="1:3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6"/>
      <c r="Q572" s="6"/>
      <c r="R572" s="6"/>
      <c r="S572" s="6"/>
      <c r="T572" s="7"/>
      <c r="U572" s="7"/>
      <c r="V572" s="7"/>
      <c r="W572" s="7"/>
      <c r="X572" s="7"/>
      <c r="Y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</row>
    <row r="573" spans="1:3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6"/>
      <c r="Q573" s="6"/>
      <c r="R573" s="6"/>
      <c r="S573" s="6"/>
      <c r="T573" s="7"/>
      <c r="U573" s="7"/>
      <c r="V573" s="7"/>
      <c r="W573" s="7"/>
      <c r="X573" s="7"/>
      <c r="Y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</row>
    <row r="574" spans="1:3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6"/>
      <c r="Q574" s="6"/>
      <c r="R574" s="6"/>
      <c r="S574" s="6"/>
      <c r="T574" s="7"/>
      <c r="U574" s="7"/>
      <c r="V574" s="7"/>
      <c r="W574" s="7"/>
      <c r="X574" s="7"/>
      <c r="Y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</row>
    <row r="575" spans="1:3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6"/>
      <c r="Q575" s="6"/>
      <c r="R575" s="6"/>
      <c r="S575" s="6"/>
      <c r="T575" s="7"/>
      <c r="U575" s="7"/>
      <c r="V575" s="7"/>
      <c r="W575" s="7"/>
      <c r="X575" s="7"/>
      <c r="Y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</row>
    <row r="576" spans="1:3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6"/>
      <c r="Q576" s="6"/>
      <c r="R576" s="6"/>
      <c r="S576" s="6"/>
      <c r="T576" s="7"/>
      <c r="U576" s="7"/>
      <c r="V576" s="7"/>
      <c r="W576" s="7"/>
      <c r="X576" s="7"/>
      <c r="Y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</row>
    <row r="577" spans="1:3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6"/>
      <c r="Q577" s="6"/>
      <c r="R577" s="6"/>
      <c r="S577" s="6"/>
      <c r="T577" s="7"/>
      <c r="U577" s="7"/>
      <c r="V577" s="7"/>
      <c r="W577" s="7"/>
      <c r="X577" s="7"/>
      <c r="Y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</row>
    <row r="578" spans="1:3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6"/>
      <c r="Q578" s="6"/>
      <c r="R578" s="6"/>
      <c r="S578" s="6"/>
      <c r="T578" s="7"/>
      <c r="U578" s="7"/>
      <c r="V578" s="7"/>
      <c r="W578" s="7"/>
      <c r="X578" s="7"/>
      <c r="Y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spans="1:3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6"/>
      <c r="Q579" s="6"/>
      <c r="R579" s="6"/>
      <c r="S579" s="6"/>
      <c r="T579" s="7"/>
      <c r="U579" s="7"/>
      <c r="V579" s="7"/>
      <c r="W579" s="7"/>
      <c r="X579" s="7"/>
      <c r="Y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</row>
    <row r="580" spans="1:3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6"/>
      <c r="Q580" s="6"/>
      <c r="R580" s="6"/>
      <c r="S580" s="6"/>
      <c r="T580" s="7"/>
      <c r="U580" s="7"/>
      <c r="V580" s="7"/>
      <c r="W580" s="7"/>
      <c r="X580" s="7"/>
      <c r="Y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</row>
    <row r="581" spans="1:3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6"/>
      <c r="Q581" s="6"/>
      <c r="R581" s="6"/>
      <c r="S581" s="6"/>
      <c r="T581" s="7"/>
      <c r="U581" s="7"/>
      <c r="V581" s="7"/>
      <c r="W581" s="7"/>
      <c r="X581" s="7"/>
      <c r="Y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</row>
    <row r="582" spans="1:3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6"/>
      <c r="Q582" s="6"/>
      <c r="R582" s="6"/>
      <c r="S582" s="6"/>
      <c r="T582" s="7"/>
      <c r="U582" s="7"/>
      <c r="V582" s="7"/>
      <c r="W582" s="7"/>
      <c r="X582" s="7"/>
      <c r="Y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</row>
    <row r="583" spans="1:3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6"/>
      <c r="Q583" s="6"/>
      <c r="R583" s="6"/>
      <c r="S583" s="6"/>
      <c r="T583" s="7"/>
      <c r="U583" s="7"/>
      <c r="V583" s="7"/>
      <c r="W583" s="7"/>
      <c r="X583" s="7"/>
      <c r="Y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</row>
    <row r="584" spans="1:3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6"/>
      <c r="Q584" s="6"/>
      <c r="R584" s="6"/>
      <c r="S584" s="6"/>
      <c r="T584" s="7"/>
      <c r="U584" s="7"/>
      <c r="V584" s="7"/>
      <c r="W584" s="7"/>
      <c r="X584" s="7"/>
      <c r="Y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</row>
    <row r="585" spans="1:3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6"/>
      <c r="Q585" s="6"/>
      <c r="R585" s="6"/>
      <c r="S585" s="6"/>
      <c r="T585" s="7"/>
      <c r="U585" s="7"/>
      <c r="V585" s="7"/>
      <c r="W585" s="7"/>
      <c r="X585" s="7"/>
      <c r="Y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</row>
    <row r="586" spans="1:3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6"/>
      <c r="Q586" s="6"/>
      <c r="R586" s="6"/>
      <c r="S586" s="6"/>
      <c r="T586" s="7"/>
      <c r="U586" s="7"/>
      <c r="V586" s="7"/>
      <c r="W586" s="7"/>
      <c r="X586" s="7"/>
      <c r="Y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</row>
    <row r="587" spans="1:3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6"/>
      <c r="Q587" s="6"/>
      <c r="R587" s="6"/>
      <c r="S587" s="6"/>
      <c r="T587" s="7"/>
      <c r="U587" s="7"/>
      <c r="V587" s="7"/>
      <c r="W587" s="7"/>
      <c r="X587" s="7"/>
      <c r="Y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</row>
    <row r="588" spans="1:3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6"/>
      <c r="Q588" s="6"/>
      <c r="R588" s="6"/>
      <c r="S588" s="6"/>
      <c r="T588" s="7"/>
      <c r="U588" s="7"/>
      <c r="V588" s="7"/>
      <c r="W588" s="7"/>
      <c r="X588" s="7"/>
      <c r="Y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</row>
    <row r="589" spans="1:3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6"/>
      <c r="Q589" s="6"/>
      <c r="R589" s="6"/>
      <c r="S589" s="6"/>
      <c r="T589" s="7"/>
      <c r="U589" s="7"/>
      <c r="V589" s="7"/>
      <c r="W589" s="7"/>
      <c r="X589" s="7"/>
      <c r="Y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</row>
    <row r="590" spans="1:3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6"/>
      <c r="Q590" s="6"/>
      <c r="R590" s="6"/>
      <c r="S590" s="6"/>
      <c r="T590" s="7"/>
      <c r="U590" s="7"/>
      <c r="V590" s="7"/>
      <c r="W590" s="7"/>
      <c r="X590" s="7"/>
      <c r="Y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</row>
    <row r="591" spans="1:3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6"/>
      <c r="Q591" s="6"/>
      <c r="R591" s="6"/>
      <c r="S591" s="6"/>
      <c r="T591" s="7"/>
      <c r="U591" s="7"/>
      <c r="V591" s="7"/>
      <c r="W591" s="7"/>
      <c r="X591" s="7"/>
      <c r="Y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</row>
    <row r="592" spans="1:3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6"/>
      <c r="Q592" s="6"/>
      <c r="R592" s="6"/>
      <c r="S592" s="6"/>
      <c r="T592" s="7"/>
      <c r="U592" s="7"/>
      <c r="V592" s="7"/>
      <c r="W592" s="7"/>
      <c r="X592" s="7"/>
      <c r="Y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</row>
    <row r="593" spans="1:3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6"/>
      <c r="Q593" s="6"/>
      <c r="R593" s="6"/>
      <c r="S593" s="6"/>
      <c r="T593" s="7"/>
      <c r="U593" s="7"/>
      <c r="V593" s="7"/>
      <c r="W593" s="7"/>
      <c r="X593" s="7"/>
      <c r="Y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</row>
    <row r="594" spans="1:3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6"/>
      <c r="Q594" s="6"/>
      <c r="R594" s="6"/>
      <c r="S594" s="6"/>
      <c r="T594" s="7"/>
      <c r="U594" s="7"/>
      <c r="V594" s="7"/>
      <c r="W594" s="7"/>
      <c r="X594" s="7"/>
      <c r="Y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</row>
    <row r="595" spans="1:3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6"/>
      <c r="Q595" s="6"/>
      <c r="R595" s="6"/>
      <c r="S595" s="6"/>
      <c r="T595" s="7"/>
      <c r="U595" s="7"/>
      <c r="V595" s="7"/>
      <c r="W595" s="7"/>
      <c r="X595" s="7"/>
      <c r="Y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</row>
    <row r="596" spans="1:3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6"/>
      <c r="Q596" s="6"/>
      <c r="R596" s="6"/>
      <c r="S596" s="6"/>
      <c r="T596" s="7"/>
      <c r="U596" s="7"/>
      <c r="V596" s="7"/>
      <c r="W596" s="7"/>
      <c r="X596" s="7"/>
      <c r="Y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</row>
    <row r="597" spans="1:3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6"/>
      <c r="Q597" s="6"/>
      <c r="R597" s="6"/>
      <c r="S597" s="6"/>
      <c r="T597" s="7"/>
      <c r="U597" s="7"/>
      <c r="V597" s="7"/>
      <c r="W597" s="7"/>
      <c r="X597" s="7"/>
      <c r="Y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</row>
    <row r="598" spans="1:3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6"/>
      <c r="Q598" s="6"/>
      <c r="R598" s="6"/>
      <c r="S598" s="6"/>
      <c r="T598" s="7"/>
      <c r="U598" s="7"/>
      <c r="V598" s="7"/>
      <c r="W598" s="7"/>
      <c r="X598" s="7"/>
      <c r="Y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</row>
    <row r="599" spans="1:3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6"/>
      <c r="Q599" s="6"/>
      <c r="R599" s="6"/>
      <c r="S599" s="6"/>
      <c r="T599" s="7"/>
      <c r="U599" s="7"/>
      <c r="V599" s="7"/>
      <c r="W599" s="7"/>
      <c r="X599" s="7"/>
      <c r="Y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</row>
    <row r="600" spans="1:3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6"/>
      <c r="Q600" s="6"/>
      <c r="R600" s="6"/>
      <c r="S600" s="6"/>
      <c r="T600" s="7"/>
      <c r="U600" s="7"/>
      <c r="V600" s="7"/>
      <c r="W600" s="7"/>
      <c r="X600" s="7"/>
      <c r="Y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</row>
    <row r="601" spans="1:3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6"/>
      <c r="Q601" s="6"/>
      <c r="R601" s="6"/>
      <c r="S601" s="6"/>
      <c r="T601" s="7"/>
      <c r="U601" s="7"/>
      <c r="V601" s="7"/>
      <c r="W601" s="7"/>
      <c r="X601" s="7"/>
      <c r="Y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</row>
    <row r="602" spans="1:3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6"/>
      <c r="Q602" s="6"/>
      <c r="R602" s="6"/>
      <c r="S602" s="6"/>
      <c r="T602" s="7"/>
      <c r="U602" s="7"/>
      <c r="V602" s="7"/>
      <c r="W602" s="7"/>
      <c r="X602" s="7"/>
      <c r="Y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</row>
    <row r="603" spans="1:3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6"/>
      <c r="Q603" s="6"/>
      <c r="R603" s="6"/>
      <c r="S603" s="6"/>
      <c r="T603" s="7"/>
      <c r="U603" s="7"/>
      <c r="V603" s="7"/>
      <c r="W603" s="7"/>
      <c r="X603" s="7"/>
      <c r="Y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</row>
    <row r="604" spans="1:3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6"/>
      <c r="Q604" s="6"/>
      <c r="R604" s="6"/>
      <c r="S604" s="6"/>
      <c r="T604" s="7"/>
      <c r="U604" s="7"/>
      <c r="V604" s="7"/>
      <c r="W604" s="7"/>
      <c r="X604" s="7"/>
      <c r="Y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</row>
    <row r="605" spans="1:3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6"/>
      <c r="Q605" s="6"/>
      <c r="R605" s="6"/>
      <c r="S605" s="6"/>
      <c r="T605" s="7"/>
      <c r="U605" s="7"/>
      <c r="V605" s="7"/>
      <c r="W605" s="7"/>
      <c r="X605" s="7"/>
      <c r="Y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</row>
    <row r="606" spans="1:3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6"/>
      <c r="Q606" s="6"/>
      <c r="R606" s="6"/>
      <c r="S606" s="6"/>
      <c r="T606" s="7"/>
      <c r="U606" s="7"/>
      <c r="V606" s="7"/>
      <c r="W606" s="7"/>
      <c r="X606" s="7"/>
      <c r="Y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</row>
    <row r="607" spans="1:3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6"/>
      <c r="Q607" s="6"/>
      <c r="R607" s="6"/>
      <c r="S607" s="6"/>
      <c r="T607" s="7"/>
      <c r="U607" s="7"/>
      <c r="V607" s="7"/>
      <c r="W607" s="7"/>
      <c r="X607" s="7"/>
      <c r="Y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</row>
    <row r="608" spans="1:3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6"/>
      <c r="Q608" s="6"/>
      <c r="R608" s="6"/>
      <c r="S608" s="6"/>
      <c r="T608" s="7"/>
      <c r="U608" s="7"/>
      <c r="V608" s="7"/>
      <c r="W608" s="7"/>
      <c r="X608" s="7"/>
      <c r="Y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</row>
    <row r="609" spans="1:3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6"/>
      <c r="Q609" s="6"/>
      <c r="R609" s="6"/>
      <c r="S609" s="6"/>
      <c r="T609" s="7"/>
      <c r="U609" s="7"/>
      <c r="V609" s="7"/>
      <c r="W609" s="7"/>
      <c r="X609" s="7"/>
      <c r="Y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</row>
    <row r="610" spans="1:3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6"/>
      <c r="Q610" s="6"/>
      <c r="R610" s="6"/>
      <c r="S610" s="6"/>
      <c r="T610" s="7"/>
      <c r="U610" s="7"/>
      <c r="V610" s="7"/>
      <c r="W610" s="7"/>
      <c r="X610" s="7"/>
      <c r="Y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</row>
    <row r="611" spans="1:3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6"/>
      <c r="Q611" s="6"/>
      <c r="R611" s="6"/>
      <c r="S611" s="6"/>
      <c r="T611" s="7"/>
      <c r="U611" s="7"/>
      <c r="V611" s="7"/>
      <c r="W611" s="7"/>
      <c r="X611" s="7"/>
      <c r="Y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</row>
    <row r="612" spans="1:3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6"/>
      <c r="Q612" s="6"/>
      <c r="R612" s="6"/>
      <c r="S612" s="6"/>
      <c r="T612" s="7"/>
      <c r="U612" s="7"/>
      <c r="V612" s="7"/>
      <c r="W612" s="7"/>
      <c r="X612" s="7"/>
      <c r="Y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</row>
    <row r="613" spans="1:3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6"/>
      <c r="Q613" s="6"/>
      <c r="R613" s="6"/>
      <c r="S613" s="6"/>
      <c r="T613" s="7"/>
      <c r="U613" s="7"/>
      <c r="V613" s="7"/>
      <c r="W613" s="7"/>
      <c r="X613" s="7"/>
      <c r="Y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</row>
    <row r="614" spans="1:3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6"/>
      <c r="Q614" s="6"/>
      <c r="R614" s="6"/>
      <c r="S614" s="6"/>
      <c r="T614" s="7"/>
      <c r="U614" s="7"/>
      <c r="V614" s="7"/>
      <c r="W614" s="7"/>
      <c r="X614" s="7"/>
      <c r="Y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</row>
    <row r="615" spans="1:3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6"/>
      <c r="Q615" s="6"/>
      <c r="R615" s="6"/>
      <c r="S615" s="6"/>
      <c r="T615" s="7"/>
      <c r="U615" s="7"/>
      <c r="V615" s="7"/>
      <c r="W615" s="7"/>
      <c r="X615" s="7"/>
      <c r="Y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</row>
    <row r="616" spans="1:3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6"/>
      <c r="Q616" s="6"/>
      <c r="R616" s="6"/>
      <c r="S616" s="6"/>
      <c r="T616" s="7"/>
      <c r="U616" s="7"/>
      <c r="V616" s="7"/>
      <c r="W616" s="7"/>
      <c r="X616" s="7"/>
      <c r="Y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</row>
    <row r="617" spans="1:3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6"/>
      <c r="Q617" s="6"/>
      <c r="R617" s="6"/>
      <c r="S617" s="6"/>
      <c r="T617" s="7"/>
      <c r="U617" s="7"/>
      <c r="V617" s="7"/>
      <c r="W617" s="7"/>
      <c r="X617" s="7"/>
      <c r="Y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</row>
    <row r="618" spans="1:3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6"/>
      <c r="Q618" s="6"/>
      <c r="R618" s="6"/>
      <c r="S618" s="6"/>
      <c r="T618" s="7"/>
      <c r="U618" s="7"/>
      <c r="V618" s="7"/>
      <c r="W618" s="7"/>
      <c r="X618" s="7"/>
      <c r="Y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</row>
    <row r="619" spans="1:3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6"/>
      <c r="Q619" s="6"/>
      <c r="R619" s="6"/>
      <c r="S619" s="6"/>
      <c r="T619" s="7"/>
      <c r="U619" s="7"/>
      <c r="V619" s="7"/>
      <c r="W619" s="7"/>
      <c r="X619" s="7"/>
      <c r="Y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</row>
    <row r="620" spans="1:3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6"/>
      <c r="Q620" s="6"/>
      <c r="R620" s="6"/>
      <c r="S620" s="6"/>
      <c r="T620" s="7"/>
      <c r="U620" s="7"/>
      <c r="V620" s="7"/>
      <c r="W620" s="7"/>
      <c r="X620" s="7"/>
      <c r="Y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</row>
    <row r="621" spans="1:3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6"/>
      <c r="Q621" s="6"/>
      <c r="R621" s="6"/>
      <c r="S621" s="6"/>
      <c r="T621" s="7"/>
      <c r="U621" s="7"/>
      <c r="V621" s="7"/>
      <c r="W621" s="7"/>
      <c r="X621" s="7"/>
      <c r="Y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</row>
    <row r="622" spans="1:3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6"/>
      <c r="Q622" s="6"/>
      <c r="R622" s="6"/>
      <c r="S622" s="6"/>
      <c r="T622" s="7"/>
      <c r="U622" s="7"/>
      <c r="V622" s="7"/>
      <c r="W622" s="7"/>
      <c r="X622" s="7"/>
      <c r="Y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</row>
    <row r="623" spans="1:3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6"/>
      <c r="Q623" s="6"/>
      <c r="R623" s="6"/>
      <c r="S623" s="6"/>
      <c r="T623" s="7"/>
      <c r="U623" s="7"/>
      <c r="V623" s="7"/>
      <c r="W623" s="7"/>
      <c r="X623" s="7"/>
      <c r="Y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</row>
    <row r="624" spans="1:3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6"/>
      <c r="Q624" s="6"/>
      <c r="R624" s="6"/>
      <c r="S624" s="6"/>
      <c r="T624" s="7"/>
      <c r="U624" s="7"/>
      <c r="V624" s="7"/>
      <c r="W624" s="7"/>
      <c r="X624" s="7"/>
      <c r="Y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</row>
    <row r="625" spans="1:3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6"/>
      <c r="Q625" s="6"/>
      <c r="R625" s="6"/>
      <c r="S625" s="6"/>
      <c r="T625" s="7"/>
      <c r="U625" s="7"/>
      <c r="V625" s="7"/>
      <c r="W625" s="7"/>
      <c r="X625" s="7"/>
      <c r="Y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</row>
    <row r="626" spans="1:3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6"/>
      <c r="Q626" s="6"/>
      <c r="R626" s="6"/>
      <c r="S626" s="6"/>
      <c r="T626" s="7"/>
      <c r="U626" s="7"/>
      <c r="V626" s="7"/>
      <c r="W626" s="7"/>
      <c r="X626" s="7"/>
      <c r="Y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</row>
    <row r="627" spans="1:3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6"/>
      <c r="Q627" s="6"/>
      <c r="R627" s="6"/>
      <c r="S627" s="6"/>
      <c r="T627" s="7"/>
      <c r="U627" s="7"/>
      <c r="V627" s="7"/>
      <c r="W627" s="7"/>
      <c r="X627" s="7"/>
      <c r="Y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</row>
    <row r="628" spans="1:3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6"/>
      <c r="Q628" s="6"/>
      <c r="R628" s="6"/>
      <c r="S628" s="6"/>
      <c r="T628" s="7"/>
      <c r="U628" s="7"/>
      <c r="V628" s="7"/>
      <c r="W628" s="7"/>
      <c r="X628" s="7"/>
      <c r="Y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</row>
    <row r="629" spans="1:3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6"/>
      <c r="Q629" s="6"/>
      <c r="R629" s="6"/>
      <c r="S629" s="6"/>
      <c r="T629" s="7"/>
      <c r="U629" s="7"/>
      <c r="V629" s="7"/>
      <c r="W629" s="7"/>
      <c r="X629" s="7"/>
      <c r="Y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</row>
    <row r="630" spans="1:3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6"/>
      <c r="Q630" s="6"/>
      <c r="R630" s="6"/>
      <c r="S630" s="6"/>
      <c r="T630" s="7"/>
      <c r="U630" s="7"/>
      <c r="V630" s="7"/>
      <c r="W630" s="7"/>
      <c r="X630" s="7"/>
      <c r="Y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</row>
    <row r="631" spans="1:3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6"/>
      <c r="Q631" s="6"/>
      <c r="R631" s="6"/>
      <c r="S631" s="6"/>
      <c r="T631" s="7"/>
      <c r="U631" s="7"/>
      <c r="V631" s="7"/>
      <c r="W631" s="7"/>
      <c r="X631" s="7"/>
      <c r="Y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</row>
    <row r="632" spans="1:3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6"/>
      <c r="Q632" s="6"/>
      <c r="R632" s="6"/>
      <c r="S632" s="6"/>
      <c r="T632" s="7"/>
      <c r="U632" s="7"/>
      <c r="V632" s="7"/>
      <c r="W632" s="7"/>
      <c r="X632" s="7"/>
      <c r="Y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</row>
    <row r="633" spans="1:3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6"/>
      <c r="Q633" s="6"/>
      <c r="R633" s="6"/>
      <c r="S633" s="6"/>
      <c r="T633" s="7"/>
      <c r="U633" s="7"/>
      <c r="V633" s="7"/>
      <c r="W633" s="7"/>
      <c r="X633" s="7"/>
      <c r="Y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</row>
    <row r="634" spans="1:3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6"/>
      <c r="Q634" s="6"/>
      <c r="R634" s="6"/>
      <c r="S634" s="6"/>
      <c r="T634" s="7"/>
      <c r="U634" s="7"/>
      <c r="V634" s="7"/>
      <c r="W634" s="7"/>
      <c r="X634" s="7"/>
      <c r="Y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</row>
    <row r="635" spans="1:3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6"/>
      <c r="Q635" s="6"/>
      <c r="R635" s="6"/>
      <c r="S635" s="6"/>
      <c r="T635" s="7"/>
      <c r="U635" s="7"/>
      <c r="V635" s="7"/>
      <c r="W635" s="7"/>
      <c r="X635" s="7"/>
      <c r="Y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</row>
    <row r="636" spans="1: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6"/>
      <c r="Q636" s="6"/>
      <c r="R636" s="6"/>
      <c r="S636" s="6"/>
      <c r="T636" s="7"/>
      <c r="U636" s="7"/>
      <c r="V636" s="7"/>
      <c r="W636" s="7"/>
      <c r="X636" s="7"/>
      <c r="Y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</row>
    <row r="637" spans="1:3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6"/>
      <c r="Q637" s="6"/>
      <c r="R637" s="6"/>
      <c r="S637" s="6"/>
      <c r="T637" s="7"/>
      <c r="U637" s="7"/>
      <c r="V637" s="7"/>
      <c r="W637" s="7"/>
      <c r="X637" s="7"/>
      <c r="Y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</row>
    <row r="638" spans="1:3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6"/>
      <c r="Q638" s="6"/>
      <c r="R638" s="6"/>
      <c r="S638" s="6"/>
      <c r="T638" s="7"/>
      <c r="U638" s="7"/>
      <c r="V638" s="7"/>
      <c r="W638" s="7"/>
      <c r="X638" s="7"/>
      <c r="Y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</row>
    <row r="639" spans="1:3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6"/>
      <c r="Q639" s="6"/>
      <c r="R639" s="6"/>
      <c r="S639" s="6"/>
      <c r="T639" s="7"/>
      <c r="U639" s="7"/>
      <c r="V639" s="7"/>
      <c r="W639" s="7"/>
      <c r="X639" s="7"/>
      <c r="Y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</row>
    <row r="640" spans="1:3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6"/>
      <c r="Q640" s="6"/>
      <c r="R640" s="6"/>
      <c r="S640" s="6"/>
      <c r="T640" s="7"/>
      <c r="U640" s="7"/>
      <c r="V640" s="7"/>
      <c r="W640" s="7"/>
      <c r="X640" s="7"/>
      <c r="Y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</row>
    <row r="641" spans="1:3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6"/>
      <c r="Q641" s="6"/>
      <c r="R641" s="6"/>
      <c r="S641" s="6"/>
      <c r="T641" s="7"/>
      <c r="U641" s="7"/>
      <c r="V641" s="7"/>
      <c r="W641" s="7"/>
      <c r="X641" s="7"/>
      <c r="Y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</row>
    <row r="642" spans="1:3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6"/>
      <c r="Q642" s="6"/>
      <c r="R642" s="6"/>
      <c r="S642" s="6"/>
      <c r="T642" s="7"/>
      <c r="U642" s="7"/>
      <c r="V642" s="7"/>
      <c r="W642" s="7"/>
      <c r="X642" s="7"/>
      <c r="Y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</row>
    <row r="643" spans="1:3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6"/>
      <c r="Q643" s="6"/>
      <c r="R643" s="6"/>
      <c r="S643" s="6"/>
      <c r="T643" s="7"/>
      <c r="U643" s="7"/>
      <c r="V643" s="7"/>
      <c r="W643" s="7"/>
      <c r="X643" s="7"/>
      <c r="Y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</row>
    <row r="644" spans="1:3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6"/>
      <c r="Q644" s="6"/>
      <c r="R644" s="6"/>
      <c r="S644" s="6"/>
      <c r="T644" s="7"/>
      <c r="U644" s="7"/>
      <c r="V644" s="7"/>
      <c r="W644" s="7"/>
      <c r="X644" s="7"/>
      <c r="Y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</row>
    <row r="645" spans="1:3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6"/>
      <c r="Q645" s="6"/>
      <c r="R645" s="6"/>
      <c r="S645" s="6"/>
      <c r="T645" s="7"/>
      <c r="U645" s="7"/>
      <c r="V645" s="7"/>
      <c r="W645" s="7"/>
      <c r="X645" s="7"/>
      <c r="Y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</row>
    <row r="646" spans="1:3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6"/>
      <c r="Q646" s="6"/>
      <c r="R646" s="6"/>
      <c r="S646" s="6"/>
      <c r="T646" s="7"/>
      <c r="U646" s="7"/>
      <c r="V646" s="7"/>
      <c r="W646" s="7"/>
      <c r="X646" s="7"/>
      <c r="Y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</row>
    <row r="647" spans="1:3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6"/>
      <c r="Q647" s="6"/>
      <c r="R647" s="6"/>
      <c r="S647" s="6"/>
      <c r="T647" s="7"/>
      <c r="U647" s="7"/>
      <c r="V647" s="7"/>
      <c r="W647" s="7"/>
      <c r="X647" s="7"/>
      <c r="Y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</row>
    <row r="648" spans="1:3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6"/>
      <c r="Q648" s="6"/>
      <c r="R648" s="6"/>
      <c r="S648" s="6"/>
      <c r="T648" s="7"/>
      <c r="U648" s="7"/>
      <c r="V648" s="7"/>
      <c r="W648" s="7"/>
      <c r="X648" s="7"/>
      <c r="Y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</row>
    <row r="649" spans="1:3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6"/>
      <c r="Q649" s="6"/>
      <c r="R649" s="6"/>
      <c r="S649" s="6"/>
      <c r="T649" s="7"/>
      <c r="U649" s="7"/>
      <c r="V649" s="7"/>
      <c r="W649" s="7"/>
      <c r="X649" s="7"/>
      <c r="Y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</row>
    <row r="650" spans="1:3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6"/>
      <c r="Q650" s="6"/>
      <c r="R650" s="6"/>
      <c r="S650" s="6"/>
      <c r="T650" s="7"/>
      <c r="U650" s="7"/>
      <c r="V650" s="7"/>
      <c r="W650" s="7"/>
      <c r="X650" s="7"/>
      <c r="Y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</row>
    <row r="651" spans="1:3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6"/>
      <c r="Q651" s="6"/>
      <c r="R651" s="6"/>
      <c r="S651" s="6"/>
      <c r="T651" s="7"/>
      <c r="U651" s="7"/>
      <c r="V651" s="7"/>
      <c r="W651" s="7"/>
      <c r="X651" s="7"/>
      <c r="Y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</row>
    <row r="652" spans="1:3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6"/>
      <c r="Q652" s="6"/>
      <c r="R652" s="6"/>
      <c r="S652" s="6"/>
      <c r="T652" s="7"/>
      <c r="U652" s="7"/>
      <c r="V652" s="7"/>
      <c r="W652" s="7"/>
      <c r="X652" s="7"/>
      <c r="Y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</row>
    <row r="653" spans="1:3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6"/>
      <c r="Q653" s="6"/>
      <c r="R653" s="6"/>
      <c r="S653" s="6"/>
      <c r="T653" s="7"/>
      <c r="U653" s="7"/>
      <c r="V653" s="7"/>
      <c r="W653" s="7"/>
      <c r="X653" s="7"/>
      <c r="Y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</row>
    <row r="654" spans="1:3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6"/>
      <c r="Q654" s="6"/>
      <c r="R654" s="6"/>
      <c r="S654" s="6"/>
      <c r="T654" s="7"/>
      <c r="U654" s="7"/>
      <c r="V654" s="7"/>
      <c r="W654" s="7"/>
      <c r="X654" s="7"/>
      <c r="Y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</row>
    <row r="655" spans="1:3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6"/>
      <c r="Q655" s="6"/>
      <c r="R655" s="6"/>
      <c r="S655" s="6"/>
      <c r="T655" s="7"/>
      <c r="U655" s="7"/>
      <c r="V655" s="7"/>
      <c r="W655" s="7"/>
      <c r="X655" s="7"/>
      <c r="Y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</row>
    <row r="656" spans="1:3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6"/>
      <c r="Q656" s="6"/>
      <c r="R656" s="6"/>
      <c r="S656" s="6"/>
      <c r="T656" s="7"/>
      <c r="U656" s="7"/>
      <c r="V656" s="7"/>
      <c r="W656" s="7"/>
      <c r="X656" s="7"/>
      <c r="Y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</row>
    <row r="657" spans="1:3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6"/>
      <c r="Q657" s="6"/>
      <c r="R657" s="6"/>
      <c r="S657" s="6"/>
      <c r="T657" s="7"/>
      <c r="U657" s="7"/>
      <c r="V657" s="7"/>
      <c r="W657" s="7"/>
      <c r="X657" s="7"/>
      <c r="Y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</row>
    <row r="658" spans="1:3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6"/>
      <c r="Q658" s="6"/>
      <c r="R658" s="6"/>
      <c r="S658" s="6"/>
      <c r="T658" s="7"/>
      <c r="U658" s="7"/>
      <c r="V658" s="7"/>
      <c r="W658" s="7"/>
      <c r="X658" s="7"/>
      <c r="Y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</row>
    <row r="659" spans="1:3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6"/>
      <c r="Q659" s="6"/>
      <c r="R659" s="6"/>
      <c r="S659" s="6"/>
      <c r="T659" s="7"/>
      <c r="U659" s="7"/>
      <c r="V659" s="7"/>
      <c r="W659" s="7"/>
      <c r="X659" s="7"/>
      <c r="Y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</row>
    <row r="660" spans="1:3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6"/>
      <c r="Q660" s="6"/>
      <c r="R660" s="6"/>
      <c r="S660" s="6"/>
      <c r="T660" s="7"/>
      <c r="U660" s="7"/>
      <c r="V660" s="7"/>
      <c r="W660" s="7"/>
      <c r="X660" s="7"/>
      <c r="Y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</row>
    <row r="661" spans="1:3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6"/>
      <c r="Q661" s="6"/>
      <c r="R661" s="6"/>
      <c r="S661" s="6"/>
      <c r="T661" s="7"/>
      <c r="U661" s="7"/>
      <c r="V661" s="7"/>
      <c r="W661" s="7"/>
      <c r="X661" s="7"/>
      <c r="Y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</row>
    <row r="662" spans="1:3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6"/>
      <c r="Q662" s="6"/>
      <c r="R662" s="6"/>
      <c r="S662" s="6"/>
      <c r="T662" s="7"/>
      <c r="U662" s="7"/>
      <c r="V662" s="7"/>
      <c r="W662" s="7"/>
      <c r="X662" s="7"/>
      <c r="Y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</row>
    <row r="663" spans="1:3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6"/>
      <c r="Q663" s="6"/>
      <c r="R663" s="6"/>
      <c r="S663" s="6"/>
      <c r="T663" s="7"/>
      <c r="U663" s="7"/>
      <c r="V663" s="7"/>
      <c r="W663" s="7"/>
      <c r="X663" s="7"/>
      <c r="Y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</row>
    <row r="664" spans="1:3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6"/>
      <c r="Q664" s="6"/>
      <c r="R664" s="6"/>
      <c r="S664" s="6"/>
      <c r="T664" s="7"/>
      <c r="U664" s="7"/>
      <c r="V664" s="7"/>
      <c r="W664" s="7"/>
      <c r="X664" s="7"/>
      <c r="Y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</row>
    <row r="665" spans="1:3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6"/>
      <c r="Q665" s="6"/>
      <c r="R665" s="6"/>
      <c r="S665" s="6"/>
      <c r="T665" s="7"/>
      <c r="U665" s="7"/>
      <c r="V665" s="7"/>
      <c r="W665" s="7"/>
      <c r="X665" s="7"/>
      <c r="Y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</row>
    <row r="666" spans="1:3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6"/>
      <c r="Q666" s="6"/>
      <c r="R666" s="6"/>
      <c r="S666" s="6"/>
      <c r="T666" s="7"/>
      <c r="U666" s="7"/>
      <c r="V666" s="7"/>
      <c r="W666" s="7"/>
      <c r="X666" s="7"/>
      <c r="Y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</row>
    <row r="667" spans="1:3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6"/>
      <c r="Q667" s="6"/>
      <c r="R667" s="6"/>
      <c r="S667" s="6"/>
      <c r="T667" s="7"/>
      <c r="U667" s="7"/>
      <c r="V667" s="7"/>
      <c r="W667" s="7"/>
      <c r="X667" s="7"/>
      <c r="Y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</row>
    <row r="668" spans="1:3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6"/>
      <c r="Q668" s="6"/>
      <c r="R668" s="6"/>
      <c r="S668" s="6"/>
      <c r="T668" s="7"/>
      <c r="U668" s="7"/>
      <c r="V668" s="7"/>
      <c r="W668" s="7"/>
      <c r="X668" s="7"/>
      <c r="Y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</row>
    <row r="669" spans="1:3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6"/>
      <c r="Q669" s="6"/>
      <c r="R669" s="6"/>
      <c r="S669" s="6"/>
      <c r="T669" s="7"/>
      <c r="U669" s="7"/>
      <c r="V669" s="7"/>
      <c r="W669" s="7"/>
      <c r="X669" s="7"/>
      <c r="Y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</row>
    <row r="670" spans="1:3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6"/>
      <c r="Q670" s="6"/>
      <c r="R670" s="6"/>
      <c r="S670" s="6"/>
      <c r="T670" s="7"/>
      <c r="U670" s="7"/>
      <c r="V670" s="7"/>
      <c r="W670" s="7"/>
      <c r="X670" s="7"/>
      <c r="Y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</row>
    <row r="671" spans="1:3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6"/>
      <c r="Q671" s="6"/>
      <c r="R671" s="6"/>
      <c r="S671" s="6"/>
      <c r="T671" s="7"/>
      <c r="U671" s="7"/>
      <c r="V671" s="7"/>
      <c r="W671" s="7"/>
      <c r="X671" s="7"/>
      <c r="Y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</row>
    <row r="672" spans="1:3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6"/>
      <c r="Q672" s="6"/>
      <c r="R672" s="6"/>
      <c r="S672" s="6"/>
      <c r="T672" s="7"/>
      <c r="U672" s="7"/>
      <c r="V672" s="7"/>
      <c r="W672" s="7"/>
      <c r="X672" s="7"/>
      <c r="Y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</row>
    <row r="673" spans="1:3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6"/>
      <c r="Q673" s="6"/>
      <c r="R673" s="6"/>
      <c r="S673" s="6"/>
      <c r="T673" s="7"/>
      <c r="U673" s="7"/>
      <c r="V673" s="7"/>
      <c r="W673" s="7"/>
      <c r="X673" s="7"/>
      <c r="Y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</row>
    <row r="674" spans="1:3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6"/>
      <c r="Q674" s="6"/>
      <c r="R674" s="6"/>
      <c r="S674" s="6"/>
      <c r="T674" s="7"/>
      <c r="U674" s="7"/>
      <c r="V674" s="7"/>
      <c r="W674" s="7"/>
      <c r="X674" s="7"/>
      <c r="Y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</row>
    <row r="675" spans="1:3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6"/>
      <c r="Q675" s="6"/>
      <c r="R675" s="6"/>
      <c r="S675" s="6"/>
      <c r="T675" s="7"/>
      <c r="U675" s="7"/>
      <c r="V675" s="7"/>
      <c r="W675" s="7"/>
      <c r="X675" s="7"/>
      <c r="Y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</row>
    <row r="676" spans="1:3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6"/>
      <c r="Q676" s="6"/>
      <c r="R676" s="6"/>
      <c r="S676" s="6"/>
      <c r="T676" s="7"/>
      <c r="U676" s="7"/>
      <c r="V676" s="7"/>
      <c r="W676" s="7"/>
      <c r="X676" s="7"/>
      <c r="Y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</row>
    <row r="677" spans="1:3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6"/>
      <c r="Q677" s="6"/>
      <c r="R677" s="6"/>
      <c r="S677" s="6"/>
      <c r="T677" s="7"/>
      <c r="U677" s="7"/>
      <c r="V677" s="7"/>
      <c r="W677" s="7"/>
      <c r="X677" s="7"/>
      <c r="Y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</row>
    <row r="678" spans="1:3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6"/>
      <c r="Q678" s="6"/>
      <c r="R678" s="6"/>
      <c r="S678" s="6"/>
      <c r="T678" s="7"/>
      <c r="U678" s="7"/>
      <c r="V678" s="7"/>
      <c r="W678" s="7"/>
      <c r="X678" s="7"/>
      <c r="Y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</row>
    <row r="679" spans="1:3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6"/>
      <c r="Q679" s="6"/>
      <c r="R679" s="6"/>
      <c r="S679" s="6"/>
      <c r="T679" s="7"/>
      <c r="U679" s="7"/>
      <c r="V679" s="7"/>
      <c r="W679" s="7"/>
      <c r="X679" s="7"/>
      <c r="Y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</row>
    <row r="680" spans="1:3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6"/>
      <c r="Q680" s="6"/>
      <c r="R680" s="6"/>
      <c r="S680" s="6"/>
      <c r="T680" s="7"/>
      <c r="U680" s="7"/>
      <c r="V680" s="7"/>
      <c r="W680" s="7"/>
      <c r="X680" s="7"/>
      <c r="Y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</row>
    <row r="681" spans="1:3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6"/>
      <c r="Q681" s="6"/>
      <c r="R681" s="6"/>
      <c r="S681" s="6"/>
      <c r="T681" s="7"/>
      <c r="U681" s="7"/>
      <c r="V681" s="7"/>
      <c r="W681" s="7"/>
      <c r="X681" s="7"/>
      <c r="Y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</row>
    <row r="682" spans="1:3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6"/>
      <c r="Q682" s="6"/>
      <c r="R682" s="6"/>
      <c r="S682" s="6"/>
      <c r="T682" s="7"/>
      <c r="U682" s="7"/>
      <c r="V682" s="7"/>
      <c r="W682" s="7"/>
      <c r="X682" s="7"/>
      <c r="Y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</row>
    <row r="683" spans="1:3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6"/>
      <c r="Q683" s="6"/>
      <c r="R683" s="6"/>
      <c r="S683" s="6"/>
      <c r="T683" s="7"/>
      <c r="U683" s="7"/>
      <c r="V683" s="7"/>
      <c r="W683" s="7"/>
      <c r="X683" s="7"/>
      <c r="Y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</row>
    <row r="684" spans="1:3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6"/>
      <c r="Q684" s="6"/>
      <c r="R684" s="6"/>
      <c r="S684" s="6"/>
      <c r="T684" s="7"/>
      <c r="U684" s="7"/>
      <c r="V684" s="7"/>
      <c r="W684" s="7"/>
      <c r="X684" s="7"/>
      <c r="Y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</row>
    <row r="685" spans="1:3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6"/>
      <c r="Q685" s="6"/>
      <c r="R685" s="6"/>
      <c r="S685" s="6"/>
      <c r="T685" s="7"/>
      <c r="U685" s="7"/>
      <c r="V685" s="7"/>
      <c r="W685" s="7"/>
      <c r="X685" s="7"/>
      <c r="Y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</row>
    <row r="686" spans="1:3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6"/>
      <c r="Q686" s="6"/>
      <c r="R686" s="6"/>
      <c r="S686" s="6"/>
      <c r="T686" s="7"/>
      <c r="U686" s="7"/>
      <c r="V686" s="7"/>
      <c r="W686" s="7"/>
      <c r="X686" s="7"/>
      <c r="Y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</row>
    <row r="687" spans="1:3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6"/>
      <c r="Q687" s="6"/>
      <c r="R687" s="6"/>
      <c r="S687" s="6"/>
      <c r="T687" s="7"/>
      <c r="U687" s="7"/>
      <c r="V687" s="7"/>
      <c r="W687" s="7"/>
      <c r="X687" s="7"/>
      <c r="Y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</row>
    <row r="688" spans="1:3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6"/>
      <c r="Q688" s="6"/>
      <c r="R688" s="6"/>
      <c r="S688" s="6"/>
      <c r="T688" s="7"/>
      <c r="U688" s="7"/>
      <c r="V688" s="7"/>
      <c r="W688" s="7"/>
      <c r="X688" s="7"/>
      <c r="Y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</row>
    <row r="689" spans="1:3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6"/>
      <c r="Q689" s="6"/>
      <c r="R689" s="6"/>
      <c r="S689" s="6"/>
      <c r="T689" s="7"/>
      <c r="U689" s="7"/>
      <c r="V689" s="7"/>
      <c r="W689" s="7"/>
      <c r="X689" s="7"/>
      <c r="Y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</row>
    <row r="690" spans="1:3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6"/>
      <c r="Q690" s="6"/>
      <c r="R690" s="6"/>
      <c r="S690" s="6"/>
      <c r="T690" s="7"/>
      <c r="U690" s="7"/>
      <c r="V690" s="7"/>
      <c r="W690" s="7"/>
      <c r="X690" s="7"/>
      <c r="Y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</row>
    <row r="691" spans="1:3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6"/>
      <c r="Q691" s="6"/>
      <c r="R691" s="6"/>
      <c r="S691" s="6"/>
      <c r="T691" s="7"/>
      <c r="U691" s="7"/>
      <c r="V691" s="7"/>
      <c r="W691" s="7"/>
      <c r="X691" s="7"/>
      <c r="Y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</row>
    <row r="692" spans="1:3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6"/>
      <c r="Q692" s="6"/>
      <c r="R692" s="6"/>
      <c r="S692" s="6"/>
      <c r="T692" s="7"/>
      <c r="U692" s="7"/>
      <c r="V692" s="7"/>
      <c r="W692" s="7"/>
      <c r="X692" s="7"/>
      <c r="Y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</row>
    <row r="693" spans="1:3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6"/>
      <c r="Q693" s="6"/>
      <c r="R693" s="6"/>
      <c r="S693" s="6"/>
      <c r="T693" s="7"/>
      <c r="U693" s="7"/>
      <c r="V693" s="7"/>
      <c r="W693" s="7"/>
      <c r="X693" s="7"/>
      <c r="Y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</row>
    <row r="694" spans="1:3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6"/>
      <c r="Q694" s="6"/>
      <c r="R694" s="6"/>
      <c r="S694" s="6"/>
      <c r="T694" s="7"/>
      <c r="U694" s="7"/>
      <c r="V694" s="7"/>
      <c r="W694" s="7"/>
      <c r="X694" s="7"/>
      <c r="Y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</row>
    <row r="695" spans="1:3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6"/>
      <c r="Q695" s="6"/>
      <c r="R695" s="6"/>
      <c r="S695" s="6"/>
      <c r="T695" s="7"/>
      <c r="U695" s="7"/>
      <c r="V695" s="7"/>
      <c r="W695" s="7"/>
      <c r="X695" s="7"/>
      <c r="Y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</row>
    <row r="696" spans="1:3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6"/>
      <c r="Q696" s="6"/>
      <c r="R696" s="6"/>
      <c r="S696" s="6"/>
      <c r="T696" s="7"/>
      <c r="U696" s="7"/>
      <c r="V696" s="7"/>
      <c r="W696" s="7"/>
      <c r="X696" s="7"/>
      <c r="Y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</row>
    <row r="697" spans="1:3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6"/>
      <c r="Q697" s="6"/>
      <c r="R697" s="6"/>
      <c r="S697" s="6"/>
      <c r="T697" s="7"/>
      <c r="U697" s="7"/>
      <c r="V697" s="7"/>
      <c r="W697" s="7"/>
      <c r="X697" s="7"/>
      <c r="Y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</row>
    <row r="698" spans="1:3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6"/>
      <c r="Q698" s="6"/>
      <c r="R698" s="6"/>
      <c r="S698" s="6"/>
      <c r="T698" s="7"/>
      <c r="U698" s="7"/>
      <c r="V698" s="7"/>
      <c r="W698" s="7"/>
      <c r="X698" s="7"/>
      <c r="Y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</row>
    <row r="699" spans="1:3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6"/>
      <c r="Q699" s="6"/>
      <c r="R699" s="6"/>
      <c r="S699" s="6"/>
      <c r="T699" s="7"/>
      <c r="U699" s="7"/>
      <c r="V699" s="7"/>
      <c r="W699" s="7"/>
      <c r="X699" s="7"/>
      <c r="Y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</row>
    <row r="700" spans="1:3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6"/>
      <c r="Q700" s="6"/>
      <c r="R700" s="6"/>
      <c r="S700" s="6"/>
      <c r="T700" s="7"/>
      <c r="U700" s="7"/>
      <c r="V700" s="7"/>
      <c r="W700" s="7"/>
      <c r="X700" s="7"/>
      <c r="Y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</row>
    <row r="701" spans="1:3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6"/>
      <c r="Q701" s="6"/>
      <c r="R701" s="6"/>
      <c r="S701" s="6"/>
      <c r="T701" s="7"/>
      <c r="U701" s="7"/>
      <c r="V701" s="7"/>
      <c r="W701" s="7"/>
      <c r="X701" s="7"/>
      <c r="Y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</row>
    <row r="702" spans="1:3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6"/>
      <c r="Q702" s="6"/>
      <c r="R702" s="6"/>
      <c r="S702" s="6"/>
      <c r="T702" s="7"/>
      <c r="U702" s="7"/>
      <c r="V702" s="7"/>
      <c r="W702" s="7"/>
      <c r="X702" s="7"/>
      <c r="Y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</row>
    <row r="703" spans="1:3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6"/>
      <c r="Q703" s="6"/>
      <c r="R703" s="6"/>
      <c r="S703" s="6"/>
      <c r="T703" s="7"/>
      <c r="U703" s="7"/>
      <c r="V703" s="7"/>
      <c r="W703" s="7"/>
      <c r="X703" s="7"/>
      <c r="Y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</row>
    <row r="704" spans="1:3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6"/>
      <c r="Q704" s="6"/>
      <c r="R704" s="6"/>
      <c r="S704" s="6"/>
      <c r="T704" s="7"/>
      <c r="U704" s="7"/>
      <c r="V704" s="7"/>
      <c r="W704" s="7"/>
      <c r="X704" s="7"/>
      <c r="Y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</row>
    <row r="705" spans="1:3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6"/>
      <c r="Q705" s="6"/>
      <c r="R705" s="6"/>
      <c r="S705" s="6"/>
      <c r="T705" s="7"/>
      <c r="U705" s="7"/>
      <c r="V705" s="7"/>
      <c r="W705" s="7"/>
      <c r="X705" s="7"/>
      <c r="Y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</row>
    <row r="706" spans="1:3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6"/>
      <c r="Q706" s="6"/>
      <c r="R706" s="6"/>
      <c r="S706" s="6"/>
      <c r="T706" s="7"/>
      <c r="U706" s="7"/>
      <c r="V706" s="7"/>
      <c r="W706" s="7"/>
      <c r="X706" s="7"/>
      <c r="Y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</row>
    <row r="707" spans="1:3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6"/>
      <c r="Q707" s="6"/>
      <c r="R707" s="6"/>
      <c r="S707" s="6"/>
      <c r="T707" s="7"/>
      <c r="U707" s="7"/>
      <c r="V707" s="7"/>
      <c r="W707" s="7"/>
      <c r="X707" s="7"/>
      <c r="Y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</row>
    <row r="708" spans="1:3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6"/>
      <c r="Q708" s="6"/>
      <c r="R708" s="6"/>
      <c r="S708" s="6"/>
      <c r="T708" s="7"/>
      <c r="U708" s="7"/>
      <c r="V708" s="7"/>
      <c r="W708" s="7"/>
      <c r="X708" s="7"/>
      <c r="Y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</row>
    <row r="709" spans="1:3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6"/>
      <c r="Q709" s="6"/>
      <c r="R709" s="6"/>
      <c r="S709" s="6"/>
      <c r="T709" s="7"/>
      <c r="U709" s="7"/>
      <c r="V709" s="7"/>
      <c r="W709" s="7"/>
      <c r="X709" s="7"/>
      <c r="Y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</row>
    <row r="710" spans="1:3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6"/>
      <c r="Q710" s="6"/>
      <c r="R710" s="6"/>
      <c r="S710" s="6"/>
      <c r="T710" s="7"/>
      <c r="U710" s="7"/>
      <c r="V710" s="7"/>
      <c r="W710" s="7"/>
      <c r="X710" s="7"/>
      <c r="Y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</row>
    <row r="711" spans="1:3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6"/>
      <c r="Q711" s="6"/>
      <c r="R711" s="6"/>
      <c r="S711" s="6"/>
      <c r="T711" s="7"/>
      <c r="U711" s="7"/>
      <c r="V711" s="7"/>
      <c r="W711" s="7"/>
      <c r="X711" s="7"/>
      <c r="Y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</row>
    <row r="712" spans="1:3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6"/>
      <c r="Q712" s="6"/>
      <c r="R712" s="6"/>
      <c r="S712" s="6"/>
      <c r="T712" s="7"/>
      <c r="U712" s="7"/>
      <c r="V712" s="7"/>
      <c r="W712" s="7"/>
      <c r="X712" s="7"/>
      <c r="Y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</row>
    <row r="713" spans="1:3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6"/>
      <c r="Q713" s="6"/>
      <c r="R713" s="6"/>
      <c r="S713" s="6"/>
      <c r="T713" s="7"/>
      <c r="U713" s="7"/>
      <c r="V713" s="7"/>
      <c r="W713" s="7"/>
      <c r="X713" s="7"/>
      <c r="Y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</row>
    <row r="714" spans="1:3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6"/>
      <c r="Q714" s="6"/>
      <c r="R714" s="6"/>
      <c r="S714" s="6"/>
      <c r="T714" s="7"/>
      <c r="U714" s="7"/>
      <c r="V714" s="7"/>
      <c r="W714" s="7"/>
      <c r="X714" s="7"/>
      <c r="Y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</row>
    <row r="715" spans="1:3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6"/>
      <c r="Q715" s="6"/>
      <c r="R715" s="6"/>
      <c r="S715" s="6"/>
      <c r="T715" s="7"/>
      <c r="U715" s="7"/>
      <c r="V715" s="7"/>
      <c r="W715" s="7"/>
      <c r="X715" s="7"/>
      <c r="Y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</row>
    <row r="716" spans="1:3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6"/>
      <c r="Q716" s="6"/>
      <c r="R716" s="6"/>
      <c r="S716" s="6"/>
      <c r="T716" s="7"/>
      <c r="U716" s="7"/>
      <c r="V716" s="7"/>
      <c r="W716" s="7"/>
      <c r="X716" s="7"/>
      <c r="Y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</row>
    <row r="717" spans="1:3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6"/>
      <c r="Q717" s="6"/>
      <c r="R717" s="6"/>
      <c r="S717" s="6"/>
      <c r="T717" s="7"/>
      <c r="U717" s="7"/>
      <c r="V717" s="7"/>
      <c r="W717" s="7"/>
      <c r="X717" s="7"/>
      <c r="Y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</row>
    <row r="718" spans="1:3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6"/>
      <c r="Q718" s="6"/>
      <c r="R718" s="6"/>
      <c r="S718" s="6"/>
      <c r="T718" s="7"/>
      <c r="U718" s="7"/>
      <c r="V718" s="7"/>
      <c r="W718" s="7"/>
      <c r="X718" s="7"/>
      <c r="Y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</row>
    <row r="719" spans="1:3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6"/>
      <c r="Q719" s="6"/>
      <c r="R719" s="6"/>
      <c r="S719" s="6"/>
      <c r="T719" s="7"/>
      <c r="U719" s="7"/>
      <c r="V719" s="7"/>
      <c r="W719" s="7"/>
      <c r="X719" s="7"/>
      <c r="Y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</row>
    <row r="720" spans="1:3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6"/>
      <c r="Q720" s="6"/>
      <c r="R720" s="6"/>
      <c r="S720" s="6"/>
      <c r="T720" s="7"/>
      <c r="U720" s="7"/>
      <c r="V720" s="7"/>
      <c r="W720" s="7"/>
      <c r="X720" s="7"/>
      <c r="Y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</row>
    <row r="721" spans="1:3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6"/>
      <c r="Q721" s="6"/>
      <c r="R721" s="6"/>
      <c r="S721" s="6"/>
      <c r="T721" s="7"/>
      <c r="U721" s="7"/>
      <c r="V721" s="7"/>
      <c r="W721" s="7"/>
      <c r="X721" s="7"/>
      <c r="Y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</row>
    <row r="722" spans="1:3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6"/>
      <c r="Q722" s="6"/>
      <c r="R722" s="6"/>
      <c r="S722" s="6"/>
      <c r="T722" s="7"/>
      <c r="U722" s="7"/>
      <c r="V722" s="7"/>
      <c r="W722" s="7"/>
      <c r="X722" s="7"/>
      <c r="Y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</row>
    <row r="723" spans="1:3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6"/>
      <c r="Q723" s="6"/>
      <c r="R723" s="6"/>
      <c r="S723" s="6"/>
      <c r="T723" s="7"/>
      <c r="U723" s="7"/>
      <c r="V723" s="7"/>
      <c r="W723" s="7"/>
      <c r="X723" s="7"/>
      <c r="Y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</row>
    <row r="724" spans="1:3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6"/>
      <c r="Q724" s="6"/>
      <c r="R724" s="6"/>
      <c r="S724" s="6"/>
      <c r="T724" s="7"/>
      <c r="U724" s="7"/>
      <c r="V724" s="7"/>
      <c r="W724" s="7"/>
      <c r="X724" s="7"/>
      <c r="Y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</row>
    <row r="725" spans="1:3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6"/>
      <c r="Q725" s="6"/>
      <c r="R725" s="6"/>
      <c r="S725" s="6"/>
      <c r="T725" s="7"/>
      <c r="U725" s="7"/>
      <c r="V725" s="7"/>
      <c r="W725" s="7"/>
      <c r="X725" s="7"/>
      <c r="Y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</row>
    <row r="726" spans="1:3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6"/>
      <c r="Q726" s="6"/>
      <c r="R726" s="6"/>
      <c r="S726" s="6"/>
      <c r="T726" s="7"/>
      <c r="U726" s="7"/>
      <c r="V726" s="7"/>
      <c r="W726" s="7"/>
      <c r="X726" s="7"/>
      <c r="Y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</row>
    <row r="727" spans="1:3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6"/>
      <c r="Q727" s="6"/>
      <c r="R727" s="6"/>
      <c r="S727" s="6"/>
      <c r="T727" s="7"/>
      <c r="U727" s="7"/>
      <c r="V727" s="7"/>
      <c r="W727" s="7"/>
      <c r="X727" s="7"/>
      <c r="Y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</row>
    <row r="728" spans="1:3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6"/>
      <c r="Q728" s="6"/>
      <c r="R728" s="6"/>
      <c r="S728" s="6"/>
      <c r="T728" s="7"/>
      <c r="U728" s="7"/>
      <c r="V728" s="7"/>
      <c r="W728" s="7"/>
      <c r="X728" s="7"/>
      <c r="Y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</row>
    <row r="729" spans="1:3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6"/>
      <c r="Q729" s="6"/>
      <c r="R729" s="6"/>
      <c r="S729" s="6"/>
      <c r="T729" s="7"/>
      <c r="U729" s="7"/>
      <c r="V729" s="7"/>
      <c r="W729" s="7"/>
      <c r="X729" s="7"/>
      <c r="Y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</row>
    <row r="730" spans="1:3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6"/>
      <c r="Q730" s="6"/>
      <c r="R730" s="6"/>
      <c r="S730" s="6"/>
      <c r="T730" s="7"/>
      <c r="U730" s="7"/>
      <c r="V730" s="7"/>
      <c r="W730" s="7"/>
      <c r="X730" s="7"/>
      <c r="Y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</row>
    <row r="731" spans="1:3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6"/>
      <c r="Q731" s="6"/>
      <c r="R731" s="6"/>
      <c r="S731" s="6"/>
      <c r="T731" s="7"/>
      <c r="U731" s="7"/>
      <c r="V731" s="7"/>
      <c r="W731" s="7"/>
      <c r="X731" s="7"/>
      <c r="Y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</row>
    <row r="732" spans="1:3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6"/>
      <c r="Q732" s="6"/>
      <c r="R732" s="6"/>
      <c r="S732" s="6"/>
      <c r="T732" s="7"/>
      <c r="U732" s="7"/>
      <c r="V732" s="7"/>
      <c r="W732" s="7"/>
      <c r="X732" s="7"/>
      <c r="Y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</row>
    <row r="733" spans="1:3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6"/>
      <c r="Q733" s="6"/>
      <c r="R733" s="6"/>
      <c r="S733" s="6"/>
      <c r="T733" s="7"/>
      <c r="U733" s="7"/>
      <c r="V733" s="7"/>
      <c r="W733" s="7"/>
      <c r="X733" s="7"/>
      <c r="Y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</row>
    <row r="734" spans="1:3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6"/>
      <c r="Q734" s="6"/>
      <c r="R734" s="6"/>
      <c r="S734" s="6"/>
      <c r="T734" s="7"/>
      <c r="U734" s="7"/>
      <c r="V734" s="7"/>
      <c r="W734" s="7"/>
      <c r="X734" s="7"/>
      <c r="Y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</row>
    <row r="735" spans="1:3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6"/>
      <c r="Q735" s="6"/>
      <c r="R735" s="6"/>
      <c r="S735" s="6"/>
      <c r="T735" s="7"/>
      <c r="U735" s="7"/>
      <c r="V735" s="7"/>
      <c r="W735" s="7"/>
      <c r="X735" s="7"/>
      <c r="Y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</row>
    <row r="736" spans="1: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6"/>
      <c r="Q736" s="6"/>
      <c r="R736" s="6"/>
      <c r="S736" s="6"/>
      <c r="T736" s="7"/>
      <c r="U736" s="7"/>
      <c r="V736" s="7"/>
      <c r="W736" s="7"/>
      <c r="X736" s="7"/>
      <c r="Y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</row>
    <row r="737" spans="1:3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6"/>
      <c r="Q737" s="6"/>
      <c r="R737" s="6"/>
      <c r="S737" s="6"/>
      <c r="T737" s="7"/>
      <c r="U737" s="7"/>
      <c r="V737" s="7"/>
      <c r="W737" s="7"/>
      <c r="X737" s="7"/>
      <c r="Y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</row>
    <row r="738" spans="1:3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6"/>
      <c r="Q738" s="6"/>
      <c r="R738" s="6"/>
      <c r="S738" s="6"/>
      <c r="T738" s="7"/>
      <c r="U738" s="7"/>
      <c r="V738" s="7"/>
      <c r="W738" s="7"/>
      <c r="X738" s="7"/>
      <c r="Y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</row>
    <row r="739" spans="1:3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6"/>
      <c r="Q739" s="6"/>
      <c r="R739" s="6"/>
      <c r="S739" s="6"/>
      <c r="T739" s="7"/>
      <c r="U739" s="7"/>
      <c r="V739" s="7"/>
      <c r="W739" s="7"/>
      <c r="X739" s="7"/>
      <c r="Y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</row>
    <row r="740" spans="1:3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6"/>
      <c r="Q740" s="6"/>
      <c r="R740" s="6"/>
      <c r="S740" s="6"/>
      <c r="T740" s="7"/>
      <c r="U740" s="7"/>
      <c r="V740" s="7"/>
      <c r="W740" s="7"/>
      <c r="X740" s="7"/>
      <c r="Y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</row>
    <row r="741" spans="1:3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6"/>
      <c r="Q741" s="6"/>
      <c r="R741" s="6"/>
      <c r="S741" s="6"/>
      <c r="T741" s="7"/>
      <c r="U741" s="7"/>
      <c r="V741" s="7"/>
      <c r="W741" s="7"/>
      <c r="X741" s="7"/>
      <c r="Y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</row>
    <row r="742" spans="1:3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6"/>
      <c r="Q742" s="6"/>
      <c r="R742" s="6"/>
      <c r="S742" s="6"/>
      <c r="T742" s="7"/>
      <c r="U742" s="7"/>
      <c r="V742" s="7"/>
      <c r="W742" s="7"/>
      <c r="X742" s="7"/>
      <c r="Y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</row>
    <row r="743" spans="1:3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6"/>
      <c r="Q743" s="6"/>
      <c r="R743" s="6"/>
      <c r="S743" s="6"/>
      <c r="T743" s="7"/>
      <c r="U743" s="7"/>
      <c r="V743" s="7"/>
      <c r="W743" s="7"/>
      <c r="X743" s="7"/>
      <c r="Y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</row>
    <row r="744" spans="1:3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6"/>
      <c r="Q744" s="6"/>
      <c r="R744" s="6"/>
      <c r="S744" s="6"/>
      <c r="T744" s="7"/>
      <c r="U744" s="7"/>
      <c r="V744" s="7"/>
      <c r="W744" s="7"/>
      <c r="X744" s="7"/>
      <c r="Y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</row>
    <row r="745" spans="1:3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6"/>
      <c r="Q745" s="6"/>
      <c r="R745" s="6"/>
      <c r="S745" s="6"/>
      <c r="T745" s="7"/>
      <c r="U745" s="7"/>
      <c r="V745" s="7"/>
      <c r="W745" s="7"/>
      <c r="X745" s="7"/>
      <c r="Y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</row>
    <row r="746" spans="1:3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6"/>
      <c r="Q746" s="6"/>
      <c r="R746" s="6"/>
      <c r="S746" s="6"/>
      <c r="T746" s="7"/>
      <c r="U746" s="7"/>
      <c r="V746" s="7"/>
      <c r="W746" s="7"/>
      <c r="X746" s="7"/>
      <c r="Y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</row>
    <row r="747" spans="1:3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6"/>
      <c r="Q747" s="6"/>
      <c r="R747" s="6"/>
      <c r="S747" s="6"/>
      <c r="T747" s="7"/>
      <c r="U747" s="7"/>
      <c r="V747" s="7"/>
      <c r="W747" s="7"/>
      <c r="X747" s="7"/>
      <c r="Y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</row>
    <row r="748" spans="1:3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6"/>
      <c r="Q748" s="6"/>
      <c r="R748" s="6"/>
      <c r="S748" s="6"/>
      <c r="T748" s="7"/>
      <c r="U748" s="7"/>
      <c r="V748" s="7"/>
      <c r="W748" s="7"/>
      <c r="X748" s="7"/>
      <c r="Y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</row>
    <row r="749" spans="1:3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6"/>
      <c r="Q749" s="6"/>
      <c r="R749" s="6"/>
      <c r="S749" s="6"/>
      <c r="T749" s="7"/>
      <c r="U749" s="7"/>
      <c r="V749" s="7"/>
      <c r="W749" s="7"/>
      <c r="X749" s="7"/>
      <c r="Y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</row>
    <row r="750" spans="1:3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6"/>
      <c r="Q750" s="6"/>
      <c r="R750" s="6"/>
      <c r="S750" s="6"/>
      <c r="T750" s="7"/>
      <c r="U750" s="7"/>
      <c r="V750" s="7"/>
      <c r="W750" s="7"/>
      <c r="X750" s="7"/>
      <c r="Y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</row>
    <row r="751" spans="1:3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6"/>
      <c r="Q751" s="6"/>
      <c r="R751" s="6"/>
      <c r="S751" s="6"/>
      <c r="T751" s="7"/>
      <c r="U751" s="7"/>
      <c r="V751" s="7"/>
      <c r="W751" s="7"/>
      <c r="X751" s="7"/>
      <c r="Y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</row>
    <row r="752" spans="1:3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6"/>
      <c r="Q752" s="6"/>
      <c r="R752" s="6"/>
      <c r="S752" s="6"/>
      <c r="T752" s="7"/>
      <c r="U752" s="7"/>
      <c r="V752" s="7"/>
      <c r="W752" s="7"/>
      <c r="X752" s="7"/>
      <c r="Y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</row>
    <row r="753" spans="1:3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6"/>
      <c r="Q753" s="6"/>
      <c r="R753" s="6"/>
      <c r="S753" s="6"/>
      <c r="T753" s="7"/>
      <c r="U753" s="7"/>
      <c r="V753" s="7"/>
      <c r="W753" s="7"/>
      <c r="X753" s="7"/>
      <c r="Y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</row>
    <row r="754" spans="1:3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6"/>
      <c r="Q754" s="6"/>
      <c r="R754" s="6"/>
      <c r="S754" s="6"/>
      <c r="T754" s="7"/>
      <c r="U754" s="7"/>
      <c r="V754" s="7"/>
      <c r="W754" s="7"/>
      <c r="X754" s="7"/>
      <c r="Y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</row>
    <row r="755" spans="1:3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6"/>
      <c r="Q755" s="6"/>
      <c r="R755" s="6"/>
      <c r="S755" s="6"/>
      <c r="T755" s="7"/>
      <c r="U755" s="7"/>
      <c r="V755" s="7"/>
      <c r="W755" s="7"/>
      <c r="X755" s="7"/>
      <c r="Y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</row>
    <row r="756" spans="1:3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6"/>
      <c r="Q756" s="6"/>
      <c r="R756" s="6"/>
      <c r="S756" s="6"/>
      <c r="T756" s="7"/>
      <c r="U756" s="7"/>
      <c r="V756" s="7"/>
      <c r="W756" s="7"/>
      <c r="X756" s="7"/>
      <c r="Y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</row>
    <row r="757" spans="1:3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6"/>
      <c r="Q757" s="6"/>
      <c r="R757" s="6"/>
      <c r="S757" s="6"/>
      <c r="T757" s="7"/>
      <c r="U757" s="7"/>
      <c r="V757" s="7"/>
      <c r="W757" s="7"/>
      <c r="X757" s="7"/>
      <c r="Y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</row>
    <row r="758" spans="1:3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6"/>
      <c r="Q758" s="6"/>
      <c r="R758" s="6"/>
      <c r="S758" s="6"/>
      <c r="T758" s="7"/>
      <c r="U758" s="7"/>
      <c r="V758" s="7"/>
      <c r="W758" s="7"/>
      <c r="X758" s="7"/>
      <c r="Y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</row>
    <row r="759" spans="1:3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6"/>
      <c r="Q759" s="6"/>
      <c r="R759" s="6"/>
      <c r="S759" s="6"/>
      <c r="T759" s="7"/>
      <c r="U759" s="7"/>
      <c r="V759" s="7"/>
      <c r="W759" s="7"/>
      <c r="X759" s="7"/>
      <c r="Y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</row>
    <row r="760" spans="1:3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6"/>
      <c r="Q760" s="6"/>
      <c r="R760" s="6"/>
      <c r="S760" s="6"/>
      <c r="T760" s="7"/>
      <c r="U760" s="7"/>
      <c r="V760" s="7"/>
      <c r="W760" s="7"/>
      <c r="X760" s="7"/>
      <c r="Y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</row>
    <row r="761" spans="1:3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6"/>
      <c r="Q761" s="6"/>
      <c r="R761" s="6"/>
      <c r="S761" s="6"/>
      <c r="T761" s="7"/>
      <c r="U761" s="7"/>
      <c r="V761" s="7"/>
      <c r="W761" s="7"/>
      <c r="X761" s="7"/>
      <c r="Y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</row>
    <row r="762" spans="1:3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6"/>
      <c r="Q762" s="6"/>
      <c r="R762" s="6"/>
      <c r="S762" s="6"/>
      <c r="T762" s="7"/>
      <c r="U762" s="7"/>
      <c r="V762" s="7"/>
      <c r="W762" s="7"/>
      <c r="X762" s="7"/>
      <c r="Y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</row>
    <row r="763" spans="1:3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6"/>
      <c r="Q763" s="6"/>
      <c r="R763" s="6"/>
      <c r="S763" s="6"/>
      <c r="T763" s="7"/>
      <c r="U763" s="7"/>
      <c r="V763" s="7"/>
      <c r="W763" s="7"/>
      <c r="X763" s="7"/>
      <c r="Y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</row>
    <row r="764" spans="1:3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6"/>
      <c r="Q764" s="6"/>
      <c r="R764" s="6"/>
      <c r="S764" s="6"/>
      <c r="T764" s="7"/>
      <c r="U764" s="7"/>
      <c r="V764" s="7"/>
      <c r="W764" s="7"/>
      <c r="X764" s="7"/>
      <c r="Y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</row>
    <row r="765" spans="1:3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6"/>
      <c r="Q765" s="6"/>
      <c r="R765" s="6"/>
      <c r="S765" s="6"/>
      <c r="T765" s="7"/>
      <c r="U765" s="7"/>
      <c r="V765" s="7"/>
      <c r="W765" s="7"/>
      <c r="X765" s="7"/>
      <c r="Y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</row>
    <row r="766" spans="1:3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6"/>
      <c r="Q766" s="6"/>
      <c r="R766" s="6"/>
      <c r="S766" s="6"/>
      <c r="T766" s="7"/>
      <c r="U766" s="7"/>
      <c r="V766" s="7"/>
      <c r="W766" s="7"/>
      <c r="X766" s="7"/>
      <c r="Y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</row>
    <row r="767" spans="1:3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6"/>
      <c r="Q767" s="6"/>
      <c r="R767" s="6"/>
      <c r="S767" s="6"/>
      <c r="T767" s="7"/>
      <c r="U767" s="7"/>
      <c r="V767" s="7"/>
      <c r="W767" s="7"/>
      <c r="X767" s="7"/>
      <c r="Y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</row>
    <row r="768" spans="1:3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6"/>
      <c r="Q768" s="6"/>
      <c r="R768" s="6"/>
      <c r="S768" s="6"/>
      <c r="T768" s="7"/>
      <c r="U768" s="7"/>
      <c r="V768" s="7"/>
      <c r="W768" s="7"/>
      <c r="X768" s="7"/>
      <c r="Y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</row>
    <row r="769" spans="1:3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6"/>
      <c r="Q769" s="6"/>
      <c r="R769" s="6"/>
      <c r="S769" s="6"/>
      <c r="T769" s="7"/>
      <c r="U769" s="7"/>
      <c r="V769" s="7"/>
      <c r="W769" s="7"/>
      <c r="X769" s="7"/>
      <c r="Y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</row>
    <row r="770" spans="1:3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6"/>
      <c r="Q770" s="6"/>
      <c r="R770" s="6"/>
      <c r="S770" s="6"/>
      <c r="T770" s="7"/>
      <c r="U770" s="7"/>
      <c r="V770" s="7"/>
      <c r="W770" s="7"/>
      <c r="X770" s="7"/>
      <c r="Y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</row>
    <row r="771" spans="1:3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6"/>
      <c r="Q771" s="6"/>
      <c r="R771" s="6"/>
      <c r="S771" s="6"/>
      <c r="T771" s="7"/>
      <c r="U771" s="7"/>
      <c r="V771" s="7"/>
      <c r="W771" s="7"/>
      <c r="X771" s="7"/>
      <c r="Y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</row>
    <row r="772" spans="1:3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6"/>
      <c r="Q772" s="6"/>
      <c r="R772" s="6"/>
      <c r="S772" s="6"/>
      <c r="T772" s="7"/>
      <c r="U772" s="7"/>
      <c r="V772" s="7"/>
      <c r="W772" s="7"/>
      <c r="X772" s="7"/>
      <c r="Y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</row>
    <row r="773" spans="1:3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6"/>
      <c r="Q773" s="6"/>
      <c r="R773" s="6"/>
      <c r="S773" s="6"/>
      <c r="T773" s="7"/>
      <c r="U773" s="7"/>
      <c r="V773" s="7"/>
      <c r="W773" s="7"/>
      <c r="X773" s="7"/>
      <c r="Y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</row>
    <row r="774" spans="1:3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6"/>
      <c r="Q774" s="6"/>
      <c r="R774" s="6"/>
      <c r="S774" s="6"/>
      <c r="T774" s="7"/>
      <c r="U774" s="7"/>
      <c r="V774" s="7"/>
      <c r="W774" s="7"/>
      <c r="X774" s="7"/>
      <c r="Y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</row>
    <row r="775" spans="1:3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6"/>
      <c r="Q775" s="6"/>
      <c r="R775" s="6"/>
      <c r="S775" s="6"/>
      <c r="T775" s="7"/>
      <c r="U775" s="7"/>
      <c r="V775" s="7"/>
      <c r="W775" s="7"/>
      <c r="X775" s="7"/>
      <c r="Y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</row>
    <row r="776" spans="1:3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6"/>
      <c r="Q776" s="6"/>
      <c r="R776" s="6"/>
      <c r="S776" s="6"/>
      <c r="T776" s="7"/>
      <c r="U776" s="7"/>
      <c r="V776" s="7"/>
      <c r="W776" s="7"/>
      <c r="X776" s="7"/>
      <c r="Y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</row>
    <row r="777" spans="1:3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6"/>
      <c r="Q777" s="6"/>
      <c r="R777" s="6"/>
      <c r="S777" s="6"/>
      <c r="T777" s="7"/>
      <c r="U777" s="7"/>
      <c r="V777" s="7"/>
      <c r="W777" s="7"/>
      <c r="X777" s="7"/>
      <c r="Y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</row>
    <row r="778" spans="1:3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6"/>
      <c r="Q778" s="6"/>
      <c r="R778" s="6"/>
      <c r="S778" s="6"/>
      <c r="T778" s="7"/>
      <c r="U778" s="7"/>
      <c r="V778" s="7"/>
      <c r="W778" s="7"/>
      <c r="X778" s="7"/>
      <c r="Y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</row>
    <row r="779" spans="1:3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6"/>
      <c r="Q779" s="6"/>
      <c r="R779" s="6"/>
      <c r="S779" s="6"/>
      <c r="T779" s="7"/>
      <c r="U779" s="7"/>
      <c r="V779" s="7"/>
      <c r="W779" s="7"/>
      <c r="X779" s="7"/>
      <c r="Y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</row>
    <row r="780" spans="1:3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6"/>
      <c r="Q780" s="6"/>
      <c r="R780" s="6"/>
      <c r="S780" s="6"/>
      <c r="T780" s="7"/>
      <c r="U780" s="7"/>
      <c r="V780" s="7"/>
      <c r="W780" s="7"/>
      <c r="X780" s="7"/>
      <c r="Y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</row>
    <row r="781" spans="1:3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6"/>
      <c r="Q781" s="6"/>
      <c r="R781" s="6"/>
      <c r="S781" s="6"/>
      <c r="T781" s="7"/>
      <c r="U781" s="7"/>
      <c r="V781" s="7"/>
      <c r="W781" s="7"/>
      <c r="X781" s="7"/>
      <c r="Y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</row>
    <row r="782" spans="1:3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6"/>
      <c r="Q782" s="6"/>
      <c r="R782" s="6"/>
      <c r="S782" s="6"/>
      <c r="T782" s="7"/>
      <c r="U782" s="7"/>
      <c r="V782" s="7"/>
      <c r="W782" s="7"/>
      <c r="X782" s="7"/>
      <c r="Y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</row>
    <row r="783" spans="1:3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6"/>
      <c r="Q783" s="6"/>
      <c r="R783" s="6"/>
      <c r="S783" s="6"/>
      <c r="T783" s="7"/>
      <c r="U783" s="7"/>
      <c r="V783" s="7"/>
      <c r="W783" s="7"/>
      <c r="X783" s="7"/>
      <c r="Y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</row>
    <row r="784" spans="1:3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6"/>
      <c r="Q784" s="6"/>
      <c r="R784" s="6"/>
      <c r="S784" s="6"/>
      <c r="T784" s="7"/>
      <c r="U784" s="7"/>
      <c r="V784" s="7"/>
      <c r="W784" s="7"/>
      <c r="X784" s="7"/>
      <c r="Y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</row>
    <row r="785" spans="1:3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6"/>
      <c r="Q785" s="6"/>
      <c r="R785" s="6"/>
      <c r="S785" s="6"/>
      <c r="T785" s="7"/>
      <c r="U785" s="7"/>
      <c r="V785" s="7"/>
      <c r="W785" s="7"/>
      <c r="X785" s="7"/>
      <c r="Y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</row>
    <row r="786" spans="1:3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6"/>
      <c r="Q786" s="6"/>
      <c r="R786" s="6"/>
      <c r="S786" s="6"/>
      <c r="T786" s="7"/>
      <c r="U786" s="7"/>
      <c r="V786" s="7"/>
      <c r="W786" s="7"/>
      <c r="X786" s="7"/>
      <c r="Y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</row>
    <row r="787" spans="1:3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6"/>
      <c r="Q787" s="6"/>
      <c r="R787" s="6"/>
      <c r="S787" s="6"/>
      <c r="T787" s="7"/>
      <c r="U787" s="7"/>
      <c r="V787" s="7"/>
      <c r="W787" s="7"/>
      <c r="X787" s="7"/>
      <c r="Y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</row>
    <row r="788" spans="1:3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6"/>
      <c r="Q788" s="6"/>
      <c r="R788" s="6"/>
      <c r="S788" s="6"/>
      <c r="T788" s="7"/>
      <c r="U788" s="7"/>
      <c r="V788" s="7"/>
      <c r="W788" s="7"/>
      <c r="X788" s="7"/>
      <c r="Y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</row>
    <row r="789" spans="1:3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6"/>
      <c r="Q789" s="6"/>
      <c r="R789" s="6"/>
      <c r="S789" s="6"/>
      <c r="T789" s="7"/>
      <c r="U789" s="7"/>
      <c r="V789" s="7"/>
      <c r="W789" s="7"/>
      <c r="X789" s="7"/>
      <c r="Y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</row>
    <row r="790" spans="1:3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6"/>
      <c r="Q790" s="6"/>
      <c r="R790" s="6"/>
      <c r="S790" s="6"/>
      <c r="T790" s="7"/>
      <c r="U790" s="7"/>
      <c r="V790" s="7"/>
      <c r="W790" s="7"/>
      <c r="X790" s="7"/>
      <c r="Y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</row>
    <row r="791" spans="1:3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6"/>
      <c r="Q791" s="6"/>
      <c r="R791" s="6"/>
      <c r="S791" s="6"/>
      <c r="T791" s="7"/>
      <c r="U791" s="7"/>
      <c r="V791" s="7"/>
      <c r="W791" s="7"/>
      <c r="X791" s="7"/>
      <c r="Y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</row>
    <row r="792" spans="1:3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6"/>
      <c r="Q792" s="6"/>
      <c r="R792" s="6"/>
      <c r="S792" s="6"/>
      <c r="T792" s="7"/>
      <c r="U792" s="7"/>
      <c r="V792" s="7"/>
      <c r="W792" s="7"/>
      <c r="X792" s="7"/>
      <c r="Y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</row>
    <row r="793" spans="1:3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6"/>
      <c r="Q793" s="6"/>
      <c r="R793" s="6"/>
      <c r="S793" s="6"/>
      <c r="T793" s="7"/>
      <c r="U793" s="7"/>
      <c r="V793" s="7"/>
      <c r="W793" s="7"/>
      <c r="X793" s="7"/>
      <c r="Y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</row>
    <row r="794" spans="1:3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6"/>
      <c r="Q794" s="6"/>
      <c r="R794" s="6"/>
      <c r="S794" s="6"/>
      <c r="T794" s="7"/>
      <c r="U794" s="7"/>
      <c r="V794" s="7"/>
      <c r="W794" s="7"/>
      <c r="X794" s="7"/>
      <c r="Y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</row>
    <row r="795" spans="1:3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6"/>
      <c r="Q795" s="6"/>
      <c r="R795" s="6"/>
      <c r="S795" s="6"/>
      <c r="T795" s="7"/>
      <c r="U795" s="7"/>
      <c r="V795" s="7"/>
      <c r="W795" s="7"/>
      <c r="X795" s="7"/>
      <c r="Y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</row>
    <row r="796" spans="1:3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6"/>
      <c r="Q796" s="6"/>
      <c r="R796" s="6"/>
      <c r="S796" s="6"/>
      <c r="T796" s="7"/>
      <c r="U796" s="7"/>
      <c r="V796" s="7"/>
      <c r="W796" s="7"/>
      <c r="X796" s="7"/>
      <c r="Y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</row>
    <row r="797" spans="1:3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6"/>
      <c r="Q797" s="6"/>
      <c r="R797" s="6"/>
      <c r="S797" s="6"/>
      <c r="T797" s="7"/>
      <c r="U797" s="7"/>
      <c r="V797" s="7"/>
      <c r="W797" s="7"/>
      <c r="X797" s="7"/>
      <c r="Y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</row>
    <row r="798" spans="1:3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6"/>
      <c r="Q798" s="6"/>
      <c r="R798" s="6"/>
      <c r="S798" s="6"/>
      <c r="T798" s="7"/>
      <c r="U798" s="7"/>
      <c r="V798" s="7"/>
      <c r="W798" s="7"/>
      <c r="X798" s="7"/>
      <c r="Y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</row>
    <row r="799" spans="1:3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6"/>
      <c r="Q799" s="6"/>
      <c r="R799" s="6"/>
      <c r="S799" s="6"/>
      <c r="T799" s="7"/>
      <c r="U799" s="7"/>
      <c r="V799" s="7"/>
      <c r="W799" s="7"/>
      <c r="X799" s="7"/>
      <c r="Y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</row>
    <row r="800" spans="1:3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6"/>
      <c r="Q800" s="6"/>
      <c r="R800" s="6"/>
      <c r="S800" s="6"/>
      <c r="T800" s="7"/>
      <c r="U800" s="7"/>
      <c r="V800" s="7"/>
      <c r="W800" s="7"/>
      <c r="X800" s="7"/>
      <c r="Y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</row>
    <row r="801" spans="1:3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6"/>
      <c r="Q801" s="6"/>
      <c r="R801" s="6"/>
      <c r="S801" s="6"/>
      <c r="T801" s="7"/>
      <c r="U801" s="7"/>
      <c r="V801" s="7"/>
      <c r="W801" s="7"/>
      <c r="X801" s="7"/>
      <c r="Y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</row>
    <row r="802" spans="1:3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6"/>
      <c r="Q802" s="6"/>
      <c r="R802" s="6"/>
      <c r="S802" s="6"/>
      <c r="T802" s="7"/>
      <c r="U802" s="7"/>
      <c r="V802" s="7"/>
      <c r="W802" s="7"/>
      <c r="X802" s="7"/>
      <c r="Y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</row>
    <row r="803" spans="1:3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6"/>
      <c r="Q803" s="6"/>
      <c r="R803" s="6"/>
      <c r="S803" s="6"/>
      <c r="T803" s="7"/>
      <c r="U803" s="7"/>
      <c r="V803" s="7"/>
      <c r="W803" s="7"/>
      <c r="X803" s="7"/>
      <c r="Y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</row>
    <row r="804" spans="1:3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6"/>
      <c r="Q804" s="6"/>
      <c r="R804" s="6"/>
      <c r="S804" s="6"/>
      <c r="T804" s="7"/>
      <c r="U804" s="7"/>
      <c r="V804" s="7"/>
      <c r="W804" s="7"/>
      <c r="X804" s="7"/>
      <c r="Y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</row>
    <row r="805" spans="1:3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6"/>
      <c r="Q805" s="6"/>
      <c r="R805" s="6"/>
      <c r="S805" s="6"/>
      <c r="T805" s="7"/>
      <c r="U805" s="7"/>
      <c r="V805" s="7"/>
      <c r="W805" s="7"/>
      <c r="X805" s="7"/>
      <c r="Y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</row>
    <row r="806" spans="1:3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6"/>
      <c r="Q806" s="6"/>
      <c r="R806" s="6"/>
      <c r="S806" s="6"/>
      <c r="T806" s="7"/>
      <c r="U806" s="7"/>
      <c r="V806" s="7"/>
      <c r="W806" s="7"/>
      <c r="X806" s="7"/>
      <c r="Y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</row>
    <row r="807" spans="1:3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6"/>
      <c r="Q807" s="6"/>
      <c r="R807" s="6"/>
      <c r="S807" s="6"/>
      <c r="T807" s="7"/>
      <c r="U807" s="7"/>
      <c r="V807" s="7"/>
      <c r="W807" s="7"/>
      <c r="X807" s="7"/>
      <c r="Y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</row>
    <row r="808" spans="1:3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6"/>
      <c r="Q808" s="6"/>
      <c r="R808" s="6"/>
      <c r="S808" s="6"/>
      <c r="T808" s="7"/>
      <c r="U808" s="7"/>
      <c r="V808" s="7"/>
      <c r="W808" s="7"/>
      <c r="X808" s="7"/>
      <c r="Y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</row>
    <row r="809" spans="1:3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6"/>
      <c r="Q809" s="6"/>
      <c r="R809" s="6"/>
      <c r="S809" s="6"/>
      <c r="T809" s="7"/>
      <c r="U809" s="7"/>
      <c r="V809" s="7"/>
      <c r="W809" s="7"/>
      <c r="X809" s="7"/>
      <c r="Y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</row>
    <row r="810" spans="1:3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6"/>
      <c r="Q810" s="6"/>
      <c r="R810" s="6"/>
      <c r="S810" s="6"/>
      <c r="T810" s="7"/>
      <c r="U810" s="7"/>
      <c r="V810" s="7"/>
      <c r="W810" s="7"/>
      <c r="X810" s="7"/>
      <c r="Y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</row>
    <row r="811" spans="1:3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6"/>
      <c r="Q811" s="6"/>
      <c r="R811" s="6"/>
      <c r="S811" s="6"/>
      <c r="T811" s="7"/>
      <c r="U811" s="7"/>
      <c r="V811" s="7"/>
      <c r="W811" s="7"/>
      <c r="X811" s="7"/>
      <c r="Y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</row>
    <row r="812" spans="1:3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6"/>
      <c r="Q812" s="6"/>
      <c r="R812" s="6"/>
      <c r="S812" s="6"/>
      <c r="T812" s="7"/>
      <c r="U812" s="7"/>
      <c r="V812" s="7"/>
      <c r="W812" s="7"/>
      <c r="X812" s="7"/>
      <c r="Y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</row>
    <row r="813" spans="1:3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6"/>
      <c r="Q813" s="6"/>
      <c r="R813" s="6"/>
      <c r="S813" s="6"/>
      <c r="T813" s="7"/>
      <c r="U813" s="7"/>
      <c r="V813" s="7"/>
      <c r="W813" s="7"/>
      <c r="X813" s="7"/>
      <c r="Y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</row>
    <row r="814" spans="1:3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6"/>
      <c r="Q814" s="6"/>
      <c r="R814" s="6"/>
      <c r="S814" s="6"/>
      <c r="T814" s="7"/>
      <c r="U814" s="7"/>
      <c r="V814" s="7"/>
      <c r="W814" s="7"/>
      <c r="X814" s="7"/>
      <c r="Y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</row>
    <row r="815" spans="1:3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6"/>
      <c r="Q815" s="6"/>
      <c r="R815" s="6"/>
      <c r="S815" s="6"/>
      <c r="T815" s="7"/>
      <c r="U815" s="7"/>
      <c r="V815" s="7"/>
      <c r="W815" s="7"/>
      <c r="X815" s="7"/>
      <c r="Y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</row>
    <row r="816" spans="1:3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6"/>
      <c r="Q816" s="6"/>
      <c r="R816" s="6"/>
      <c r="S816" s="6"/>
      <c r="T816" s="7"/>
      <c r="U816" s="7"/>
      <c r="V816" s="7"/>
      <c r="W816" s="7"/>
      <c r="X816" s="7"/>
      <c r="Y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</row>
    <row r="817" spans="1:3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6"/>
      <c r="Q817" s="6"/>
      <c r="R817" s="6"/>
      <c r="S817" s="6"/>
      <c r="T817" s="7"/>
      <c r="U817" s="7"/>
      <c r="V817" s="7"/>
      <c r="W817" s="7"/>
      <c r="X817" s="7"/>
      <c r="Y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</row>
    <row r="818" spans="1:3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6"/>
      <c r="Q818" s="6"/>
      <c r="R818" s="6"/>
      <c r="S818" s="6"/>
      <c r="T818" s="7"/>
      <c r="U818" s="7"/>
      <c r="V818" s="7"/>
      <c r="W818" s="7"/>
      <c r="X818" s="7"/>
      <c r="Y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</row>
    <row r="819" spans="1:3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6"/>
      <c r="Q819" s="6"/>
      <c r="R819" s="6"/>
      <c r="S819" s="6"/>
      <c r="T819" s="7"/>
      <c r="U819" s="7"/>
      <c r="V819" s="7"/>
      <c r="W819" s="7"/>
      <c r="X819" s="7"/>
      <c r="Y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</row>
    <row r="820" spans="1:3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6"/>
      <c r="Q820" s="6"/>
      <c r="R820" s="6"/>
      <c r="S820" s="6"/>
      <c r="T820" s="7"/>
      <c r="U820" s="7"/>
      <c r="V820" s="7"/>
      <c r="W820" s="7"/>
      <c r="X820" s="7"/>
      <c r="Y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</row>
    <row r="821" spans="1:3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6"/>
      <c r="Q821" s="6"/>
      <c r="R821" s="6"/>
      <c r="S821" s="6"/>
      <c r="T821" s="7"/>
      <c r="U821" s="7"/>
      <c r="V821" s="7"/>
      <c r="W821" s="7"/>
      <c r="X821" s="7"/>
      <c r="Y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</row>
    <row r="822" spans="1:3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6"/>
      <c r="Q822" s="6"/>
      <c r="R822" s="6"/>
      <c r="S822" s="6"/>
      <c r="T822" s="7"/>
      <c r="U822" s="7"/>
      <c r="V822" s="7"/>
      <c r="W822" s="7"/>
      <c r="X822" s="7"/>
      <c r="Y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</row>
    <row r="823" spans="1:3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6"/>
      <c r="Q823" s="6"/>
      <c r="R823" s="6"/>
      <c r="S823" s="6"/>
      <c r="T823" s="7"/>
      <c r="U823" s="7"/>
      <c r="V823" s="7"/>
      <c r="W823" s="7"/>
      <c r="X823" s="7"/>
      <c r="Y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</row>
    <row r="824" spans="1:3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6"/>
      <c r="Q824" s="6"/>
      <c r="R824" s="6"/>
      <c r="S824" s="6"/>
      <c r="T824" s="7"/>
      <c r="U824" s="7"/>
      <c r="V824" s="7"/>
      <c r="W824" s="7"/>
      <c r="X824" s="7"/>
      <c r="Y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</row>
    <row r="825" spans="1:3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6"/>
      <c r="Q825" s="6"/>
      <c r="R825" s="6"/>
      <c r="S825" s="6"/>
      <c r="T825" s="7"/>
      <c r="U825" s="7"/>
      <c r="V825" s="7"/>
      <c r="W825" s="7"/>
      <c r="X825" s="7"/>
      <c r="Y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</row>
    <row r="826" spans="1:3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6"/>
      <c r="Q826" s="6"/>
      <c r="R826" s="6"/>
      <c r="S826" s="6"/>
      <c r="T826" s="7"/>
      <c r="U826" s="7"/>
      <c r="V826" s="7"/>
      <c r="W826" s="7"/>
      <c r="X826" s="7"/>
      <c r="Y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</row>
    <row r="827" spans="1:3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6"/>
      <c r="Q827" s="6"/>
      <c r="R827" s="6"/>
      <c r="S827" s="6"/>
      <c r="T827" s="7"/>
      <c r="U827" s="7"/>
      <c r="V827" s="7"/>
      <c r="W827" s="7"/>
      <c r="X827" s="7"/>
      <c r="Y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</row>
    <row r="828" spans="1:3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6"/>
      <c r="Q828" s="6"/>
      <c r="R828" s="6"/>
      <c r="S828" s="6"/>
      <c r="T828" s="7"/>
      <c r="U828" s="7"/>
      <c r="V828" s="7"/>
      <c r="W828" s="7"/>
      <c r="X828" s="7"/>
      <c r="Y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</row>
    <row r="829" spans="1:3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6"/>
      <c r="Q829" s="6"/>
      <c r="R829" s="6"/>
      <c r="S829" s="6"/>
      <c r="T829" s="7"/>
      <c r="U829" s="7"/>
      <c r="V829" s="7"/>
      <c r="W829" s="7"/>
      <c r="X829" s="7"/>
      <c r="Y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</row>
    <row r="830" spans="1:3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6"/>
      <c r="Q830" s="6"/>
      <c r="R830" s="6"/>
      <c r="S830" s="6"/>
      <c r="T830" s="7"/>
      <c r="U830" s="7"/>
      <c r="V830" s="7"/>
      <c r="W830" s="7"/>
      <c r="X830" s="7"/>
      <c r="Y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</row>
    <row r="831" spans="1:3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6"/>
      <c r="Q831" s="6"/>
      <c r="R831" s="6"/>
      <c r="S831" s="6"/>
      <c r="T831" s="7"/>
      <c r="U831" s="7"/>
      <c r="V831" s="7"/>
      <c r="W831" s="7"/>
      <c r="X831" s="7"/>
      <c r="Y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</row>
    <row r="832" spans="1:3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6"/>
      <c r="Q832" s="6"/>
      <c r="R832" s="6"/>
      <c r="S832" s="6"/>
      <c r="T832" s="7"/>
      <c r="U832" s="7"/>
      <c r="V832" s="7"/>
      <c r="W832" s="7"/>
      <c r="X832" s="7"/>
      <c r="Y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</row>
    <row r="833" spans="1:3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6"/>
      <c r="Q833" s="6"/>
      <c r="R833" s="6"/>
      <c r="S833" s="6"/>
      <c r="T833" s="7"/>
      <c r="U833" s="7"/>
      <c r="V833" s="7"/>
      <c r="W833" s="7"/>
      <c r="X833" s="7"/>
      <c r="Y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</row>
    <row r="834" spans="1:3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6"/>
      <c r="Q834" s="6"/>
      <c r="R834" s="6"/>
      <c r="S834" s="6"/>
      <c r="T834" s="7"/>
      <c r="U834" s="7"/>
      <c r="V834" s="7"/>
      <c r="W834" s="7"/>
      <c r="X834" s="7"/>
      <c r="Y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</row>
    <row r="835" spans="1:3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6"/>
      <c r="Q835" s="6"/>
      <c r="R835" s="6"/>
      <c r="S835" s="6"/>
      <c r="T835" s="7"/>
      <c r="U835" s="7"/>
      <c r="V835" s="7"/>
      <c r="W835" s="7"/>
      <c r="X835" s="7"/>
      <c r="Y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</row>
    <row r="836" spans="1: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6"/>
      <c r="Q836" s="6"/>
      <c r="R836" s="6"/>
      <c r="S836" s="6"/>
      <c r="T836" s="7"/>
      <c r="U836" s="7"/>
      <c r="V836" s="7"/>
      <c r="W836" s="7"/>
      <c r="X836" s="7"/>
      <c r="Y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</row>
    <row r="837" spans="1:3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6"/>
      <c r="Q837" s="6"/>
      <c r="R837" s="6"/>
      <c r="S837" s="6"/>
      <c r="T837" s="7"/>
      <c r="U837" s="7"/>
      <c r="V837" s="7"/>
      <c r="W837" s="7"/>
      <c r="X837" s="7"/>
      <c r="Y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</row>
    <row r="838" spans="1:3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6"/>
      <c r="Q838" s="6"/>
      <c r="R838" s="6"/>
      <c r="S838" s="6"/>
      <c r="T838" s="7"/>
      <c r="U838" s="7"/>
      <c r="V838" s="7"/>
      <c r="W838" s="7"/>
      <c r="X838" s="7"/>
      <c r="Y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</row>
    <row r="839" spans="1:3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6"/>
      <c r="Q839" s="6"/>
      <c r="R839" s="6"/>
      <c r="S839" s="6"/>
      <c r="T839" s="7"/>
      <c r="U839" s="7"/>
      <c r="V839" s="7"/>
      <c r="W839" s="7"/>
      <c r="X839" s="7"/>
      <c r="Y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</row>
    <row r="840" spans="1:3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6"/>
      <c r="Q840" s="6"/>
      <c r="R840" s="6"/>
      <c r="S840" s="6"/>
      <c r="T840" s="7"/>
      <c r="U840" s="7"/>
      <c r="V840" s="7"/>
      <c r="W840" s="7"/>
      <c r="X840" s="7"/>
      <c r="Y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</row>
    <row r="841" spans="1:3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6"/>
      <c r="Q841" s="6"/>
      <c r="R841" s="6"/>
      <c r="S841" s="6"/>
      <c r="T841" s="7"/>
      <c r="U841" s="7"/>
      <c r="V841" s="7"/>
      <c r="W841" s="7"/>
      <c r="X841" s="7"/>
      <c r="Y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</row>
    <row r="842" spans="1:3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6"/>
      <c r="Q842" s="6"/>
      <c r="R842" s="6"/>
      <c r="S842" s="6"/>
      <c r="T842" s="7"/>
      <c r="U842" s="7"/>
      <c r="V842" s="7"/>
      <c r="W842" s="7"/>
      <c r="X842" s="7"/>
      <c r="Y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</row>
    <row r="843" spans="1:3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6"/>
      <c r="Q843" s="6"/>
      <c r="R843" s="6"/>
      <c r="S843" s="6"/>
      <c r="T843" s="7"/>
      <c r="U843" s="7"/>
      <c r="V843" s="7"/>
      <c r="W843" s="7"/>
      <c r="X843" s="7"/>
      <c r="Y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</row>
    <row r="844" spans="1:3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6"/>
      <c r="Q844" s="6"/>
      <c r="R844" s="6"/>
      <c r="S844" s="6"/>
      <c r="T844" s="7"/>
      <c r="U844" s="7"/>
      <c r="V844" s="7"/>
      <c r="W844" s="7"/>
      <c r="X844" s="7"/>
      <c r="Y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</row>
    <row r="845" spans="1:3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6"/>
      <c r="Q845" s="6"/>
      <c r="R845" s="6"/>
      <c r="S845" s="6"/>
      <c r="T845" s="7"/>
      <c r="U845" s="7"/>
      <c r="V845" s="7"/>
      <c r="W845" s="7"/>
      <c r="X845" s="7"/>
      <c r="Y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</row>
    <row r="846" spans="1:3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6"/>
      <c r="Q846" s="6"/>
      <c r="R846" s="6"/>
      <c r="S846" s="6"/>
      <c r="T846" s="7"/>
      <c r="U846" s="7"/>
      <c r="V846" s="7"/>
      <c r="W846" s="7"/>
      <c r="X846" s="7"/>
      <c r="Y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</row>
    <row r="847" spans="1:3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6"/>
      <c r="Q847" s="6"/>
      <c r="R847" s="6"/>
      <c r="S847" s="6"/>
      <c r="T847" s="7"/>
      <c r="U847" s="7"/>
      <c r="V847" s="7"/>
      <c r="W847" s="7"/>
      <c r="X847" s="7"/>
      <c r="Y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</row>
    <row r="848" spans="1:3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6"/>
      <c r="Q848" s="6"/>
      <c r="R848" s="6"/>
      <c r="S848" s="6"/>
      <c r="T848" s="7"/>
      <c r="U848" s="7"/>
      <c r="V848" s="7"/>
      <c r="W848" s="7"/>
      <c r="X848" s="7"/>
      <c r="Y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</row>
    <row r="849" spans="1:3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6"/>
      <c r="Q849" s="6"/>
      <c r="R849" s="6"/>
      <c r="S849" s="6"/>
      <c r="T849" s="7"/>
      <c r="U849" s="7"/>
      <c r="V849" s="7"/>
      <c r="W849" s="7"/>
      <c r="X849" s="7"/>
      <c r="Y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</row>
    <row r="850" spans="1:3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6"/>
      <c r="Q850" s="6"/>
      <c r="R850" s="6"/>
      <c r="S850" s="6"/>
      <c r="T850" s="7"/>
      <c r="U850" s="7"/>
      <c r="V850" s="7"/>
      <c r="W850" s="7"/>
      <c r="X850" s="7"/>
      <c r="Y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</row>
    <row r="851" spans="1:3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6"/>
      <c r="Q851" s="6"/>
      <c r="R851" s="6"/>
      <c r="S851" s="6"/>
      <c r="T851" s="7"/>
      <c r="U851" s="7"/>
      <c r="V851" s="7"/>
      <c r="W851" s="7"/>
      <c r="X851" s="7"/>
      <c r="Y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</row>
    <row r="852" spans="1:3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6"/>
      <c r="Q852" s="6"/>
      <c r="R852" s="6"/>
      <c r="S852" s="6"/>
      <c r="T852" s="7"/>
      <c r="U852" s="7"/>
      <c r="V852" s="7"/>
      <c r="W852" s="7"/>
      <c r="X852" s="7"/>
      <c r="Y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</row>
    <row r="853" spans="1:3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6"/>
      <c r="Q853" s="6"/>
      <c r="R853" s="6"/>
      <c r="S853" s="6"/>
      <c r="T853" s="7"/>
      <c r="U853" s="7"/>
      <c r="V853" s="7"/>
      <c r="W853" s="7"/>
      <c r="X853" s="7"/>
      <c r="Y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</row>
    <row r="854" spans="1:3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6"/>
      <c r="Q854" s="6"/>
      <c r="R854" s="6"/>
      <c r="S854" s="6"/>
      <c r="T854" s="7"/>
      <c r="U854" s="7"/>
      <c r="V854" s="7"/>
      <c r="W854" s="7"/>
      <c r="X854" s="7"/>
      <c r="Y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</row>
    <row r="855" spans="1:3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6"/>
      <c r="Q855" s="6"/>
      <c r="R855" s="6"/>
      <c r="S855" s="6"/>
      <c r="T855" s="7"/>
      <c r="U855" s="7"/>
      <c r="V855" s="7"/>
      <c r="W855" s="7"/>
      <c r="X855" s="7"/>
      <c r="Y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</row>
    <row r="856" spans="1:3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6"/>
      <c r="Q856" s="6"/>
      <c r="R856" s="6"/>
      <c r="S856" s="6"/>
      <c r="T856" s="7"/>
      <c r="U856" s="7"/>
      <c r="V856" s="7"/>
      <c r="W856" s="7"/>
      <c r="X856" s="7"/>
      <c r="Y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</row>
    <row r="857" spans="1:3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6"/>
      <c r="Q857" s="6"/>
      <c r="R857" s="6"/>
      <c r="S857" s="6"/>
      <c r="T857" s="7"/>
      <c r="U857" s="7"/>
      <c r="V857" s="7"/>
      <c r="W857" s="7"/>
      <c r="X857" s="7"/>
      <c r="Y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</row>
    <row r="858" spans="1:3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6"/>
      <c r="Q858" s="6"/>
      <c r="R858" s="6"/>
      <c r="S858" s="6"/>
      <c r="T858" s="7"/>
      <c r="U858" s="7"/>
      <c r="V858" s="7"/>
      <c r="W858" s="7"/>
      <c r="X858" s="7"/>
      <c r="Y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</row>
    <row r="859" spans="1:3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6"/>
      <c r="Q859" s="6"/>
      <c r="R859" s="6"/>
      <c r="S859" s="6"/>
      <c r="T859" s="7"/>
      <c r="U859" s="7"/>
      <c r="V859" s="7"/>
      <c r="W859" s="7"/>
      <c r="X859" s="7"/>
      <c r="Y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</row>
    <row r="860" spans="1:3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6"/>
      <c r="Q860" s="6"/>
      <c r="R860" s="6"/>
      <c r="S860" s="6"/>
      <c r="T860" s="7"/>
      <c r="U860" s="7"/>
      <c r="V860" s="7"/>
      <c r="W860" s="7"/>
      <c r="X860" s="7"/>
      <c r="Y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</row>
    <row r="861" spans="1:3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6"/>
      <c r="Q861" s="6"/>
      <c r="R861" s="6"/>
      <c r="S861" s="6"/>
      <c r="T861" s="7"/>
      <c r="U861" s="7"/>
      <c r="V861" s="7"/>
      <c r="W861" s="7"/>
      <c r="X861" s="7"/>
      <c r="Y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</row>
    <row r="862" spans="1:3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6"/>
      <c r="Q862" s="6"/>
      <c r="R862" s="6"/>
      <c r="S862" s="6"/>
      <c r="T862" s="7"/>
      <c r="U862" s="7"/>
      <c r="V862" s="7"/>
      <c r="W862" s="7"/>
      <c r="X862" s="7"/>
      <c r="Y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</row>
    <row r="863" spans="1:3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6"/>
      <c r="Q863" s="6"/>
      <c r="R863" s="6"/>
      <c r="S863" s="6"/>
      <c r="T863" s="7"/>
      <c r="U863" s="7"/>
      <c r="V863" s="7"/>
      <c r="W863" s="7"/>
      <c r="X863" s="7"/>
      <c r="Y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</row>
    <row r="864" spans="1:3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6"/>
      <c r="Q864" s="6"/>
      <c r="R864" s="6"/>
      <c r="S864" s="6"/>
      <c r="T864" s="7"/>
      <c r="U864" s="7"/>
      <c r="V864" s="7"/>
      <c r="W864" s="7"/>
      <c r="X864" s="7"/>
      <c r="Y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</row>
    <row r="865" spans="1:3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6"/>
      <c r="Q865" s="6"/>
      <c r="R865" s="6"/>
      <c r="S865" s="6"/>
      <c r="T865" s="7"/>
      <c r="U865" s="7"/>
      <c r="V865" s="7"/>
      <c r="W865" s="7"/>
      <c r="X865" s="7"/>
      <c r="Y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</row>
    <row r="866" spans="1:3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6"/>
      <c r="Q866" s="6"/>
      <c r="R866" s="6"/>
      <c r="S866" s="6"/>
      <c r="T866" s="7"/>
      <c r="U866" s="7"/>
      <c r="V866" s="7"/>
      <c r="W866" s="7"/>
      <c r="X866" s="7"/>
      <c r="Y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</row>
    <row r="867" spans="1:3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6"/>
      <c r="Q867" s="6"/>
      <c r="R867" s="6"/>
      <c r="S867" s="6"/>
      <c r="T867" s="7"/>
      <c r="U867" s="7"/>
      <c r="V867" s="7"/>
      <c r="W867" s="7"/>
      <c r="X867" s="7"/>
      <c r="Y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</row>
    <row r="868" spans="1:3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6"/>
      <c r="Q868" s="6"/>
      <c r="R868" s="6"/>
      <c r="S868" s="6"/>
      <c r="T868" s="7"/>
      <c r="U868" s="7"/>
      <c r="V868" s="7"/>
      <c r="W868" s="7"/>
      <c r="X868" s="7"/>
      <c r="Y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</row>
    <row r="869" spans="1:3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6"/>
      <c r="Q869" s="6"/>
      <c r="R869" s="6"/>
      <c r="S869" s="6"/>
      <c r="T869" s="7"/>
      <c r="U869" s="7"/>
      <c r="V869" s="7"/>
      <c r="W869" s="7"/>
      <c r="X869" s="7"/>
      <c r="Y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</row>
    <row r="870" spans="1:3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6"/>
      <c r="Q870" s="6"/>
      <c r="R870" s="6"/>
      <c r="S870" s="6"/>
      <c r="T870" s="7"/>
      <c r="U870" s="7"/>
      <c r="V870" s="7"/>
      <c r="W870" s="7"/>
      <c r="X870" s="7"/>
      <c r="Y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</row>
    <row r="871" spans="1:3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6"/>
      <c r="Q871" s="6"/>
      <c r="R871" s="6"/>
      <c r="S871" s="6"/>
      <c r="T871" s="7"/>
      <c r="U871" s="7"/>
      <c r="V871" s="7"/>
      <c r="W871" s="7"/>
      <c r="X871" s="7"/>
      <c r="Y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</row>
    <row r="872" spans="1:3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6"/>
      <c r="Q872" s="6"/>
      <c r="R872" s="6"/>
      <c r="S872" s="6"/>
      <c r="T872" s="7"/>
      <c r="U872" s="7"/>
      <c r="V872" s="7"/>
      <c r="W872" s="7"/>
      <c r="X872" s="7"/>
      <c r="Y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</row>
    <row r="873" spans="1:3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6"/>
      <c r="Q873" s="6"/>
      <c r="R873" s="6"/>
      <c r="S873" s="6"/>
      <c r="T873" s="7"/>
      <c r="U873" s="7"/>
      <c r="V873" s="7"/>
      <c r="W873" s="7"/>
      <c r="X873" s="7"/>
      <c r="Y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</row>
    <row r="874" spans="1:3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6"/>
      <c r="Q874" s="6"/>
      <c r="R874" s="6"/>
      <c r="S874" s="6"/>
      <c r="T874" s="7"/>
      <c r="U874" s="7"/>
      <c r="V874" s="7"/>
      <c r="W874" s="7"/>
      <c r="X874" s="7"/>
      <c r="Y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</row>
    <row r="875" spans="1:3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6"/>
      <c r="Q875" s="6"/>
      <c r="R875" s="6"/>
      <c r="S875" s="6"/>
      <c r="T875" s="7"/>
      <c r="U875" s="7"/>
      <c r="V875" s="7"/>
      <c r="W875" s="7"/>
      <c r="X875" s="7"/>
      <c r="Y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</row>
    <row r="876" spans="1:3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6"/>
      <c r="Q876" s="6"/>
      <c r="R876" s="6"/>
      <c r="S876" s="6"/>
      <c r="T876" s="7"/>
      <c r="U876" s="7"/>
      <c r="V876" s="7"/>
      <c r="W876" s="7"/>
      <c r="X876" s="7"/>
      <c r="Y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</row>
    <row r="877" spans="1:3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6"/>
      <c r="Q877" s="6"/>
      <c r="R877" s="6"/>
      <c r="S877" s="6"/>
      <c r="T877" s="7"/>
      <c r="U877" s="7"/>
      <c r="V877" s="7"/>
      <c r="W877" s="7"/>
      <c r="X877" s="7"/>
      <c r="Y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</row>
    <row r="878" spans="1:3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6"/>
      <c r="Q878" s="6"/>
      <c r="R878" s="6"/>
      <c r="S878" s="6"/>
      <c r="T878" s="7"/>
      <c r="U878" s="7"/>
      <c r="V878" s="7"/>
      <c r="W878" s="7"/>
      <c r="X878" s="7"/>
      <c r="Y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</row>
    <row r="879" spans="1:3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6"/>
      <c r="Q879" s="6"/>
      <c r="R879" s="6"/>
      <c r="S879" s="6"/>
      <c r="T879" s="7"/>
      <c r="U879" s="7"/>
      <c r="V879" s="7"/>
      <c r="W879" s="7"/>
      <c r="X879" s="7"/>
      <c r="Y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</row>
    <row r="880" spans="1:3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6"/>
      <c r="Q880" s="6"/>
      <c r="R880" s="6"/>
      <c r="S880" s="6"/>
      <c r="T880" s="7"/>
      <c r="U880" s="7"/>
      <c r="V880" s="7"/>
      <c r="W880" s="7"/>
      <c r="X880" s="7"/>
      <c r="Y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</row>
    <row r="881" spans="1:3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6"/>
      <c r="Q881" s="6"/>
      <c r="R881" s="6"/>
      <c r="S881" s="6"/>
      <c r="T881" s="7"/>
      <c r="U881" s="7"/>
      <c r="V881" s="7"/>
      <c r="W881" s="7"/>
      <c r="X881" s="7"/>
      <c r="Y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</row>
    <row r="882" spans="1:3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6"/>
      <c r="Q882" s="6"/>
      <c r="R882" s="6"/>
      <c r="S882" s="6"/>
      <c r="T882" s="7"/>
      <c r="U882" s="7"/>
      <c r="V882" s="7"/>
      <c r="W882" s="7"/>
      <c r="X882" s="7"/>
      <c r="Y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</row>
    <row r="883" spans="1:3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6"/>
      <c r="Q883" s="6"/>
      <c r="R883" s="6"/>
      <c r="S883" s="6"/>
      <c r="T883" s="7"/>
      <c r="U883" s="7"/>
      <c r="V883" s="7"/>
      <c r="W883" s="7"/>
      <c r="X883" s="7"/>
      <c r="Y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</row>
    <row r="884" spans="1:3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6"/>
      <c r="Q884" s="6"/>
      <c r="R884" s="6"/>
      <c r="S884" s="6"/>
      <c r="T884" s="7"/>
      <c r="U884" s="7"/>
      <c r="V884" s="7"/>
      <c r="W884" s="7"/>
      <c r="X884" s="7"/>
      <c r="Y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</row>
    <row r="885" spans="1:3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6"/>
      <c r="Q885" s="6"/>
      <c r="R885" s="6"/>
      <c r="S885" s="6"/>
      <c r="T885" s="7"/>
      <c r="U885" s="7"/>
      <c r="V885" s="7"/>
      <c r="W885" s="7"/>
      <c r="X885" s="7"/>
      <c r="Y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</row>
    <row r="886" spans="1:3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6"/>
      <c r="Q886" s="6"/>
      <c r="R886" s="6"/>
      <c r="S886" s="6"/>
      <c r="T886" s="7"/>
      <c r="U886" s="7"/>
      <c r="V886" s="7"/>
      <c r="W886" s="7"/>
      <c r="X886" s="7"/>
      <c r="Y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</row>
    <row r="887" spans="1:3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6"/>
      <c r="Q887" s="6"/>
      <c r="R887" s="6"/>
      <c r="S887" s="6"/>
      <c r="T887" s="7"/>
      <c r="U887" s="7"/>
      <c r="V887" s="7"/>
      <c r="W887" s="7"/>
      <c r="X887" s="7"/>
      <c r="Y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</row>
    <row r="888" spans="1:3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6"/>
      <c r="Q888" s="6"/>
      <c r="R888" s="6"/>
      <c r="S888" s="6"/>
      <c r="T888" s="7"/>
      <c r="U888" s="7"/>
      <c r="V888" s="7"/>
      <c r="W888" s="7"/>
      <c r="X888" s="7"/>
      <c r="Y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</row>
    <row r="889" spans="1:3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6"/>
      <c r="Q889" s="6"/>
      <c r="R889" s="6"/>
      <c r="S889" s="6"/>
      <c r="T889" s="7"/>
      <c r="U889" s="7"/>
      <c r="V889" s="7"/>
      <c r="W889" s="7"/>
      <c r="X889" s="7"/>
      <c r="Y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</row>
    <row r="890" spans="1:3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6"/>
      <c r="Q890" s="6"/>
      <c r="R890" s="6"/>
      <c r="S890" s="6"/>
      <c r="T890" s="7"/>
      <c r="U890" s="7"/>
      <c r="V890" s="7"/>
      <c r="W890" s="7"/>
      <c r="X890" s="7"/>
      <c r="Y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</row>
    <row r="891" spans="1:3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6"/>
      <c r="Q891" s="6"/>
      <c r="R891" s="6"/>
      <c r="S891" s="6"/>
      <c r="T891" s="7"/>
      <c r="U891" s="7"/>
      <c r="V891" s="7"/>
      <c r="W891" s="7"/>
      <c r="X891" s="7"/>
      <c r="Y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</row>
    <row r="892" spans="1:3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6"/>
      <c r="Q892" s="6"/>
      <c r="R892" s="6"/>
      <c r="S892" s="6"/>
      <c r="T892" s="7"/>
      <c r="U892" s="7"/>
      <c r="V892" s="7"/>
      <c r="W892" s="7"/>
      <c r="X892" s="7"/>
      <c r="Y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</row>
    <row r="893" spans="1:3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6"/>
      <c r="Q893" s="6"/>
      <c r="R893" s="6"/>
      <c r="S893" s="6"/>
      <c r="T893" s="7"/>
      <c r="U893" s="7"/>
      <c r="V893" s="7"/>
      <c r="W893" s="7"/>
      <c r="X893" s="7"/>
      <c r="Y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</row>
    <row r="894" spans="1:3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6"/>
      <c r="Q894" s="6"/>
      <c r="R894" s="6"/>
      <c r="S894" s="6"/>
      <c r="T894" s="7"/>
      <c r="U894" s="7"/>
      <c r="V894" s="7"/>
      <c r="W894" s="7"/>
      <c r="X894" s="7"/>
      <c r="Y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</row>
    <row r="895" spans="1:3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6"/>
      <c r="Q895" s="6"/>
      <c r="R895" s="6"/>
      <c r="S895" s="6"/>
      <c r="T895" s="7"/>
      <c r="U895" s="7"/>
      <c r="V895" s="7"/>
      <c r="W895" s="7"/>
      <c r="X895" s="7"/>
      <c r="Y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</row>
    <row r="896" spans="1:3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6"/>
      <c r="Q896" s="6"/>
      <c r="R896" s="6"/>
      <c r="S896" s="6"/>
      <c r="T896" s="7"/>
      <c r="U896" s="7"/>
      <c r="V896" s="7"/>
      <c r="W896" s="7"/>
      <c r="X896" s="7"/>
      <c r="Y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</row>
    <row r="897" spans="1:3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6"/>
      <c r="Q897" s="6"/>
      <c r="R897" s="6"/>
      <c r="S897" s="6"/>
      <c r="T897" s="7"/>
      <c r="U897" s="7"/>
      <c r="V897" s="7"/>
      <c r="W897" s="7"/>
      <c r="X897" s="7"/>
      <c r="Y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</row>
    <row r="898" spans="1:3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6"/>
      <c r="Q898" s="6"/>
      <c r="R898" s="6"/>
      <c r="S898" s="6"/>
      <c r="T898" s="7"/>
      <c r="U898" s="7"/>
      <c r="V898" s="7"/>
      <c r="W898" s="7"/>
      <c r="X898" s="7"/>
      <c r="Y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</row>
    <row r="899" spans="1:3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6"/>
      <c r="Q899" s="6"/>
      <c r="R899" s="6"/>
      <c r="S899" s="6"/>
      <c r="T899" s="7"/>
      <c r="U899" s="7"/>
      <c r="V899" s="7"/>
      <c r="W899" s="7"/>
      <c r="X899" s="7"/>
      <c r="Y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</row>
    <row r="900" spans="1:3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6"/>
      <c r="Q900" s="6"/>
      <c r="R900" s="6"/>
      <c r="S900" s="6"/>
      <c r="T900" s="7"/>
      <c r="U900" s="7"/>
      <c r="V900" s="7"/>
      <c r="W900" s="7"/>
      <c r="X900" s="7"/>
      <c r="Y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</row>
    <row r="901" spans="1:3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6"/>
      <c r="Q901" s="6"/>
      <c r="R901" s="6"/>
      <c r="S901" s="6"/>
      <c r="T901" s="7"/>
      <c r="U901" s="7"/>
      <c r="V901" s="7"/>
      <c r="W901" s="7"/>
      <c r="X901" s="7"/>
      <c r="Y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</row>
    <row r="902" spans="1:3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6"/>
      <c r="Q902" s="6"/>
      <c r="R902" s="6"/>
      <c r="S902" s="6"/>
      <c r="T902" s="7"/>
      <c r="U902" s="7"/>
      <c r="V902" s="7"/>
      <c r="W902" s="7"/>
      <c r="X902" s="7"/>
      <c r="Y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</row>
    <row r="903" spans="1:3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6"/>
      <c r="Q903" s="6"/>
      <c r="R903" s="6"/>
      <c r="S903" s="6"/>
      <c r="T903" s="7"/>
      <c r="U903" s="7"/>
      <c r="V903" s="7"/>
      <c r="W903" s="7"/>
      <c r="X903" s="7"/>
      <c r="Y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</row>
    <row r="904" spans="1:3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6"/>
      <c r="Q904" s="6"/>
      <c r="R904" s="6"/>
      <c r="S904" s="6"/>
      <c r="T904" s="7"/>
      <c r="U904" s="7"/>
      <c r="V904" s="7"/>
      <c r="W904" s="7"/>
      <c r="X904" s="7"/>
      <c r="Y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</row>
    <row r="905" spans="1:3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6"/>
      <c r="Q905" s="6"/>
      <c r="R905" s="6"/>
      <c r="S905" s="6"/>
      <c r="T905" s="7"/>
      <c r="U905" s="7"/>
      <c r="V905" s="7"/>
      <c r="W905" s="7"/>
      <c r="X905" s="7"/>
      <c r="Y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</row>
    <row r="906" spans="1:3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6"/>
      <c r="Q906" s="6"/>
      <c r="R906" s="6"/>
      <c r="S906" s="6"/>
      <c r="T906" s="7"/>
      <c r="U906" s="7"/>
      <c r="V906" s="7"/>
      <c r="W906" s="7"/>
      <c r="X906" s="7"/>
      <c r="Y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</row>
    <row r="907" spans="1:3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6"/>
      <c r="Q907" s="6"/>
      <c r="R907" s="6"/>
      <c r="S907" s="6"/>
      <c r="T907" s="7"/>
      <c r="U907" s="7"/>
      <c r="V907" s="7"/>
      <c r="W907" s="7"/>
      <c r="X907" s="7"/>
      <c r="Y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</row>
    <row r="908" spans="1:3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6"/>
      <c r="Q908" s="6"/>
      <c r="R908" s="6"/>
      <c r="S908" s="6"/>
      <c r="T908" s="7"/>
      <c r="U908" s="7"/>
      <c r="V908" s="7"/>
      <c r="W908" s="7"/>
      <c r="X908" s="7"/>
      <c r="Y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</row>
    <row r="909" spans="1:3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6"/>
      <c r="Q909" s="6"/>
      <c r="R909" s="6"/>
      <c r="S909" s="6"/>
      <c r="T909" s="7"/>
      <c r="U909" s="7"/>
      <c r="V909" s="7"/>
      <c r="W909" s="7"/>
      <c r="X909" s="7"/>
      <c r="Y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</row>
    <row r="910" spans="1:3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6"/>
      <c r="Q910" s="6"/>
      <c r="R910" s="6"/>
      <c r="S910" s="6"/>
      <c r="T910" s="7"/>
      <c r="U910" s="7"/>
      <c r="V910" s="7"/>
      <c r="W910" s="7"/>
      <c r="X910" s="7"/>
      <c r="Y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</row>
    <row r="911" spans="1:3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6"/>
      <c r="Q911" s="6"/>
      <c r="R911" s="6"/>
      <c r="S911" s="6"/>
      <c r="T911" s="7"/>
      <c r="U911" s="7"/>
      <c r="V911" s="7"/>
      <c r="W911" s="7"/>
      <c r="X911" s="7"/>
      <c r="Y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</row>
    <row r="912" spans="1:3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6"/>
      <c r="Q912" s="6"/>
      <c r="R912" s="6"/>
      <c r="S912" s="6"/>
      <c r="T912" s="7"/>
      <c r="U912" s="7"/>
      <c r="V912" s="7"/>
      <c r="W912" s="7"/>
      <c r="X912" s="7"/>
      <c r="Y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</row>
    <row r="913" spans="1:3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6"/>
      <c r="Q913" s="6"/>
      <c r="R913" s="6"/>
      <c r="S913" s="6"/>
      <c r="T913" s="7"/>
      <c r="U913" s="7"/>
      <c r="V913" s="7"/>
      <c r="W913" s="7"/>
      <c r="X913" s="7"/>
      <c r="Y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</row>
    <row r="914" spans="1:3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6"/>
      <c r="Q914" s="6"/>
      <c r="R914" s="6"/>
      <c r="S914" s="6"/>
      <c r="T914" s="7"/>
      <c r="U914" s="7"/>
      <c r="V914" s="7"/>
      <c r="W914" s="7"/>
      <c r="X914" s="7"/>
      <c r="Y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</row>
    <row r="915" spans="1:3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6"/>
      <c r="Q915" s="6"/>
      <c r="R915" s="6"/>
      <c r="S915" s="6"/>
      <c r="T915" s="7"/>
      <c r="U915" s="7"/>
      <c r="V915" s="7"/>
      <c r="W915" s="7"/>
      <c r="X915" s="7"/>
      <c r="Y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</row>
    <row r="916" spans="1:3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6"/>
      <c r="Q916" s="6"/>
      <c r="R916" s="6"/>
      <c r="S916" s="6"/>
      <c r="T916" s="7"/>
      <c r="U916" s="7"/>
      <c r="V916" s="7"/>
      <c r="W916" s="7"/>
      <c r="X916" s="7"/>
      <c r="Y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</row>
    <row r="917" spans="1:3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6"/>
      <c r="Q917" s="6"/>
      <c r="R917" s="6"/>
      <c r="S917" s="6"/>
      <c r="T917" s="7"/>
      <c r="U917" s="7"/>
      <c r="V917" s="7"/>
      <c r="W917" s="7"/>
      <c r="X917" s="7"/>
      <c r="Y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</row>
    <row r="918" spans="1:3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6"/>
      <c r="Q918" s="6"/>
      <c r="R918" s="6"/>
      <c r="S918" s="6"/>
      <c r="T918" s="7"/>
      <c r="U918" s="7"/>
      <c r="V918" s="7"/>
      <c r="W918" s="7"/>
      <c r="X918" s="7"/>
      <c r="Y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</row>
    <row r="919" spans="1:3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6"/>
      <c r="Q919" s="6"/>
      <c r="R919" s="6"/>
      <c r="S919" s="6"/>
      <c r="T919" s="7"/>
      <c r="U919" s="7"/>
      <c r="V919" s="7"/>
      <c r="W919" s="7"/>
      <c r="X919" s="7"/>
      <c r="Y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</row>
    <row r="920" spans="1:3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6"/>
      <c r="Q920" s="6"/>
      <c r="R920" s="6"/>
      <c r="S920" s="6"/>
      <c r="T920" s="7"/>
      <c r="U920" s="7"/>
      <c r="V920" s="7"/>
      <c r="W920" s="7"/>
      <c r="X920" s="7"/>
      <c r="Y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</row>
    <row r="921" spans="1:3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6"/>
      <c r="Q921" s="6"/>
      <c r="R921" s="6"/>
      <c r="S921" s="6"/>
      <c r="T921" s="7"/>
      <c r="U921" s="7"/>
      <c r="V921" s="7"/>
      <c r="W921" s="7"/>
      <c r="X921" s="7"/>
      <c r="Y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</row>
    <row r="922" spans="1:3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6"/>
      <c r="Q922" s="6"/>
      <c r="R922" s="6"/>
      <c r="S922" s="6"/>
      <c r="T922" s="7"/>
      <c r="U922" s="7"/>
      <c r="V922" s="7"/>
      <c r="W922" s="7"/>
      <c r="X922" s="7"/>
      <c r="Y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</row>
    <row r="923" spans="1:3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6"/>
      <c r="Q923" s="6"/>
      <c r="R923" s="6"/>
      <c r="S923" s="6"/>
      <c r="T923" s="7"/>
      <c r="U923" s="7"/>
      <c r="V923" s="7"/>
      <c r="W923" s="7"/>
      <c r="X923" s="7"/>
      <c r="Y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</row>
    <row r="924" spans="1:3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6"/>
      <c r="Q924" s="6"/>
      <c r="R924" s="6"/>
      <c r="S924" s="6"/>
      <c r="T924" s="7"/>
      <c r="U924" s="7"/>
      <c r="V924" s="7"/>
      <c r="W924" s="7"/>
      <c r="X924" s="7"/>
      <c r="Y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</row>
    <row r="925" spans="1:3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6"/>
      <c r="Q925" s="6"/>
      <c r="R925" s="6"/>
      <c r="S925" s="6"/>
      <c r="T925" s="7"/>
      <c r="U925" s="7"/>
      <c r="V925" s="7"/>
      <c r="W925" s="7"/>
      <c r="X925" s="7"/>
      <c r="Y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</row>
    <row r="926" spans="1:3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6"/>
      <c r="Q926" s="6"/>
      <c r="R926" s="6"/>
      <c r="S926" s="6"/>
      <c r="T926" s="7"/>
      <c r="U926" s="7"/>
      <c r="V926" s="7"/>
      <c r="W926" s="7"/>
      <c r="X926" s="7"/>
      <c r="Y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</row>
    <row r="927" spans="1:3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6"/>
      <c r="Q927" s="6"/>
      <c r="R927" s="6"/>
      <c r="S927" s="6"/>
      <c r="T927" s="7"/>
      <c r="U927" s="7"/>
      <c r="V927" s="7"/>
      <c r="W927" s="7"/>
      <c r="X927" s="7"/>
      <c r="Y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</row>
    <row r="928" spans="1:3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6"/>
      <c r="Q928" s="6"/>
      <c r="R928" s="6"/>
      <c r="S928" s="6"/>
      <c r="T928" s="7"/>
      <c r="U928" s="7"/>
      <c r="V928" s="7"/>
      <c r="W928" s="7"/>
      <c r="X928" s="7"/>
      <c r="Y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</row>
    <row r="929" spans="1:3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6"/>
      <c r="Q929" s="6"/>
      <c r="R929" s="6"/>
      <c r="S929" s="6"/>
      <c r="T929" s="7"/>
      <c r="U929" s="7"/>
      <c r="V929" s="7"/>
      <c r="W929" s="7"/>
      <c r="X929" s="7"/>
      <c r="Y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</row>
    <row r="930" spans="1:3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6"/>
      <c r="Q930" s="6"/>
      <c r="R930" s="6"/>
      <c r="S930" s="6"/>
      <c r="T930" s="7"/>
      <c r="U930" s="7"/>
      <c r="V930" s="7"/>
      <c r="W930" s="7"/>
      <c r="X930" s="7"/>
      <c r="Y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</row>
    <row r="931" spans="1:3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6"/>
      <c r="Q931" s="6"/>
      <c r="R931" s="6"/>
      <c r="S931" s="6"/>
      <c r="T931" s="7"/>
      <c r="U931" s="7"/>
      <c r="V931" s="7"/>
      <c r="W931" s="7"/>
      <c r="X931" s="7"/>
      <c r="Y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</row>
    <row r="932" spans="1:3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6"/>
      <c r="Q932" s="6"/>
      <c r="R932" s="6"/>
      <c r="S932" s="6"/>
      <c r="T932" s="7"/>
      <c r="U932" s="7"/>
      <c r="V932" s="7"/>
      <c r="W932" s="7"/>
      <c r="X932" s="7"/>
      <c r="Y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</row>
    <row r="933" spans="1:3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6"/>
      <c r="Q933" s="6"/>
      <c r="R933" s="6"/>
      <c r="S933" s="6"/>
      <c r="T933" s="7"/>
      <c r="U933" s="7"/>
      <c r="V933" s="7"/>
      <c r="W933" s="7"/>
      <c r="X933" s="7"/>
      <c r="Y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</row>
    <row r="934" spans="1:3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6"/>
      <c r="Q934" s="6"/>
      <c r="R934" s="6"/>
      <c r="S934" s="6"/>
      <c r="T934" s="7"/>
      <c r="U934" s="7"/>
      <c r="V934" s="7"/>
      <c r="W934" s="7"/>
      <c r="X934" s="7"/>
      <c r="Y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</row>
    <row r="935" spans="1:3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6"/>
      <c r="Q935" s="6"/>
      <c r="R935" s="6"/>
      <c r="S935" s="6"/>
      <c r="T935" s="7"/>
      <c r="U935" s="7"/>
      <c r="V935" s="7"/>
      <c r="W935" s="7"/>
      <c r="X935" s="7"/>
      <c r="Y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</row>
    <row r="936" spans="1: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6"/>
      <c r="Q936" s="6"/>
      <c r="R936" s="6"/>
      <c r="S936" s="6"/>
      <c r="T936" s="7"/>
      <c r="U936" s="7"/>
      <c r="V936" s="7"/>
      <c r="W936" s="7"/>
      <c r="X936" s="7"/>
      <c r="Y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</row>
    <row r="937" spans="1:3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6"/>
      <c r="Q937" s="6"/>
      <c r="R937" s="6"/>
      <c r="S937" s="6"/>
      <c r="T937" s="7"/>
      <c r="U937" s="7"/>
      <c r="V937" s="7"/>
      <c r="W937" s="7"/>
      <c r="X937" s="7"/>
      <c r="Y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</row>
    <row r="938" spans="1:3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6"/>
      <c r="Q938" s="6"/>
      <c r="R938" s="6"/>
      <c r="S938" s="6"/>
      <c r="T938" s="7"/>
      <c r="U938" s="7"/>
      <c r="V938" s="7"/>
      <c r="W938" s="7"/>
      <c r="X938" s="7"/>
      <c r="Y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</row>
    <row r="939" spans="1:3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6"/>
      <c r="Q939" s="6"/>
      <c r="R939" s="6"/>
      <c r="S939" s="6"/>
      <c r="T939" s="7"/>
      <c r="U939" s="7"/>
      <c r="V939" s="7"/>
      <c r="W939" s="7"/>
      <c r="X939" s="7"/>
      <c r="Y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</row>
    <row r="940" spans="1:3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6"/>
      <c r="Q940" s="6"/>
      <c r="R940" s="6"/>
      <c r="S940" s="6"/>
      <c r="T940" s="7"/>
      <c r="U940" s="7"/>
      <c r="V940" s="7"/>
      <c r="W940" s="7"/>
      <c r="X940" s="7"/>
      <c r="Y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</row>
    <row r="941" spans="1:3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6"/>
      <c r="Q941" s="6"/>
      <c r="R941" s="6"/>
      <c r="S941" s="6"/>
      <c r="T941" s="7"/>
      <c r="U941" s="7"/>
      <c r="V941" s="7"/>
      <c r="W941" s="7"/>
      <c r="X941" s="7"/>
      <c r="Y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</row>
    <row r="942" spans="1:3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6"/>
      <c r="Q942" s="6"/>
      <c r="R942" s="6"/>
      <c r="S942" s="6"/>
      <c r="T942" s="7"/>
      <c r="U942" s="7"/>
      <c r="V942" s="7"/>
      <c r="W942" s="7"/>
      <c r="X942" s="7"/>
      <c r="Y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</row>
    <row r="943" spans="1:3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6"/>
      <c r="Q943" s="6"/>
      <c r="R943" s="6"/>
      <c r="S943" s="6"/>
      <c r="T943" s="7"/>
      <c r="U943" s="7"/>
      <c r="V943" s="7"/>
      <c r="W943" s="7"/>
      <c r="X943" s="7"/>
      <c r="Y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</row>
    <row r="944" spans="1:3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6"/>
      <c r="Q944" s="6"/>
      <c r="R944" s="6"/>
      <c r="S944" s="6"/>
      <c r="T944" s="7"/>
      <c r="U944" s="7"/>
      <c r="V944" s="7"/>
      <c r="W944" s="7"/>
      <c r="X944" s="7"/>
      <c r="Y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</row>
    <row r="945" spans="1:3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6"/>
      <c r="Q945" s="6"/>
      <c r="R945" s="6"/>
      <c r="S945" s="6"/>
      <c r="T945" s="7"/>
      <c r="U945" s="7"/>
      <c r="V945" s="7"/>
      <c r="W945" s="7"/>
      <c r="X945" s="7"/>
      <c r="Y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</row>
    <row r="946" spans="1:3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6"/>
      <c r="Q946" s="6"/>
      <c r="R946" s="6"/>
      <c r="S946" s="6"/>
      <c r="T946" s="7"/>
      <c r="U946" s="7"/>
      <c r="V946" s="7"/>
      <c r="W946" s="7"/>
      <c r="X946" s="7"/>
      <c r="Y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</row>
    <row r="947" spans="1:3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6"/>
      <c r="Q947" s="6"/>
      <c r="R947" s="6"/>
      <c r="S947" s="6"/>
      <c r="T947" s="7"/>
      <c r="U947" s="7"/>
      <c r="V947" s="7"/>
      <c r="W947" s="7"/>
      <c r="X947" s="7"/>
      <c r="Y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</row>
    <row r="948" spans="1:3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6"/>
      <c r="Q948" s="6"/>
      <c r="R948" s="6"/>
      <c r="S948" s="6"/>
      <c r="T948" s="7"/>
      <c r="U948" s="7"/>
      <c r="V948" s="7"/>
      <c r="W948" s="7"/>
      <c r="X948" s="7"/>
      <c r="Y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</row>
    <row r="949" spans="1:3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6"/>
      <c r="Q949" s="6"/>
      <c r="R949" s="6"/>
      <c r="S949" s="6"/>
      <c r="T949" s="7"/>
      <c r="U949" s="7"/>
      <c r="V949" s="7"/>
      <c r="W949" s="7"/>
      <c r="X949" s="7"/>
      <c r="Y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</row>
    <row r="950" spans="1:3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6"/>
      <c r="Q950" s="6"/>
      <c r="R950" s="6"/>
      <c r="S950" s="6"/>
      <c r="T950" s="7"/>
      <c r="U950" s="7"/>
      <c r="V950" s="7"/>
      <c r="W950" s="7"/>
      <c r="X950" s="7"/>
      <c r="Y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</row>
    <row r="951" spans="1:3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6"/>
      <c r="Q951" s="6"/>
      <c r="R951" s="6"/>
      <c r="S951" s="6"/>
      <c r="T951" s="7"/>
      <c r="U951" s="7"/>
      <c r="V951" s="7"/>
      <c r="W951" s="7"/>
      <c r="X951" s="7"/>
      <c r="Y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</row>
    <row r="952" spans="1:3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6"/>
      <c r="Q952" s="6"/>
      <c r="R952" s="6"/>
      <c r="S952" s="6"/>
      <c r="T952" s="7"/>
      <c r="U952" s="7"/>
      <c r="V952" s="7"/>
      <c r="W952" s="7"/>
      <c r="X952" s="7"/>
      <c r="Y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</row>
    <row r="953" spans="1:3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6"/>
      <c r="Q953" s="6"/>
      <c r="R953" s="6"/>
      <c r="S953" s="6"/>
      <c r="T953" s="7"/>
      <c r="U953" s="7"/>
      <c r="V953" s="7"/>
      <c r="W953" s="7"/>
      <c r="X953" s="7"/>
      <c r="Y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</row>
    <row r="954" spans="1:3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6"/>
      <c r="Q954" s="6"/>
      <c r="R954" s="6"/>
      <c r="S954" s="6"/>
      <c r="T954" s="7"/>
      <c r="U954" s="7"/>
      <c r="V954" s="7"/>
      <c r="W954" s="7"/>
      <c r="X954" s="7"/>
      <c r="Y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</row>
    <row r="955" spans="1:3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6"/>
      <c r="Q955" s="6"/>
      <c r="R955" s="6"/>
      <c r="S955" s="6"/>
      <c r="T955" s="7"/>
      <c r="U955" s="7"/>
      <c r="V955" s="7"/>
      <c r="W955" s="7"/>
      <c r="X955" s="7"/>
      <c r="Y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</row>
    <row r="956" spans="1:3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6"/>
      <c r="Q956" s="6"/>
      <c r="R956" s="6"/>
      <c r="S956" s="6"/>
      <c r="T956" s="7"/>
      <c r="U956" s="7"/>
      <c r="V956" s="7"/>
      <c r="W956" s="7"/>
      <c r="X956" s="7"/>
      <c r="Y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</row>
    <row r="957" spans="1:3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6"/>
      <c r="Q957" s="6"/>
      <c r="R957" s="6"/>
      <c r="S957" s="6"/>
      <c r="T957" s="7"/>
      <c r="U957" s="7"/>
      <c r="V957" s="7"/>
      <c r="W957" s="7"/>
      <c r="X957" s="7"/>
      <c r="Y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</row>
    <row r="958" spans="1:3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6"/>
      <c r="Q958" s="6"/>
      <c r="R958" s="6"/>
      <c r="S958" s="6"/>
      <c r="T958" s="7"/>
      <c r="U958" s="7"/>
      <c r="V958" s="7"/>
      <c r="W958" s="7"/>
      <c r="X958" s="7"/>
      <c r="Y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</row>
    <row r="959" spans="1:3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6"/>
      <c r="Q959" s="6"/>
      <c r="R959" s="6"/>
      <c r="S959" s="6"/>
      <c r="T959" s="7"/>
      <c r="U959" s="7"/>
      <c r="V959" s="7"/>
      <c r="W959" s="7"/>
      <c r="X959" s="7"/>
      <c r="Y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</row>
    <row r="960" spans="1:3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6"/>
      <c r="Q960" s="6"/>
      <c r="R960" s="6"/>
      <c r="S960" s="6"/>
      <c r="T960" s="7"/>
      <c r="U960" s="7"/>
      <c r="V960" s="7"/>
      <c r="W960" s="7"/>
      <c r="X960" s="7"/>
      <c r="Y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</row>
    <row r="961" spans="1:27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6"/>
      <c r="Q961" s="6"/>
      <c r="R961" s="6"/>
      <c r="S961" s="6"/>
      <c r="T961" s="7"/>
      <c r="U961" s="7"/>
      <c r="V961" s="7"/>
      <c r="W961" s="7"/>
      <c r="X961" s="7"/>
      <c r="Y961" s="7"/>
      <c r="AA961" s="7"/>
    </row>
    <row r="962" spans="1:27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6"/>
      <c r="Q962" s="6"/>
      <c r="R962" s="6"/>
      <c r="S962" s="6"/>
      <c r="T962" s="7"/>
      <c r="U962" s="7"/>
      <c r="V962" s="7"/>
      <c r="W962" s="7"/>
      <c r="X962" s="7"/>
      <c r="Y962" s="7"/>
    </row>
    <row r="963" spans="1:27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6"/>
      <c r="Q963" s="6"/>
      <c r="R963" s="6"/>
      <c r="S963" s="6"/>
      <c r="T963" s="7"/>
      <c r="U963" s="7"/>
      <c r="V963" s="7"/>
      <c r="W963" s="7"/>
      <c r="X963" s="7"/>
      <c r="Y963" s="7"/>
    </row>
    <row r="964" spans="1:27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6"/>
      <c r="Q964" s="6"/>
      <c r="R964" s="6"/>
      <c r="S964" s="6"/>
      <c r="T964" s="7"/>
      <c r="U964" s="7"/>
      <c r="V964" s="7"/>
      <c r="W964" s="7"/>
      <c r="X964" s="7"/>
      <c r="Y964" s="7"/>
    </row>
    <row r="965" spans="1:27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6"/>
      <c r="Q965" s="6"/>
      <c r="R965" s="6"/>
      <c r="S965" s="6"/>
      <c r="T965" s="7"/>
      <c r="U965" s="7"/>
      <c r="V965" s="7"/>
      <c r="W965" s="7"/>
      <c r="X965" s="7"/>
      <c r="Y965" s="7"/>
    </row>
    <row r="966" spans="1:27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6"/>
      <c r="Q966" s="6"/>
      <c r="R966" s="6"/>
      <c r="S966" s="6"/>
      <c r="T966" s="7"/>
      <c r="U966" s="7"/>
      <c r="V966" s="7"/>
      <c r="W966" s="7"/>
      <c r="X966" s="7"/>
      <c r="Y966" s="7"/>
    </row>
    <row r="967" spans="1:2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6"/>
      <c r="Q967" s="6"/>
      <c r="R967" s="6"/>
      <c r="S967" s="6"/>
      <c r="T967" s="7"/>
      <c r="U967" s="7"/>
      <c r="V967" s="7"/>
      <c r="W967" s="7"/>
      <c r="X967" s="7"/>
      <c r="Y967" s="7"/>
    </row>
    <row r="968" spans="1:27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6"/>
      <c r="Q968" s="6"/>
      <c r="R968" s="6"/>
      <c r="S968" s="6"/>
      <c r="T968" s="7"/>
      <c r="U968" s="7"/>
      <c r="V968" s="7"/>
      <c r="W968" s="7"/>
      <c r="X968" s="7"/>
      <c r="Y968" s="7"/>
    </row>
    <row r="969" spans="1:27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6"/>
      <c r="Q969" s="6"/>
      <c r="R969" s="6"/>
      <c r="S969" s="6"/>
      <c r="T969" s="7"/>
      <c r="U969" s="7"/>
      <c r="V969" s="7"/>
      <c r="W969" s="7"/>
      <c r="X969" s="7"/>
      <c r="Y969" s="7"/>
    </row>
    <row r="970" spans="1:27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6"/>
      <c r="Q970" s="6"/>
      <c r="R970" s="6"/>
      <c r="S970" s="6"/>
      <c r="T970" s="7"/>
      <c r="U970" s="7"/>
      <c r="V970" s="7"/>
      <c r="W970" s="7"/>
      <c r="X970" s="7"/>
      <c r="Y970" s="7"/>
    </row>
    <row r="971" spans="1:27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6"/>
      <c r="Q971" s="6"/>
      <c r="R971" s="6"/>
      <c r="S971" s="6"/>
      <c r="T971" s="7"/>
      <c r="U971" s="7"/>
      <c r="V971" s="7"/>
      <c r="W971" s="7"/>
      <c r="X971" s="7"/>
      <c r="Y971" s="7"/>
    </row>
    <row r="972" spans="1:27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6"/>
      <c r="Q972" s="6"/>
      <c r="R972" s="6"/>
      <c r="S972" s="6"/>
      <c r="T972" s="7"/>
      <c r="U972" s="7"/>
      <c r="V972" s="7"/>
      <c r="W972" s="7"/>
      <c r="X972" s="7"/>
      <c r="Y972" s="7"/>
    </row>
    <row r="973" spans="1:27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6"/>
      <c r="Q973" s="6"/>
      <c r="R973" s="6"/>
      <c r="S973" s="6"/>
      <c r="T973" s="7"/>
      <c r="U973" s="7"/>
      <c r="V973" s="7"/>
      <c r="W973" s="7"/>
      <c r="X973" s="7"/>
      <c r="Y973" s="7"/>
    </row>
    <row r="974" spans="1:27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6"/>
      <c r="Q974" s="6"/>
      <c r="R974" s="6"/>
      <c r="S974" s="6"/>
      <c r="T974" s="7"/>
      <c r="U974" s="7"/>
      <c r="V974" s="7"/>
      <c r="W974" s="7"/>
      <c r="X974" s="7"/>
      <c r="Y974" s="7"/>
    </row>
    <row r="975" spans="1:27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6"/>
      <c r="Q975" s="6"/>
      <c r="R975" s="6"/>
      <c r="S975" s="6"/>
      <c r="T975" s="7"/>
      <c r="U975" s="7"/>
      <c r="V975" s="7"/>
      <c r="W975" s="7"/>
      <c r="X975" s="7"/>
      <c r="Y975" s="7"/>
    </row>
    <row r="976" spans="1:27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6"/>
      <c r="Q976" s="6"/>
      <c r="R976" s="6"/>
      <c r="S976" s="6"/>
      <c r="T976" s="7"/>
      <c r="U976" s="7"/>
      <c r="V976" s="7"/>
      <c r="W976" s="7"/>
      <c r="X976" s="7"/>
      <c r="Y976" s="7"/>
    </row>
    <row r="977" spans="1: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6"/>
      <c r="Q977" s="6"/>
      <c r="R977" s="6"/>
      <c r="S977" s="6"/>
      <c r="T977" s="7"/>
      <c r="U977" s="7"/>
      <c r="V977" s="7"/>
      <c r="W977" s="7"/>
      <c r="X977" s="7"/>
      <c r="Y977" s="7"/>
    </row>
    <row r="978" spans="1: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6"/>
      <c r="Q978" s="6"/>
      <c r="R978" s="6"/>
      <c r="S978" s="6"/>
      <c r="T978" s="7"/>
      <c r="U978" s="7"/>
      <c r="V978" s="7"/>
      <c r="W978" s="7"/>
      <c r="X978" s="7"/>
      <c r="Y978" s="7"/>
    </row>
    <row r="979" spans="1: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6"/>
      <c r="Q979" s="6"/>
      <c r="R979" s="6"/>
      <c r="S979" s="6"/>
      <c r="T979" s="7"/>
      <c r="U979" s="7"/>
      <c r="V979" s="7"/>
      <c r="W979" s="7"/>
      <c r="X979" s="7"/>
      <c r="Y979" s="7"/>
    </row>
    <row r="980" spans="1: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6"/>
      <c r="Q980" s="6"/>
      <c r="R980" s="6"/>
      <c r="S980" s="6"/>
      <c r="T980" s="7"/>
      <c r="U980" s="7"/>
      <c r="V980" s="7"/>
      <c r="W980" s="7"/>
      <c r="X980" s="7"/>
      <c r="Y980" s="7"/>
    </row>
    <row r="981" spans="1: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6"/>
      <c r="Q981" s="6"/>
      <c r="R981" s="6"/>
      <c r="S981" s="6"/>
      <c r="T981" s="7"/>
      <c r="U981" s="7"/>
      <c r="V981" s="7"/>
      <c r="W981" s="7"/>
      <c r="X981" s="7"/>
      <c r="Y981" s="7"/>
    </row>
    <row r="982" spans="1: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6"/>
      <c r="Q982" s="6"/>
      <c r="R982" s="6"/>
      <c r="S982" s="6"/>
      <c r="T982" s="7"/>
      <c r="U982" s="7"/>
      <c r="V982" s="7"/>
      <c r="W982" s="7"/>
      <c r="X982" s="7"/>
      <c r="Y982" s="7"/>
    </row>
    <row r="983" spans="1: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6"/>
      <c r="Q983" s="6"/>
      <c r="R983" s="6"/>
      <c r="S983" s="6"/>
      <c r="T983" s="7"/>
      <c r="U983" s="7"/>
      <c r="V983" s="7"/>
      <c r="W983" s="7"/>
      <c r="X983" s="7"/>
      <c r="Y983" s="7"/>
    </row>
    <row r="984" spans="1: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6"/>
      <c r="Q984" s="6"/>
      <c r="R984" s="6"/>
      <c r="S984" s="6"/>
      <c r="T984" s="7"/>
      <c r="U984" s="7"/>
      <c r="V984" s="7"/>
      <c r="W984" s="7"/>
      <c r="X984" s="7"/>
      <c r="Y984" s="7"/>
    </row>
    <row r="985" spans="1: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6"/>
      <c r="Q985" s="6"/>
      <c r="R985" s="6"/>
      <c r="S985" s="6"/>
      <c r="T985" s="7"/>
      <c r="U985" s="7"/>
      <c r="V985" s="7"/>
      <c r="W985" s="7"/>
      <c r="X985" s="7"/>
      <c r="Y985" s="7"/>
    </row>
    <row r="986" spans="1: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6"/>
      <c r="Q986" s="6"/>
      <c r="R986" s="6"/>
      <c r="S986" s="6"/>
      <c r="T986" s="7"/>
      <c r="U986" s="7"/>
      <c r="V986" s="7"/>
      <c r="W986" s="7"/>
      <c r="X986" s="7"/>
      <c r="Y986" s="7"/>
    </row>
    <row r="987" spans="1: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6"/>
      <c r="Q987" s="6"/>
      <c r="R987" s="6"/>
      <c r="S987" s="6"/>
      <c r="T987" s="7"/>
      <c r="U987" s="7"/>
      <c r="V987" s="7"/>
      <c r="W987" s="7"/>
      <c r="X987" s="7"/>
      <c r="Y987" s="7"/>
    </row>
    <row r="988" spans="1: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6"/>
      <c r="Q988" s="6"/>
      <c r="R988" s="6"/>
      <c r="S988" s="6"/>
      <c r="T988" s="7"/>
      <c r="U988" s="7"/>
      <c r="V988" s="7"/>
      <c r="W988" s="7"/>
      <c r="X988" s="7"/>
      <c r="Y988" s="7"/>
    </row>
    <row r="989" spans="1: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6"/>
      <c r="Q989" s="6"/>
      <c r="R989" s="6"/>
      <c r="S989" s="6"/>
      <c r="T989" s="7"/>
      <c r="U989" s="7"/>
      <c r="V989" s="7"/>
      <c r="W989" s="7"/>
      <c r="X989" s="7"/>
      <c r="Y989" s="7"/>
    </row>
    <row r="990" spans="1: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6"/>
      <c r="Q990" s="6"/>
      <c r="R990" s="6"/>
      <c r="S990" s="6"/>
      <c r="T990" s="7"/>
      <c r="U990" s="7"/>
      <c r="V990" s="7"/>
      <c r="W990" s="7"/>
      <c r="X990" s="7"/>
      <c r="Y990" s="7"/>
    </row>
    <row r="991" spans="1: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6"/>
      <c r="Q991" s="6"/>
      <c r="R991" s="6"/>
      <c r="S991" s="6"/>
      <c r="T991" s="7"/>
      <c r="U991" s="7"/>
      <c r="V991" s="7"/>
      <c r="W991" s="7"/>
      <c r="X991" s="7"/>
      <c r="Y991" s="7"/>
    </row>
    <row r="992" spans="1: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6"/>
      <c r="Q992" s="6"/>
      <c r="R992" s="6"/>
      <c r="S992" s="6"/>
      <c r="T992" s="7"/>
      <c r="U992" s="7"/>
      <c r="V992" s="7"/>
      <c r="W992" s="7"/>
      <c r="X992" s="7"/>
      <c r="Y992" s="7"/>
    </row>
    <row r="993" spans="1: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6"/>
      <c r="Q993" s="6"/>
      <c r="R993" s="6"/>
      <c r="S993" s="6"/>
      <c r="T993" s="7"/>
      <c r="U993" s="7"/>
      <c r="V993" s="7"/>
      <c r="W993" s="7"/>
      <c r="X993" s="7"/>
      <c r="Y993" s="7"/>
    </row>
    <row r="994" spans="1: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6"/>
      <c r="Q994" s="6"/>
      <c r="R994" s="6"/>
      <c r="S994" s="6"/>
      <c r="T994" s="7"/>
      <c r="U994" s="7"/>
      <c r="V994" s="7"/>
      <c r="W994" s="7"/>
      <c r="X994" s="7"/>
      <c r="Y994" s="7"/>
    </row>
    <row r="995" spans="1: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6"/>
      <c r="Q995" s="6"/>
      <c r="R995" s="6"/>
      <c r="S995" s="6"/>
      <c r="T995" s="7"/>
      <c r="U995" s="7"/>
      <c r="V995" s="7"/>
      <c r="W995" s="7"/>
      <c r="X995" s="7"/>
      <c r="Y995" s="7"/>
    </row>
    <row r="996" spans="1: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6"/>
      <c r="Q996" s="6"/>
      <c r="R996" s="6"/>
      <c r="S996" s="6"/>
      <c r="T996" s="7"/>
      <c r="U996" s="7"/>
      <c r="V996" s="7"/>
      <c r="W996" s="7"/>
      <c r="X996" s="7"/>
      <c r="Y996" s="7"/>
    </row>
    <row r="997" spans="1: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6"/>
      <c r="Q997" s="6"/>
      <c r="R997" s="6"/>
      <c r="S997" s="6"/>
      <c r="T997" s="7"/>
      <c r="U997" s="7"/>
      <c r="V997" s="7"/>
      <c r="W997" s="7"/>
      <c r="X997" s="7"/>
      <c r="Y997" s="7"/>
    </row>
    <row r="998" spans="1: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6"/>
      <c r="Q998" s="6"/>
      <c r="R998" s="6"/>
      <c r="S998" s="6"/>
      <c r="T998" s="7"/>
      <c r="U998" s="7"/>
      <c r="V998" s="7"/>
      <c r="W998" s="7"/>
      <c r="X998" s="7"/>
      <c r="Y998" s="7"/>
    </row>
    <row r="999" spans="1: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6"/>
      <c r="Q999" s="6"/>
      <c r="R999" s="6"/>
      <c r="S999" s="6"/>
      <c r="T999" s="7"/>
      <c r="U999" s="7"/>
      <c r="V999" s="7"/>
      <c r="W999" s="7"/>
      <c r="X999" s="7"/>
      <c r="Y999" s="7"/>
    </row>
    <row r="1000" spans="1: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6"/>
      <c r="Q1000" s="6"/>
      <c r="R1000" s="6"/>
      <c r="S1000" s="6"/>
      <c r="T1000" s="7"/>
      <c r="U1000" s="7"/>
      <c r="V1000" s="7"/>
      <c r="W1000" s="7"/>
      <c r="X1000" s="7"/>
      <c r="Y1000" s="7"/>
    </row>
    <row r="1001" spans="1: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6"/>
      <c r="Q1001" s="6"/>
      <c r="R1001" s="6"/>
      <c r="S1001" s="6"/>
      <c r="T1001" s="7"/>
      <c r="U1001" s="7"/>
      <c r="V1001" s="7"/>
      <c r="W1001" s="7"/>
      <c r="X1001" s="7"/>
      <c r="Y1001" s="7"/>
    </row>
    <row r="1002" spans="1: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6"/>
      <c r="Q1002" s="6"/>
      <c r="R1002" s="6"/>
      <c r="S1002" s="6"/>
      <c r="T1002" s="7"/>
      <c r="U1002" s="7"/>
      <c r="V1002" s="7"/>
      <c r="W1002" s="7"/>
      <c r="X1002" s="7"/>
      <c r="Y1002" s="7"/>
    </row>
  </sheetData>
  <mergeCells count="9">
    <mergeCell ref="Q3:Q4"/>
    <mergeCell ref="P3:P4"/>
    <mergeCell ref="AA3:AA4"/>
    <mergeCell ref="AB3:AB4"/>
    <mergeCell ref="B3:B4"/>
    <mergeCell ref="C3:C4"/>
    <mergeCell ref="D3:D4"/>
    <mergeCell ref="E3:E4"/>
    <mergeCell ref="O3:O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6343-B71C-D84C-8760-B1CD2FEA7DBD}">
  <sheetPr>
    <tabColor rgb="FFC00000"/>
  </sheetPr>
  <dimension ref="A1:BB1002"/>
  <sheetViews>
    <sheetView showGridLines="0" zoomScale="90" zoomScaleNormal="90" workbookViewId="0">
      <pane ySplit="4" topLeftCell="A43" activePane="bottomLeft" state="frozen"/>
      <selection activeCell="D1" sqref="D1:E1048576"/>
      <selection pane="bottomLeft" activeCell="M5" sqref="M5:M54"/>
    </sheetView>
  </sheetViews>
  <sheetFormatPr baseColWidth="10" defaultColWidth="10.8984375" defaultRowHeight="27" outlineLevelCol="1"/>
  <cols>
    <col min="1" max="1" width="2.09765625" style="4" customWidth="1"/>
    <col min="2" max="2" width="3.5" style="4" customWidth="1"/>
    <col min="3" max="3" width="5.3984375" style="4" customWidth="1"/>
    <col min="4" max="5" width="12.296875" style="4" customWidth="1"/>
    <col min="6" max="13" width="8.3984375" style="4" customWidth="1"/>
    <col min="14" max="14" width="2.09765625" style="4" customWidth="1"/>
    <col min="15" max="15" width="7.59765625" style="4" customWidth="1"/>
    <col min="16" max="17" width="8.5" style="4" customWidth="1"/>
    <col min="18" max="25" width="5.5" style="4" customWidth="1"/>
    <col min="26" max="26" width="2.3984375" customWidth="1"/>
    <col min="27" max="36" width="4.296875" style="4" customWidth="1" outlineLevel="1"/>
    <col min="38" max="38" width="5" style="12" bestFit="1" customWidth="1"/>
    <col min="39" max="39" width="10.796875" style="12" customWidth="1"/>
    <col min="40" max="43" width="10.8984375" style="12"/>
    <col min="44" max="44" width="2.8984375" customWidth="1"/>
    <col min="45" max="45" width="8" customWidth="1"/>
    <col min="46" max="46" width="7.09765625" customWidth="1"/>
    <col min="47" max="47" width="7.3984375" customWidth="1"/>
  </cols>
  <sheetData>
    <row r="1" spans="1:54">
      <c r="A1" s="1"/>
      <c r="B1" s="2" t="s">
        <v>1</v>
      </c>
      <c r="D1" s="5">
        <v>8</v>
      </c>
      <c r="F1" s="3">
        <v>12</v>
      </c>
      <c r="G1" s="1"/>
      <c r="H1" s="1"/>
      <c r="I1" s="1">
        <f>F1 + 1</f>
        <v>13</v>
      </c>
      <c r="J1" s="1"/>
      <c r="K1" s="1"/>
      <c r="L1" s="1"/>
      <c r="M1" s="1"/>
      <c r="P1" s="6"/>
      <c r="R1" s="6"/>
      <c r="S1" s="6"/>
      <c r="AA1" s="2" t="s">
        <v>0</v>
      </c>
      <c r="AB1" s="3"/>
      <c r="AC1" s="3"/>
      <c r="AD1" s="1"/>
      <c r="AE1" s="1"/>
      <c r="AF1" s="6" t="s">
        <v>217</v>
      </c>
      <c r="AG1" s="1"/>
      <c r="AH1" s="1"/>
      <c r="AI1" s="1"/>
      <c r="AJ1" s="6" t="s">
        <v>219</v>
      </c>
    </row>
    <row r="2" spans="1:54">
      <c r="A2" s="7"/>
      <c r="B2" s="7"/>
      <c r="C2" s="7"/>
      <c r="D2" s="7"/>
      <c r="E2" s="7"/>
      <c r="F2" s="6"/>
      <c r="G2" s="6"/>
      <c r="H2" s="6"/>
      <c r="I2" s="6"/>
      <c r="J2" s="6"/>
      <c r="K2" s="6"/>
      <c r="L2" s="6"/>
      <c r="M2" s="7"/>
      <c r="O2" s="7"/>
      <c r="P2" s="6"/>
      <c r="Q2" s="6"/>
      <c r="R2" s="6"/>
      <c r="S2" s="6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54">
      <c r="A3" s="7"/>
      <c r="B3" s="44" t="s">
        <v>2</v>
      </c>
      <c r="C3" s="42" t="s">
        <v>10</v>
      </c>
      <c r="D3" s="42" t="s">
        <v>871</v>
      </c>
      <c r="E3" s="42" t="s">
        <v>873</v>
      </c>
      <c r="F3" s="8" t="str">
        <f t="shared" ref="F3:M3" si="0">AC3</f>
        <v>陰平</v>
      </c>
      <c r="G3" s="8" t="str">
        <f t="shared" si="0"/>
        <v>陰上</v>
      </c>
      <c r="H3" s="8" t="str">
        <f t="shared" si="0"/>
        <v>陰去</v>
      </c>
      <c r="I3" s="8" t="str">
        <f t="shared" si="0"/>
        <v>陰入</v>
      </c>
      <c r="J3" s="8" t="str">
        <f t="shared" si="0"/>
        <v>陽平</v>
      </c>
      <c r="K3" s="8" t="str">
        <f t="shared" si="0"/>
        <v>陽上</v>
      </c>
      <c r="L3" s="8" t="str">
        <f t="shared" si="0"/>
        <v>陽去</v>
      </c>
      <c r="M3" s="8" t="str">
        <f t="shared" si="0"/>
        <v>陽入</v>
      </c>
      <c r="O3" s="42" t="s">
        <v>11</v>
      </c>
      <c r="P3" s="40" t="s">
        <v>214</v>
      </c>
      <c r="Q3" s="40" t="s">
        <v>215</v>
      </c>
      <c r="R3" s="33" t="str">
        <f t="shared" ref="R3:Y3" si="1">AC3</f>
        <v>陰平</v>
      </c>
      <c r="S3" s="33" t="str">
        <f t="shared" si="1"/>
        <v>陰上</v>
      </c>
      <c r="T3" s="33" t="str">
        <f t="shared" si="1"/>
        <v>陰去</v>
      </c>
      <c r="U3" s="33" t="str">
        <f t="shared" si="1"/>
        <v>陰入</v>
      </c>
      <c r="V3" s="33" t="str">
        <f t="shared" si="1"/>
        <v>陽平</v>
      </c>
      <c r="W3" s="33" t="str">
        <f t="shared" si="1"/>
        <v>陽上</v>
      </c>
      <c r="X3" s="33" t="str">
        <f t="shared" si="1"/>
        <v>陽去</v>
      </c>
      <c r="Y3" s="33" t="str">
        <f t="shared" si="1"/>
        <v>陽入</v>
      </c>
      <c r="AA3" s="42" t="s">
        <v>2</v>
      </c>
      <c r="AB3" s="42" t="s">
        <v>3</v>
      </c>
      <c r="AC3" s="8" t="s">
        <v>4</v>
      </c>
      <c r="AD3" s="8" t="s">
        <v>557</v>
      </c>
      <c r="AE3" s="8" t="s">
        <v>5</v>
      </c>
      <c r="AF3" s="8" t="s">
        <v>6</v>
      </c>
      <c r="AG3" s="8" t="s">
        <v>7</v>
      </c>
      <c r="AH3" s="8" t="s">
        <v>558</v>
      </c>
      <c r="AI3" s="8" t="s">
        <v>8</v>
      </c>
      <c r="AJ3" s="8" t="s">
        <v>9</v>
      </c>
    </row>
    <row r="4" spans="1:54">
      <c r="A4" s="7"/>
      <c r="B4" s="45"/>
      <c r="C4" s="43"/>
      <c r="D4" s="43"/>
      <c r="E4" s="43"/>
      <c r="F4" s="8">
        <v>1</v>
      </c>
      <c r="G4" s="8">
        <v>2</v>
      </c>
      <c r="H4" s="8">
        <v>3</v>
      </c>
      <c r="I4" s="8">
        <v>4</v>
      </c>
      <c r="J4" s="8">
        <v>5</v>
      </c>
      <c r="K4" s="8">
        <v>6</v>
      </c>
      <c r="L4" s="8">
        <v>7</v>
      </c>
      <c r="M4" s="8">
        <v>8</v>
      </c>
      <c r="O4" s="43"/>
      <c r="P4" s="41"/>
      <c r="Q4" s="41"/>
      <c r="R4" s="34">
        <v>1</v>
      </c>
      <c r="S4" s="34">
        <v>2</v>
      </c>
      <c r="T4" s="34">
        <v>3</v>
      </c>
      <c r="U4" s="34">
        <v>4</v>
      </c>
      <c r="V4" s="34">
        <v>5</v>
      </c>
      <c r="W4" s="34">
        <v>6</v>
      </c>
      <c r="X4" s="34">
        <v>7</v>
      </c>
      <c r="Y4" s="34">
        <v>8</v>
      </c>
      <c r="AA4" s="43"/>
      <c r="AB4" s="43"/>
      <c r="AC4" s="8">
        <v>1</v>
      </c>
      <c r="AD4" s="8">
        <v>2</v>
      </c>
      <c r="AE4" s="8">
        <v>3</v>
      </c>
      <c r="AF4" s="8">
        <v>4</v>
      </c>
      <c r="AG4" s="8">
        <v>5</v>
      </c>
      <c r="AH4" s="8">
        <v>6</v>
      </c>
      <c r="AI4" s="8">
        <v>7</v>
      </c>
      <c r="AJ4" s="8">
        <v>8</v>
      </c>
      <c r="AL4" s="13" t="s">
        <v>220</v>
      </c>
      <c r="AM4" s="13" t="s">
        <v>221</v>
      </c>
      <c r="AN4" s="14" t="s">
        <v>222</v>
      </c>
      <c r="AO4" s="13" t="s">
        <v>223</v>
      </c>
      <c r="AP4" s="13" t="s">
        <v>224</v>
      </c>
      <c r="AQ4" s="13" t="s">
        <v>225</v>
      </c>
      <c r="AY4" s="19" t="s">
        <v>249</v>
      </c>
      <c r="AZ4" s="19" t="s">
        <v>250</v>
      </c>
      <c r="BA4" s="19" t="s">
        <v>249</v>
      </c>
      <c r="BB4" s="19" t="s">
        <v>250</v>
      </c>
    </row>
    <row r="5" spans="1:54" ht="43">
      <c r="A5" s="7"/>
      <c r="B5" s="9">
        <v>1</v>
      </c>
      <c r="C5" s="36" t="str">
        <f>INDEX(十五音韻母, $B5,1)</f>
        <v>君</v>
      </c>
      <c r="D5" s="29" t="str" cm="1">
        <f t="array" ref="D5" xml:space="preserve"> INDEX(白話字舒聲韻母, $B5)</f>
        <v>un</v>
      </c>
      <c r="E5" s="29" t="str" cm="1">
        <f t="array" ref="E5" xml:space="preserve"> INDEX(白話字入聲韻母, $B5)</f>
        <v>ut</v>
      </c>
      <c r="F5" s="31" t="str">
        <f t="shared" ref="F5:F36" si="2">IF(AND(F$4&lt;&gt;4,F$4&lt;&gt;8),SUBSTITUTE($D5,$O5,R5),IF(F$4=4,$E5,SUBSTITUTE($E5,$O5,R$5)))</f>
        <v>un</v>
      </c>
      <c r="G5" s="27" t="str">
        <f t="shared" ref="G5:G36" si="3">IF(AND(G$4&lt;&gt;4,G$4&lt;&gt;8),SUBSTITUTE($D5,$O5,S5),IF(G$4=4,$E5,SUBSTITUTE($E5,$O5,S$5)))</f>
        <v>ún</v>
      </c>
      <c r="H5" s="27" t="str">
        <f t="shared" ref="H5:H36" si="4">IF(AND(H$4&lt;&gt;4,H$4&lt;&gt;8),SUBSTITUTE($D5,$O5,T5),IF(H$4=4,$E5,SUBSTITUTE($E5,$O5,T$5)))</f>
        <v>ùn</v>
      </c>
      <c r="I5" s="28" t="str">
        <f>IF(AND(I$4&lt;&gt;4,I$4&lt;&gt;8),SUBSTITUTE($D5,$O5,U5),IF(I$4=4,$E5,SUBSTITUTE($E5,$O5,Y$5)))</f>
        <v>ut</v>
      </c>
      <c r="J5" s="27" t="str">
        <f t="shared" ref="J5:J36" si="5">IF(AND(J$4&lt;&gt;4,J$4&lt;&gt;8),SUBSTITUTE($D5,$O5,V5),IF(J$4=4,$E5,SUBSTITUTE($E5,$O5,V$5)))</f>
        <v>ûn</v>
      </c>
      <c r="K5" s="38" t="str">
        <f t="shared" ref="K5:K36" si="6">IF(AND(K$4&lt;&gt;4,K$4&lt;&gt;8),SUBSTITUTE($D5,$O5,W5),IF(K$4=4,$E5,SUBSTITUTE($E5,$O5,W$5)))</f>
        <v>ùn</v>
      </c>
      <c r="L5" s="27" t="str">
        <f t="shared" ref="L5:M36" si="7">IF(AND(L$4&lt;&gt;4,L$4&lt;&gt;8),SUBSTITUTE($D5,$O5,X5),IF(L$4=4,$E5,SUBSTITUTE($E5,$O5,X$5)))</f>
        <v>ūn</v>
      </c>
      <c r="M5" s="28" t="str">
        <f>IF(AND(M$4&lt;&gt;4,M$4&lt;&gt;8),SUBSTITUTE($D5,$O5,Y5),IF(M$4=4,$E5,SUBSTITUTE($E5,$O5,Y5)))</f>
        <v>u̍t</v>
      </c>
      <c r="O5" s="30" t="s">
        <v>20</v>
      </c>
      <c r="P5" s="32">
        <f t="shared" ref="P5:P36" si="8" xml:space="preserve"> MATCH($O5, $AB$5:$AB$12,0)</f>
        <v>6</v>
      </c>
      <c r="Q5" s="32">
        <v>1</v>
      </c>
      <c r="R5" s="35" t="str" cm="1">
        <f t="array" ref="R5" xml:space="preserve"> INDEX($AC$5:$AJ$12, $P5, AC$4)</f>
        <v>u</v>
      </c>
      <c r="S5" s="35" t="str" cm="1">
        <f t="array" ref="S5" xml:space="preserve"> INDEX($AC$5:$AJ$12, $P5, AD$4)</f>
        <v>ú</v>
      </c>
      <c r="T5" s="35" t="str" cm="1">
        <f t="array" ref="T5" xml:space="preserve"> INDEX($AC$5:$AJ$12, $P5, AE$4)</f>
        <v>ù</v>
      </c>
      <c r="U5" s="35" t="str" cm="1">
        <f t="array" ref="U5" xml:space="preserve"> INDEX($AC$5:$AJ$12, $P5, AF$4)</f>
        <v>u</v>
      </c>
      <c r="V5" s="35" t="str" cm="1">
        <f t="array" ref="V5" xml:space="preserve"> INDEX($AC$5:$AJ$12, $P5, AG$4)</f>
        <v>û</v>
      </c>
      <c r="W5" s="35" t="str" cm="1">
        <f t="array" ref="W5" xml:space="preserve"> INDEX($AC$5:$AJ$12, $P5, AH$4)</f>
        <v>ù</v>
      </c>
      <c r="X5" s="35" t="str" cm="1">
        <f t="array" ref="X5" xml:space="preserve"> INDEX($AC$5:$AJ$12, $P5, AI$4)</f>
        <v>ū</v>
      </c>
      <c r="Y5" s="35" t="str" cm="1">
        <f t="array" ref="Y5" xml:space="preserve"> INDEX($AC$5:$AJ$12, $P5, AJ$4)</f>
        <v>u̍</v>
      </c>
      <c r="AA5" s="21">
        <v>1</v>
      </c>
      <c r="AB5" s="22" t="s">
        <v>12</v>
      </c>
      <c r="AC5" s="22" t="str" cm="1">
        <f t="array" ref="AC5" xml:space="preserve"> $AB5 &amp; INDEX($AQ$5:$AQ$12, AC$4)</f>
        <v>a</v>
      </c>
      <c r="AD5" s="22" t="str" cm="1">
        <f t="array" ref="AD5" xml:space="preserve"> $AB5 &amp; INDEX($AQ$5:$AQ$12, AD$4)</f>
        <v>á</v>
      </c>
      <c r="AE5" s="22" t="str" cm="1">
        <f t="array" ref="AE5" xml:space="preserve"> $AB5 &amp; INDEX($AQ$5:$AQ$12, AE$4)</f>
        <v>à</v>
      </c>
      <c r="AF5" s="23" t="str" cm="1">
        <f t="array" ref="AF5" xml:space="preserve"> $AB5 &amp; INDEX($AQ$5:$AQ$12, AF$4)</f>
        <v>a</v>
      </c>
      <c r="AG5" s="22" t="str" cm="1">
        <f t="array" ref="AG5" xml:space="preserve"> $AB5 &amp; INDEX($AQ$5:$AQ$12, AG$4)</f>
        <v>â</v>
      </c>
      <c r="AH5" s="24" t="str" cm="1">
        <f t="array" ref="AH5" xml:space="preserve"> $AB5 &amp; INDEX($AQ$5:$AQ$12, AH$4)</f>
        <v>ǎ</v>
      </c>
      <c r="AI5" s="22" t="str" cm="1">
        <f t="array" ref="AI5" xml:space="preserve"> $AB5 &amp; INDEX($AQ$5:$AQ$12, AI$4)</f>
        <v>ā</v>
      </c>
      <c r="AJ5" s="23" t="str" cm="1">
        <f t="array" ref="AJ5" xml:space="preserve"> $AB5 &amp; INDEX($AQ$5:$AQ$12, AJ$4)</f>
        <v>a̍</v>
      </c>
      <c r="AL5" s="15">
        <v>1</v>
      </c>
      <c r="AM5" s="16" t="s">
        <v>226</v>
      </c>
      <c r="AN5" s="17" t="s">
        <v>12</v>
      </c>
      <c r="AO5" s="18"/>
      <c r="AP5" s="18" t="str">
        <f xml:space="preserve"> IF(AO5="", "", HEX2DEC(MID(AO5, 3,4)))</f>
        <v/>
      </c>
      <c r="AQ5" s="18" t="str">
        <f>IF(AP5="", "", _xlfn.UNICHAR(AP5))</f>
        <v/>
      </c>
      <c r="AY5" t="s">
        <v>13</v>
      </c>
      <c r="AZ5" s="20">
        <v>0</v>
      </c>
      <c r="BA5" t="s">
        <v>251</v>
      </c>
      <c r="BB5" t="s">
        <v>252</v>
      </c>
    </row>
    <row r="6" spans="1:54" ht="43">
      <c r="A6" s="7"/>
      <c r="B6" s="9">
        <v>2</v>
      </c>
      <c r="C6" s="36" t="str">
        <f>INDEX(十五音韻母, $B6,1)</f>
        <v>堅</v>
      </c>
      <c r="D6" s="29" t="str" cm="1">
        <f t="array" ref="D6" xml:space="preserve"> INDEX(白話字舒聲韻母, $B6)</f>
        <v>ian</v>
      </c>
      <c r="E6" s="29" t="str" cm="1">
        <f t="array" ref="E6" xml:space="preserve"> INDEX(白話字入聲韻母, $B6)</f>
        <v>iat</v>
      </c>
      <c r="F6" s="31" t="str">
        <f t="shared" si="2"/>
        <v>ian</v>
      </c>
      <c r="G6" s="27" t="str">
        <f t="shared" si="3"/>
        <v>ián</v>
      </c>
      <c r="H6" s="27" t="str">
        <f t="shared" si="4"/>
        <v>iàn</v>
      </c>
      <c r="I6" s="28" t="str">
        <f t="shared" ref="I5:I36" si="9">IF(AND(I$4&lt;&gt;4,I$4&lt;&gt;8),SUBSTITUTE($D6,$O6,U6),IF(I$4=4,$E6,SUBSTITUTE($E6,$O6,U$5)))</f>
        <v>iat</v>
      </c>
      <c r="J6" s="27" t="str">
        <f t="shared" si="5"/>
        <v>iân</v>
      </c>
      <c r="K6" s="38" t="str">
        <f t="shared" si="6"/>
        <v>iǎn</v>
      </c>
      <c r="L6" s="27" t="str">
        <f t="shared" si="7"/>
        <v>iān</v>
      </c>
      <c r="M6" s="28" t="str">
        <f t="shared" ref="M6:M54" si="10">IF(AND(M$4&lt;&gt;4,M$4&lt;&gt;8),SUBSTITUTE($D6,$O6,Y6),IF(M$4=4,$E6,SUBSTITUTE($E6,$O6,Y6)))</f>
        <v>ia̍t</v>
      </c>
      <c r="O6" s="30" t="s">
        <v>12</v>
      </c>
      <c r="P6" s="32">
        <f t="shared" si="8"/>
        <v>1</v>
      </c>
      <c r="Q6" s="32">
        <v>2</v>
      </c>
      <c r="R6" s="35" t="str" cm="1">
        <f t="array" ref="R6" xml:space="preserve"> INDEX($AC$5:$AJ$12, $P6, AC$4)</f>
        <v>a</v>
      </c>
      <c r="S6" s="35" t="str" cm="1">
        <f t="array" ref="S6" xml:space="preserve"> INDEX($AC$5:$AJ$12, $P6, AD$4)</f>
        <v>á</v>
      </c>
      <c r="T6" s="35" t="str" cm="1">
        <f t="array" ref="T6" xml:space="preserve"> INDEX($AC$5:$AJ$12, $P6, AE$4)</f>
        <v>à</v>
      </c>
      <c r="U6" s="35" t="str" cm="1">
        <f t="array" ref="U6" xml:space="preserve"> INDEX($AC$5:$AJ$12, $P6, AF$4)</f>
        <v>a</v>
      </c>
      <c r="V6" s="35" t="str" cm="1">
        <f t="array" ref="V6" xml:space="preserve"> INDEX($AC$5:$AJ$12, $P6, AG$4)</f>
        <v>â</v>
      </c>
      <c r="W6" s="35" t="str" cm="1">
        <f t="array" ref="W6" xml:space="preserve"> INDEX($AC$5:$AJ$12, $P6, AH$4)</f>
        <v>ǎ</v>
      </c>
      <c r="X6" s="35" t="str" cm="1">
        <f t="array" ref="X6" xml:space="preserve"> INDEX($AC$5:$AJ$12, $P6, AI$4)</f>
        <v>ā</v>
      </c>
      <c r="Y6" s="35" t="str" cm="1">
        <f t="array" ref="Y6" xml:space="preserve"> INDEX($AC$5:$AJ$12, $P6, AJ$4)</f>
        <v>a̍</v>
      </c>
      <c r="AA6" s="21">
        <v>2</v>
      </c>
      <c r="AB6" s="22" t="s">
        <v>26</v>
      </c>
      <c r="AC6" s="22" t="s">
        <v>26</v>
      </c>
      <c r="AD6" s="22" t="s">
        <v>27</v>
      </c>
      <c r="AE6" s="22" t="s">
        <v>28</v>
      </c>
      <c r="AF6" s="23" t="s">
        <v>29</v>
      </c>
      <c r="AG6" s="22" t="s">
        <v>30</v>
      </c>
      <c r="AH6" s="24" t="str">
        <f t="shared" ref="AH6:AH8" si="11">AE6</f>
        <v>è</v>
      </c>
      <c r="AI6" s="22" t="s">
        <v>31</v>
      </c>
      <c r="AJ6" s="23" t="s">
        <v>32</v>
      </c>
      <c r="AK6" s="6"/>
      <c r="AL6" s="15">
        <v>2</v>
      </c>
      <c r="AM6" s="16" t="s">
        <v>227</v>
      </c>
      <c r="AN6" s="17" t="s">
        <v>13</v>
      </c>
      <c r="AO6" s="18" t="s">
        <v>228</v>
      </c>
      <c r="AP6" s="18">
        <f t="shared" ref="AP6:AP13" si="12" xml:space="preserve"> IF(AO6="", "", HEX2DEC(MID(AO6, 3,4)))</f>
        <v>769</v>
      </c>
      <c r="AQ6" s="18" t="str">
        <f t="shared" ref="AQ6:AQ12" si="13">IF(AP6="", "", _xlfn.UNICHAR(AP6))</f>
        <v>́</v>
      </c>
      <c r="AS6" t="s">
        <v>241</v>
      </c>
      <c r="AT6" s="18">
        <f xml:space="preserve"> IF(AS6="", "", HEX2DEC(MID(AS6, 3,4)))</f>
        <v>225</v>
      </c>
      <c r="AU6" s="18" t="str">
        <f>IF(AT6="", "", _xlfn.UNICHAR(AT6))</f>
        <v>á</v>
      </c>
      <c r="AY6" t="s">
        <v>14</v>
      </c>
      <c r="AZ6" s="20">
        <v>0</v>
      </c>
      <c r="BA6" t="s">
        <v>253</v>
      </c>
      <c r="BB6" t="s">
        <v>254</v>
      </c>
    </row>
    <row r="7" spans="1:54" ht="43">
      <c r="A7" s="7"/>
      <c r="B7" s="9">
        <v>3</v>
      </c>
      <c r="C7" s="36" t="str">
        <f>INDEX(十五音韻母, $B7,1)</f>
        <v>金</v>
      </c>
      <c r="D7" s="29" t="str" cm="1">
        <f t="array" ref="D7" xml:space="preserve"> INDEX(白話字舒聲韻母, $B7)</f>
        <v>im</v>
      </c>
      <c r="E7" s="29" t="str" cm="1">
        <f t="array" ref="E7" xml:space="preserve"> INDEX(白話字入聲韻母, $B7)</f>
        <v>ip</v>
      </c>
      <c r="F7" s="31" t="str">
        <f t="shared" si="2"/>
        <v>im</v>
      </c>
      <c r="G7" s="27" t="str">
        <f t="shared" si="3"/>
        <v>ím</v>
      </c>
      <c r="H7" s="27" t="str">
        <f t="shared" si="4"/>
        <v>ìm</v>
      </c>
      <c r="I7" s="28" t="str">
        <f t="shared" si="9"/>
        <v>ip</v>
      </c>
      <c r="J7" s="27" t="str">
        <f t="shared" si="5"/>
        <v>îm</v>
      </c>
      <c r="K7" s="38" t="str">
        <f t="shared" si="6"/>
        <v>ìm</v>
      </c>
      <c r="L7" s="27" t="str">
        <f t="shared" si="7"/>
        <v>īm</v>
      </c>
      <c r="M7" s="28" t="str">
        <f t="shared" si="10"/>
        <v>i̍p</v>
      </c>
      <c r="O7" s="30" t="s">
        <v>37</v>
      </c>
      <c r="P7" s="32">
        <f t="shared" si="8"/>
        <v>3</v>
      </c>
      <c r="Q7" s="32">
        <v>1</v>
      </c>
      <c r="R7" s="35" t="str" cm="1">
        <f t="array" ref="R7" xml:space="preserve"> INDEX($AC$5:$AJ$12, $P7, AC$4)</f>
        <v>i</v>
      </c>
      <c r="S7" s="35" t="str" cm="1">
        <f t="array" ref="S7" xml:space="preserve"> INDEX($AC$5:$AJ$12, $P7, AD$4)</f>
        <v>í</v>
      </c>
      <c r="T7" s="35" t="str" cm="1">
        <f t="array" ref="T7" xml:space="preserve"> INDEX($AC$5:$AJ$12, $P7, AE$4)</f>
        <v>ì</v>
      </c>
      <c r="U7" s="35" t="str" cm="1">
        <f t="array" ref="U7" xml:space="preserve"> INDEX($AC$5:$AJ$12, $P7, AF$4)</f>
        <v>i</v>
      </c>
      <c r="V7" s="35" t="str" cm="1">
        <f t="array" ref="V7" xml:space="preserve"> INDEX($AC$5:$AJ$12, $P7, AG$4)</f>
        <v>î</v>
      </c>
      <c r="W7" s="35" t="str" cm="1">
        <f t="array" ref="W7" xml:space="preserve"> INDEX($AC$5:$AJ$12, $P7, AH$4)</f>
        <v>ì</v>
      </c>
      <c r="X7" s="35" t="str" cm="1">
        <f t="array" ref="X7" xml:space="preserve"> INDEX($AC$5:$AJ$12, $P7, AI$4)</f>
        <v>ī</v>
      </c>
      <c r="Y7" s="35" t="str" cm="1">
        <f t="array" ref="Y7" xml:space="preserve"> INDEX($AC$5:$AJ$12, $P7, AJ$4)</f>
        <v>i̍</v>
      </c>
      <c r="Z7" s="6"/>
      <c r="AA7" s="21">
        <v>3</v>
      </c>
      <c r="AB7" s="22" t="s">
        <v>37</v>
      </c>
      <c r="AC7" s="22" t="s">
        <v>37</v>
      </c>
      <c r="AD7" s="22" t="s">
        <v>38</v>
      </c>
      <c r="AE7" s="22" t="s">
        <v>39</v>
      </c>
      <c r="AF7" s="23" t="s">
        <v>40</v>
      </c>
      <c r="AG7" s="22" t="s">
        <v>41</v>
      </c>
      <c r="AH7" s="24" t="str">
        <f t="shared" si="11"/>
        <v>ì</v>
      </c>
      <c r="AI7" s="22" t="s">
        <v>42</v>
      </c>
      <c r="AJ7" s="23" t="s">
        <v>43</v>
      </c>
      <c r="AK7" s="6"/>
      <c r="AL7" s="15">
        <v>3</v>
      </c>
      <c r="AM7" s="16" t="s">
        <v>229</v>
      </c>
      <c r="AN7" s="17" t="s">
        <v>14</v>
      </c>
      <c r="AO7" s="18" t="s">
        <v>230</v>
      </c>
      <c r="AP7" s="18">
        <f t="shared" si="12"/>
        <v>768</v>
      </c>
      <c r="AQ7" s="18" t="str">
        <f t="shared" si="13"/>
        <v>̀</v>
      </c>
      <c r="AS7" t="s">
        <v>242</v>
      </c>
      <c r="AT7" s="18">
        <f xml:space="preserve"> IF(AS7="", "", HEX2DEC(MID(AS7, 3,4)))</f>
        <v>224</v>
      </c>
      <c r="AU7" s="18" t="str">
        <f t="shared" ref="AU7" si="14">IF(AT7="", "", _xlfn.UNICHAR(AT7))</f>
        <v>à</v>
      </c>
      <c r="AY7" t="s">
        <v>15</v>
      </c>
      <c r="AZ7" s="20">
        <v>0</v>
      </c>
      <c r="BA7" t="s">
        <v>255</v>
      </c>
      <c r="BB7" t="s">
        <v>256</v>
      </c>
    </row>
    <row r="8" spans="1:54" ht="43">
      <c r="A8" s="7"/>
      <c r="B8" s="9">
        <v>4</v>
      </c>
      <c r="C8" s="36" t="str">
        <f>INDEX(十五音韻母, $B8,1)</f>
        <v>規</v>
      </c>
      <c r="D8" s="29" t="str" cm="1">
        <f t="array" ref="D8" xml:space="preserve"> INDEX(白話字舒聲韻母, $B8)</f>
        <v>ui</v>
      </c>
      <c r="E8" s="29" t="str" cm="1">
        <f t="array" ref="E8" xml:space="preserve"> INDEX(白話字入聲韻母, $B8)</f>
        <v>uih</v>
      </c>
      <c r="F8" s="31" t="str">
        <f t="shared" si="2"/>
        <v>ui</v>
      </c>
      <c r="G8" s="27" t="str">
        <f t="shared" si="3"/>
        <v>úi</v>
      </c>
      <c r="H8" s="27" t="str">
        <f t="shared" si="4"/>
        <v>ùi</v>
      </c>
      <c r="I8" s="28" t="str">
        <f t="shared" si="9"/>
        <v>uih</v>
      </c>
      <c r="J8" s="27" t="str">
        <f t="shared" si="5"/>
        <v>ûi</v>
      </c>
      <c r="K8" s="38" t="str">
        <f t="shared" si="6"/>
        <v>ùi</v>
      </c>
      <c r="L8" s="27" t="str">
        <f t="shared" si="7"/>
        <v>ūi</v>
      </c>
      <c r="M8" s="28" t="str">
        <f t="shared" si="10"/>
        <v>u̍ih</v>
      </c>
      <c r="O8" s="30" t="s">
        <v>20</v>
      </c>
      <c r="P8" s="32">
        <f t="shared" si="8"/>
        <v>6</v>
      </c>
      <c r="Q8" s="32">
        <v>1</v>
      </c>
      <c r="R8" s="35" t="str" cm="1">
        <f t="array" ref="R8" xml:space="preserve"> INDEX($AC$5:$AJ$12, $P8, AC$4)</f>
        <v>u</v>
      </c>
      <c r="S8" s="35" t="str" cm="1">
        <f t="array" ref="S8" xml:space="preserve"> INDEX($AC$5:$AJ$12, $P8, AD$4)</f>
        <v>ú</v>
      </c>
      <c r="T8" s="35" t="str" cm="1">
        <f t="array" ref="T8" xml:space="preserve"> INDEX($AC$5:$AJ$12, $P8, AE$4)</f>
        <v>ù</v>
      </c>
      <c r="U8" s="35" t="str" cm="1">
        <f t="array" ref="U8" xml:space="preserve"> INDEX($AC$5:$AJ$12, $P8, AF$4)</f>
        <v>u</v>
      </c>
      <c r="V8" s="35" t="str" cm="1">
        <f t="array" ref="V8" xml:space="preserve"> INDEX($AC$5:$AJ$12, $P8, AG$4)</f>
        <v>û</v>
      </c>
      <c r="W8" s="35" t="str" cm="1">
        <f t="array" ref="W8" xml:space="preserve"> INDEX($AC$5:$AJ$12, $P8, AH$4)</f>
        <v>ù</v>
      </c>
      <c r="X8" s="35" t="str" cm="1">
        <f t="array" ref="X8" xml:space="preserve"> INDEX($AC$5:$AJ$12, $P8, AI$4)</f>
        <v>ū</v>
      </c>
      <c r="Y8" s="35" t="str" cm="1">
        <f t="array" ref="Y8" xml:space="preserve"> INDEX($AC$5:$AJ$12, $P8, AJ$4)</f>
        <v>u̍</v>
      </c>
      <c r="Z8" s="6"/>
      <c r="AA8" s="21">
        <v>4</v>
      </c>
      <c r="AB8" s="22" t="s">
        <v>48</v>
      </c>
      <c r="AC8" s="22" t="s">
        <v>48</v>
      </c>
      <c r="AD8" s="22" t="s">
        <v>49</v>
      </c>
      <c r="AE8" s="22" t="s">
        <v>50</v>
      </c>
      <c r="AF8" s="23" t="s">
        <v>51</v>
      </c>
      <c r="AG8" s="22" t="s">
        <v>52</v>
      </c>
      <c r="AH8" s="24" t="str">
        <f t="shared" si="11"/>
        <v>ò</v>
      </c>
      <c r="AI8" s="22" t="s">
        <v>53</v>
      </c>
      <c r="AJ8" s="23" t="s">
        <v>54</v>
      </c>
      <c r="AK8" s="6"/>
      <c r="AL8" s="15">
        <v>4</v>
      </c>
      <c r="AM8" s="16" t="s">
        <v>231</v>
      </c>
      <c r="AN8" s="17" t="s">
        <v>216</v>
      </c>
      <c r="AO8" s="18"/>
      <c r="AP8" s="18" t="str">
        <f t="shared" si="12"/>
        <v/>
      </c>
      <c r="AQ8" s="18" t="str">
        <f t="shared" si="13"/>
        <v/>
      </c>
      <c r="AT8" s="18"/>
      <c r="AU8" s="18"/>
      <c r="AY8" t="s">
        <v>235</v>
      </c>
      <c r="AZ8" t="s">
        <v>257</v>
      </c>
      <c r="BA8" t="s">
        <v>258</v>
      </c>
      <c r="BB8" t="s">
        <v>259</v>
      </c>
    </row>
    <row r="9" spans="1:54" ht="43">
      <c r="A9" s="7"/>
      <c r="B9" s="9">
        <v>5</v>
      </c>
      <c r="C9" s="36" t="str">
        <f>INDEX(十五音韻母, $B9,1)</f>
        <v>嘉</v>
      </c>
      <c r="D9" s="29" t="str" cm="1">
        <f t="array" ref="D9" xml:space="preserve"> INDEX(白話字舒聲韻母, $B9)</f>
        <v>ee</v>
      </c>
      <c r="E9" s="29" t="str" cm="1">
        <f t="array" ref="E9" xml:space="preserve"> INDEX(白話字入聲韻母, $B9)</f>
        <v>eeh</v>
      </c>
      <c r="F9" s="31" t="str">
        <f t="shared" si="2"/>
        <v>ee</v>
      </c>
      <c r="G9" s="27" t="str">
        <f t="shared" si="3"/>
        <v>éé</v>
      </c>
      <c r="H9" s="27" t="str">
        <f t="shared" si="4"/>
        <v>èè</v>
      </c>
      <c r="I9" s="28" t="str">
        <f t="shared" si="9"/>
        <v>eeh</v>
      </c>
      <c r="J9" s="27" t="str">
        <f t="shared" si="5"/>
        <v>êê</v>
      </c>
      <c r="K9" s="38" t="str">
        <f t="shared" si="6"/>
        <v>èè</v>
      </c>
      <c r="L9" s="27" t="str">
        <f t="shared" si="7"/>
        <v>ēē</v>
      </c>
      <c r="M9" s="28" t="str">
        <f t="shared" si="10"/>
        <v>e̍e̍h</v>
      </c>
      <c r="O9" s="30" t="s">
        <v>26</v>
      </c>
      <c r="P9" s="32">
        <f t="shared" si="8"/>
        <v>2</v>
      </c>
      <c r="Q9" s="32">
        <v>1</v>
      </c>
      <c r="R9" s="35" t="str" cm="1">
        <f t="array" ref="R9" xml:space="preserve"> INDEX($AC$5:$AJ$12, $P9, AC$4)</f>
        <v>e</v>
      </c>
      <c r="S9" s="35" t="str" cm="1">
        <f t="array" ref="S9" xml:space="preserve"> INDEX($AC$5:$AJ$12, $P9, AD$4)</f>
        <v>é</v>
      </c>
      <c r="T9" s="35" t="str" cm="1">
        <f t="array" ref="T9" xml:space="preserve"> INDEX($AC$5:$AJ$12, $P9, AE$4)</f>
        <v>è</v>
      </c>
      <c r="U9" s="35" t="str" cm="1">
        <f t="array" ref="U9" xml:space="preserve"> INDEX($AC$5:$AJ$12, $P9, AF$4)</f>
        <v>e</v>
      </c>
      <c r="V9" s="35" t="str" cm="1">
        <f t="array" ref="V9" xml:space="preserve"> INDEX($AC$5:$AJ$12, $P9, AG$4)</f>
        <v>ê</v>
      </c>
      <c r="W9" s="35" t="str" cm="1">
        <f t="array" ref="W9" xml:space="preserve"> INDEX($AC$5:$AJ$12, $P9, AH$4)</f>
        <v>è</v>
      </c>
      <c r="X9" s="35" t="str" cm="1">
        <f t="array" ref="X9" xml:space="preserve"> INDEX($AC$5:$AJ$12, $P9, AI$4)</f>
        <v>ē</v>
      </c>
      <c r="Y9" s="35" t="str" cm="1">
        <f t="array" ref="Y9" xml:space="preserve"> INDEX($AC$5:$AJ$12, $P9, AJ$4)</f>
        <v>e̍</v>
      </c>
      <c r="Z9" s="6"/>
      <c r="AA9" s="21">
        <v>5</v>
      </c>
      <c r="AB9" s="22" t="s">
        <v>58</v>
      </c>
      <c r="AC9" s="22" t="s">
        <v>58</v>
      </c>
      <c r="AD9" s="22" t="s">
        <v>59</v>
      </c>
      <c r="AE9" s="22" t="s">
        <v>60</v>
      </c>
      <c r="AF9" s="23" t="s">
        <v>61</v>
      </c>
      <c r="AG9" s="22" t="s">
        <v>62</v>
      </c>
      <c r="AH9" s="24"/>
      <c r="AI9" s="22" t="s">
        <v>63</v>
      </c>
      <c r="AJ9" s="23" t="s">
        <v>64</v>
      </c>
      <c r="AK9" s="6"/>
      <c r="AL9" s="15">
        <v>5</v>
      </c>
      <c r="AM9" s="16" t="s">
        <v>232</v>
      </c>
      <c r="AN9" s="17" t="s">
        <v>15</v>
      </c>
      <c r="AO9" s="18" t="s">
        <v>233</v>
      </c>
      <c r="AP9" s="18">
        <f t="shared" si="12"/>
        <v>770</v>
      </c>
      <c r="AQ9" s="18" t="str">
        <f t="shared" si="13"/>
        <v>̂</v>
      </c>
      <c r="AS9" t="s">
        <v>243</v>
      </c>
      <c r="AT9" s="18">
        <f t="shared" ref="AT9:AT14" si="15" xml:space="preserve"> IF(AS9="", "", HEX2DEC(MID(AS9, 3,4)))</f>
        <v>226</v>
      </c>
      <c r="AU9" s="18" t="str">
        <f t="shared" ref="AU9:AU11" si="16">IF(AT9="", "", _xlfn.UNICHAR(AT9))</f>
        <v>â</v>
      </c>
      <c r="AY9" t="s">
        <v>16</v>
      </c>
      <c r="AZ9">
        <v>101</v>
      </c>
      <c r="BA9" t="s">
        <v>260</v>
      </c>
      <c r="BB9">
        <v>100</v>
      </c>
    </row>
    <row r="10" spans="1:54" ht="43">
      <c r="A10" s="7"/>
      <c r="B10" s="9">
        <v>6</v>
      </c>
      <c r="C10" s="36" t="str">
        <f>INDEX(十五音韻母, $B10,1)</f>
        <v>干</v>
      </c>
      <c r="D10" s="29" t="str" cm="1">
        <f t="array" ref="D10" xml:space="preserve"> INDEX(白話字舒聲韻母, $B10)</f>
        <v>an</v>
      </c>
      <c r="E10" s="29" t="str" cm="1">
        <f t="array" ref="E10" xml:space="preserve"> INDEX(白話字入聲韻母, $B10)</f>
        <v>at</v>
      </c>
      <c r="F10" s="31" t="str">
        <f t="shared" si="2"/>
        <v>an</v>
      </c>
      <c r="G10" s="27" t="str">
        <f t="shared" si="3"/>
        <v>án</v>
      </c>
      <c r="H10" s="27" t="str">
        <f t="shared" si="4"/>
        <v>àn</v>
      </c>
      <c r="I10" s="28" t="str">
        <f t="shared" si="9"/>
        <v>at</v>
      </c>
      <c r="J10" s="27" t="str">
        <f t="shared" si="5"/>
        <v>ân</v>
      </c>
      <c r="K10" s="38" t="str">
        <f t="shared" si="6"/>
        <v>ǎn</v>
      </c>
      <c r="L10" s="27" t="str">
        <f t="shared" si="7"/>
        <v>ān</v>
      </c>
      <c r="M10" s="28" t="str">
        <f t="shared" si="10"/>
        <v>a̍t</v>
      </c>
      <c r="O10" s="30" t="s">
        <v>12</v>
      </c>
      <c r="P10" s="32">
        <f t="shared" si="8"/>
        <v>1</v>
      </c>
      <c r="Q10" s="32">
        <v>1</v>
      </c>
      <c r="R10" s="35" t="str" cm="1">
        <f t="array" ref="R10" xml:space="preserve"> INDEX($AC$5:$AJ$12, $P10, AC$4)</f>
        <v>a</v>
      </c>
      <c r="S10" s="35" t="str" cm="1">
        <f t="array" ref="S10" xml:space="preserve"> INDEX($AC$5:$AJ$12, $P10, AD$4)</f>
        <v>á</v>
      </c>
      <c r="T10" s="35" t="str" cm="1">
        <f t="array" ref="T10" xml:space="preserve"> INDEX($AC$5:$AJ$12, $P10, AE$4)</f>
        <v>à</v>
      </c>
      <c r="U10" s="35" t="str" cm="1">
        <f t="array" ref="U10" xml:space="preserve"> INDEX($AC$5:$AJ$12, $P10, AF$4)</f>
        <v>a</v>
      </c>
      <c r="V10" s="35" t="str" cm="1">
        <f t="array" ref="V10" xml:space="preserve"> INDEX($AC$5:$AJ$12, $P10, AG$4)</f>
        <v>â</v>
      </c>
      <c r="W10" s="35" t="str" cm="1">
        <f t="array" ref="W10" xml:space="preserve"> INDEX($AC$5:$AJ$12, $P10, AH$4)</f>
        <v>ǎ</v>
      </c>
      <c r="X10" s="35" t="str" cm="1">
        <f t="array" ref="X10" xml:space="preserve"> INDEX($AC$5:$AJ$12, $P10, AI$4)</f>
        <v>ā</v>
      </c>
      <c r="Y10" s="35" t="str" cm="1">
        <f t="array" ref="Y10" xml:space="preserve"> INDEX($AC$5:$AJ$12, $P10, AJ$4)</f>
        <v>a̍</v>
      </c>
      <c r="Z10" s="6"/>
      <c r="AA10" s="21">
        <v>6</v>
      </c>
      <c r="AB10" s="22" t="s">
        <v>20</v>
      </c>
      <c r="AC10" s="22" t="s">
        <v>20</v>
      </c>
      <c r="AD10" s="22" t="s">
        <v>21</v>
      </c>
      <c r="AE10" s="22" t="s">
        <v>22</v>
      </c>
      <c r="AF10" s="23" t="s">
        <v>70</v>
      </c>
      <c r="AG10" s="22" t="s">
        <v>23</v>
      </c>
      <c r="AH10" s="24" t="str">
        <f t="shared" ref="AH10:AH11" si="17">AE10</f>
        <v>ù</v>
      </c>
      <c r="AI10" s="22" t="s">
        <v>24</v>
      </c>
      <c r="AJ10" s="23" t="s">
        <v>71</v>
      </c>
      <c r="AK10" s="6"/>
      <c r="AL10" s="15">
        <v>6</v>
      </c>
      <c r="AM10" s="16" t="s">
        <v>234</v>
      </c>
      <c r="AN10" s="17" t="s">
        <v>235</v>
      </c>
      <c r="AO10" s="18" t="s">
        <v>236</v>
      </c>
      <c r="AP10" s="18">
        <f t="shared" si="12"/>
        <v>780</v>
      </c>
      <c r="AQ10" s="18" t="str">
        <f t="shared" si="13"/>
        <v>̌</v>
      </c>
      <c r="AS10" t="s">
        <v>244</v>
      </c>
      <c r="AT10" s="18">
        <f t="shared" si="15"/>
        <v>462</v>
      </c>
      <c r="AU10" s="18" t="str">
        <f t="shared" si="16"/>
        <v>ǎ</v>
      </c>
      <c r="AY10" t="s">
        <v>36</v>
      </c>
      <c r="AZ10" t="s">
        <v>261</v>
      </c>
      <c r="BA10" t="s">
        <v>262</v>
      </c>
      <c r="BB10" t="s">
        <v>263</v>
      </c>
    </row>
    <row r="11" spans="1:54" ht="43">
      <c r="A11" s="7"/>
      <c r="B11" s="9">
        <v>7</v>
      </c>
      <c r="C11" s="36" t="str">
        <f>INDEX(十五音韻母, $B11,1)</f>
        <v>公</v>
      </c>
      <c r="D11" s="29" t="str" cm="1">
        <f t="array" ref="D11" xml:space="preserve"> INDEX(白話字舒聲韻母, $B11)</f>
        <v>ong</v>
      </c>
      <c r="E11" s="29" t="str" cm="1">
        <f t="array" ref="E11" xml:space="preserve"> INDEX(白話字入聲韻母, $B11)</f>
        <v>ok</v>
      </c>
      <c r="F11" s="31" t="str">
        <f t="shared" si="2"/>
        <v>ong</v>
      </c>
      <c r="G11" s="27" t="str">
        <f t="shared" si="3"/>
        <v>óng</v>
      </c>
      <c r="H11" s="27" t="str">
        <f t="shared" si="4"/>
        <v>òng</v>
      </c>
      <c r="I11" s="28" t="str">
        <f t="shared" si="9"/>
        <v>ok</v>
      </c>
      <c r="J11" s="27" t="str">
        <f t="shared" si="5"/>
        <v>ông</v>
      </c>
      <c r="K11" s="38" t="str">
        <f t="shared" si="6"/>
        <v>òng</v>
      </c>
      <c r="L11" s="27" t="str">
        <f t="shared" si="7"/>
        <v>ōng</v>
      </c>
      <c r="M11" s="28" t="str">
        <f t="shared" si="10"/>
        <v>o̍k</v>
      </c>
      <c r="O11" s="30" t="s">
        <v>48</v>
      </c>
      <c r="P11" s="32">
        <f t="shared" si="8"/>
        <v>4</v>
      </c>
      <c r="Q11" s="32">
        <v>1</v>
      </c>
      <c r="R11" s="35" t="str" cm="1">
        <f t="array" ref="R11" xml:space="preserve"> INDEX($AC$5:$AJ$12, $P11, AC$4)</f>
        <v>o</v>
      </c>
      <c r="S11" s="35" t="str" cm="1">
        <f t="array" ref="S11" xml:space="preserve"> INDEX($AC$5:$AJ$12, $P11, AD$4)</f>
        <v>ó</v>
      </c>
      <c r="T11" s="35" t="str" cm="1">
        <f t="array" ref="T11" xml:space="preserve"> INDEX($AC$5:$AJ$12, $P11, AE$4)</f>
        <v>ò</v>
      </c>
      <c r="U11" s="35" t="str" cm="1">
        <f t="array" ref="U11" xml:space="preserve"> INDEX($AC$5:$AJ$12, $P11, AF$4)</f>
        <v>o</v>
      </c>
      <c r="V11" s="35" t="str" cm="1">
        <f t="array" ref="V11" xml:space="preserve"> INDEX($AC$5:$AJ$12, $P11, AG$4)</f>
        <v>ô</v>
      </c>
      <c r="W11" s="35" t="str" cm="1">
        <f t="array" ref="W11" xml:space="preserve"> INDEX($AC$5:$AJ$12, $P11, AH$4)</f>
        <v>ò</v>
      </c>
      <c r="X11" s="35" t="str" cm="1">
        <f t="array" ref="X11" xml:space="preserve"> INDEX($AC$5:$AJ$12, $P11, AI$4)</f>
        <v>ō</v>
      </c>
      <c r="Y11" s="35" t="str" cm="1">
        <f t="array" ref="Y11" xml:space="preserve"> INDEX($AC$5:$AJ$12, $P11, AJ$4)</f>
        <v>o̍</v>
      </c>
      <c r="Z11" s="6"/>
      <c r="AA11" s="21">
        <v>7</v>
      </c>
      <c r="AB11" s="22" t="s">
        <v>75</v>
      </c>
      <c r="AC11" s="22" t="s">
        <v>75</v>
      </c>
      <c r="AD11" s="22" t="s">
        <v>76</v>
      </c>
      <c r="AE11" s="22" t="s">
        <v>189</v>
      </c>
      <c r="AF11" s="23" t="s">
        <v>77</v>
      </c>
      <c r="AG11" s="22" t="s">
        <v>78</v>
      </c>
      <c r="AH11" s="24" t="str">
        <f t="shared" si="17"/>
        <v>m̀</v>
      </c>
      <c r="AI11" s="22" t="s">
        <v>79</v>
      </c>
      <c r="AJ11" s="23" t="s">
        <v>80</v>
      </c>
      <c r="AK11" s="6"/>
      <c r="AL11" s="15">
        <v>7</v>
      </c>
      <c r="AM11" s="16" t="s">
        <v>237</v>
      </c>
      <c r="AN11" s="17" t="s">
        <v>16</v>
      </c>
      <c r="AO11" s="18" t="s">
        <v>238</v>
      </c>
      <c r="AP11" s="18">
        <f t="shared" si="12"/>
        <v>772</v>
      </c>
      <c r="AQ11" s="18" t="str">
        <f t="shared" si="13"/>
        <v>̄</v>
      </c>
      <c r="AS11" t="s">
        <v>245</v>
      </c>
      <c r="AT11" s="18">
        <f t="shared" si="15"/>
        <v>257</v>
      </c>
      <c r="AU11" s="18" t="str">
        <f t="shared" si="16"/>
        <v>ā</v>
      </c>
      <c r="AY11" t="s">
        <v>27</v>
      </c>
      <c r="AZ11" s="20">
        <v>0</v>
      </c>
      <c r="BA11" t="s">
        <v>264</v>
      </c>
      <c r="BB11" t="s">
        <v>265</v>
      </c>
    </row>
    <row r="12" spans="1:54" ht="43">
      <c r="A12" s="7"/>
      <c r="B12" s="9">
        <v>8</v>
      </c>
      <c r="C12" s="36" t="str">
        <f>INDEX(十五音韻母, $B12,1)</f>
        <v>乖</v>
      </c>
      <c r="D12" s="29" t="str" cm="1">
        <f t="array" ref="D12" xml:space="preserve"> INDEX(白話字舒聲韻母, $B12)</f>
        <v>oai</v>
      </c>
      <c r="E12" s="29" t="str" cm="1">
        <f t="array" ref="E12" xml:space="preserve"> INDEX(白話字入聲韻母, $B12)</f>
        <v>oaih</v>
      </c>
      <c r="F12" s="31" t="str">
        <f t="shared" si="2"/>
        <v>oai</v>
      </c>
      <c r="G12" s="27" t="str">
        <f t="shared" si="3"/>
        <v>oái</v>
      </c>
      <c r="H12" s="27" t="str">
        <f t="shared" si="4"/>
        <v>oài</v>
      </c>
      <c r="I12" s="28" t="str">
        <f t="shared" si="9"/>
        <v>oaih</v>
      </c>
      <c r="J12" s="27" t="str">
        <f t="shared" si="5"/>
        <v>oâi</v>
      </c>
      <c r="K12" s="38" t="str">
        <f t="shared" si="6"/>
        <v>oǎi</v>
      </c>
      <c r="L12" s="27" t="str">
        <f t="shared" si="7"/>
        <v>oāi</v>
      </c>
      <c r="M12" s="28" t="str">
        <f t="shared" si="10"/>
        <v>oa̍ih</v>
      </c>
      <c r="O12" s="30" t="s">
        <v>12</v>
      </c>
      <c r="P12" s="32">
        <f t="shared" si="8"/>
        <v>1</v>
      </c>
      <c r="Q12" s="32">
        <v>2</v>
      </c>
      <c r="R12" s="35" t="str" cm="1">
        <f t="array" ref="R12" xml:space="preserve"> INDEX($AC$5:$AJ$12, $P12, AC$4)</f>
        <v>a</v>
      </c>
      <c r="S12" s="35" t="str" cm="1">
        <f t="array" ref="S12" xml:space="preserve"> INDEX($AC$5:$AJ$12, $P12, AD$4)</f>
        <v>á</v>
      </c>
      <c r="T12" s="35" t="str" cm="1">
        <f t="array" ref="T12" xml:space="preserve"> INDEX($AC$5:$AJ$12, $P12, AE$4)</f>
        <v>à</v>
      </c>
      <c r="U12" s="35" t="str" cm="1">
        <f t="array" ref="U12" xml:space="preserve"> INDEX($AC$5:$AJ$12, $P12, AF$4)</f>
        <v>a</v>
      </c>
      <c r="V12" s="35" t="str" cm="1">
        <f t="array" ref="V12" xml:space="preserve"> INDEX($AC$5:$AJ$12, $P12, AG$4)</f>
        <v>â</v>
      </c>
      <c r="W12" s="35" t="str" cm="1">
        <f t="array" ref="W12" xml:space="preserve"> INDEX($AC$5:$AJ$12, $P12, AH$4)</f>
        <v>ǎ</v>
      </c>
      <c r="X12" s="35" t="str" cm="1">
        <f t="array" ref="X12" xml:space="preserve"> INDEX($AC$5:$AJ$12, $P12, AI$4)</f>
        <v>ā</v>
      </c>
      <c r="Y12" s="35" t="str" cm="1">
        <f t="array" ref="Y12" xml:space="preserve"> INDEX($AC$5:$AJ$12, $P12, AJ$4)</f>
        <v>a̍</v>
      </c>
      <c r="AA12" s="21">
        <v>8</v>
      </c>
      <c r="AB12" s="22" t="s">
        <v>85</v>
      </c>
      <c r="AC12" s="22" t="s">
        <v>85</v>
      </c>
      <c r="AD12" s="22" t="s">
        <v>86</v>
      </c>
      <c r="AE12" s="22" t="s">
        <v>87</v>
      </c>
      <c r="AF12" s="23" t="str">
        <f t="shared" ref="AF12" si="18">AC12</f>
        <v>ng</v>
      </c>
      <c r="AG12" s="25" t="s">
        <v>88</v>
      </c>
      <c r="AH12" s="24"/>
      <c r="AI12" s="25" t="s">
        <v>89</v>
      </c>
      <c r="AJ12" s="26" t="s">
        <v>90</v>
      </c>
      <c r="AL12" s="15">
        <v>8</v>
      </c>
      <c r="AM12" s="16" t="s">
        <v>239</v>
      </c>
      <c r="AN12" s="17" t="s">
        <v>218</v>
      </c>
      <c r="AO12" s="18" t="s">
        <v>240</v>
      </c>
      <c r="AP12" s="18">
        <f t="shared" si="12"/>
        <v>781</v>
      </c>
      <c r="AQ12" s="18" t="str">
        <f t="shared" si="13"/>
        <v>̍</v>
      </c>
      <c r="AS12" t="s">
        <v>241</v>
      </c>
      <c r="AT12" s="18">
        <f t="shared" si="15"/>
        <v>225</v>
      </c>
      <c r="AU12" s="18" t="str">
        <f>IF(AT12="", "", _xlfn.UNICHAR(AT12) )</f>
        <v>á</v>
      </c>
      <c r="AV12" t="s">
        <v>248</v>
      </c>
      <c r="AW12" t="str">
        <f xml:space="preserve"> _xlfn.CONCAT(AU12:AV12)</f>
        <v>áp</v>
      </c>
      <c r="AY12" t="s">
        <v>28</v>
      </c>
      <c r="AZ12" s="20">
        <v>0</v>
      </c>
      <c r="BA12" t="s">
        <v>266</v>
      </c>
      <c r="BB12" t="s">
        <v>267</v>
      </c>
    </row>
    <row r="13" spans="1:54" ht="40">
      <c r="A13" s="7"/>
      <c r="B13" s="9">
        <v>9</v>
      </c>
      <c r="C13" s="36" t="str">
        <f>INDEX(十五音韻母, $B13,1)</f>
        <v>經</v>
      </c>
      <c r="D13" s="29" t="str" cm="1">
        <f t="array" ref="D13" xml:space="preserve"> INDEX(白話字舒聲韻母, $B13)</f>
        <v>eng</v>
      </c>
      <c r="E13" s="29" t="str" cm="1">
        <f t="array" ref="E13" xml:space="preserve"> INDEX(白話字入聲韻母, $B13)</f>
        <v>ek</v>
      </c>
      <c r="F13" s="31" t="str">
        <f t="shared" si="2"/>
        <v>eng</v>
      </c>
      <c r="G13" s="27" t="str">
        <f t="shared" si="3"/>
        <v>éng</v>
      </c>
      <c r="H13" s="27" t="str">
        <f t="shared" si="4"/>
        <v>èng</v>
      </c>
      <c r="I13" s="28" t="str">
        <f t="shared" si="9"/>
        <v>ek</v>
      </c>
      <c r="J13" s="27" t="str">
        <f t="shared" si="5"/>
        <v>êng</v>
      </c>
      <c r="K13" s="38" t="str">
        <f t="shared" si="6"/>
        <v>èng</v>
      </c>
      <c r="L13" s="27" t="str">
        <f t="shared" si="7"/>
        <v>ēng</v>
      </c>
      <c r="M13" s="28" t="str">
        <f t="shared" si="10"/>
        <v>e̍k</v>
      </c>
      <c r="O13" s="30" t="s">
        <v>26</v>
      </c>
      <c r="P13" s="32">
        <f t="shared" si="8"/>
        <v>2</v>
      </c>
      <c r="Q13" s="32">
        <v>1</v>
      </c>
      <c r="R13" s="35" t="str" cm="1">
        <f t="array" ref="R13" xml:space="preserve"> INDEX($AC$5:$AJ$12, $P13, AC$4)</f>
        <v>e</v>
      </c>
      <c r="S13" s="35" t="str" cm="1">
        <f t="array" ref="S13" xml:space="preserve"> INDEX($AC$5:$AJ$12, $P13, AD$4)</f>
        <v>é</v>
      </c>
      <c r="T13" s="35" t="str" cm="1">
        <f t="array" ref="T13" xml:space="preserve"> INDEX($AC$5:$AJ$12, $P13, AE$4)</f>
        <v>è</v>
      </c>
      <c r="U13" s="35" t="str" cm="1">
        <f t="array" ref="U13" xml:space="preserve"> INDEX($AC$5:$AJ$12, $P13, AF$4)</f>
        <v>e</v>
      </c>
      <c r="V13" s="35" t="str" cm="1">
        <f t="array" ref="V13" xml:space="preserve"> INDEX($AC$5:$AJ$12, $P13, AG$4)</f>
        <v>ê</v>
      </c>
      <c r="W13" s="35" t="str" cm="1">
        <f t="array" ref="W13" xml:space="preserve"> INDEX($AC$5:$AJ$12, $P13, AH$4)</f>
        <v>è</v>
      </c>
      <c r="X13" s="35" t="str" cm="1">
        <f t="array" ref="X13" xml:space="preserve"> INDEX($AC$5:$AJ$12, $P13, AI$4)</f>
        <v>ē</v>
      </c>
      <c r="Y13" s="35" t="str" cm="1">
        <f t="array" ref="Y13" xml:space="preserve"> INDEX($AC$5:$AJ$12, $P13, AJ$4)</f>
        <v>e̍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O13" s="18" t="s">
        <v>246</v>
      </c>
      <c r="AP13" s="18">
        <f t="shared" si="12"/>
        <v>97</v>
      </c>
      <c r="AT13" s="18" t="str">
        <f t="shared" si="15"/>
        <v/>
      </c>
      <c r="AU13" s="18" t="str">
        <f t="shared" ref="AU13:AU14" si="19">IF(AT13="", "", _xlfn.UNICHAR(AT13))</f>
        <v/>
      </c>
      <c r="AY13" t="s">
        <v>30</v>
      </c>
      <c r="AZ13" t="s">
        <v>268</v>
      </c>
      <c r="BA13" t="s">
        <v>269</v>
      </c>
      <c r="BB13" t="s">
        <v>270</v>
      </c>
    </row>
    <row r="14" spans="1:54" ht="40">
      <c r="A14" s="10"/>
      <c r="B14" s="9">
        <v>10</v>
      </c>
      <c r="C14" s="36" t="str">
        <f>INDEX(十五音韻母, $B14,1)</f>
        <v>觀</v>
      </c>
      <c r="D14" s="29" t="str" cm="1">
        <f t="array" ref="D14" xml:space="preserve"> INDEX(白話字舒聲韻母, $B14)</f>
        <v>oan</v>
      </c>
      <c r="E14" s="29" t="str" cm="1">
        <f t="array" ref="E14" xml:space="preserve"> INDEX(白話字入聲韻母, $B14)</f>
        <v>oat</v>
      </c>
      <c r="F14" s="31" t="str">
        <f t="shared" si="2"/>
        <v>oan</v>
      </c>
      <c r="G14" s="27" t="str">
        <f t="shared" si="3"/>
        <v>oán</v>
      </c>
      <c r="H14" s="27" t="str">
        <f t="shared" si="4"/>
        <v>oàn</v>
      </c>
      <c r="I14" s="28" t="str">
        <f t="shared" si="9"/>
        <v>oat</v>
      </c>
      <c r="J14" s="27" t="str">
        <f t="shared" si="5"/>
        <v>oân</v>
      </c>
      <c r="K14" s="38" t="str">
        <f t="shared" si="6"/>
        <v>oǎn</v>
      </c>
      <c r="L14" s="27" t="str">
        <f t="shared" si="7"/>
        <v>oān</v>
      </c>
      <c r="M14" s="28" t="str">
        <f t="shared" si="10"/>
        <v>oa̍t</v>
      </c>
      <c r="O14" s="30" t="s">
        <v>12</v>
      </c>
      <c r="P14" s="32">
        <f t="shared" si="8"/>
        <v>1</v>
      </c>
      <c r="Q14" s="32">
        <v>2</v>
      </c>
      <c r="R14" s="35" t="str" cm="1">
        <f t="array" ref="R14" xml:space="preserve"> INDEX($AC$5:$AJ$12, $P14, AC$4)</f>
        <v>a</v>
      </c>
      <c r="S14" s="35" t="str" cm="1">
        <f t="array" ref="S14" xml:space="preserve"> INDEX($AC$5:$AJ$12, $P14, AD$4)</f>
        <v>á</v>
      </c>
      <c r="T14" s="35" t="str" cm="1">
        <f t="array" ref="T14" xml:space="preserve"> INDEX($AC$5:$AJ$12, $P14, AE$4)</f>
        <v>à</v>
      </c>
      <c r="U14" s="35" t="str" cm="1">
        <f t="array" ref="U14" xml:space="preserve"> INDEX($AC$5:$AJ$12, $P14, AF$4)</f>
        <v>a</v>
      </c>
      <c r="V14" s="35" t="str" cm="1">
        <f t="array" ref="V14" xml:space="preserve"> INDEX($AC$5:$AJ$12, $P14, AG$4)</f>
        <v>â</v>
      </c>
      <c r="W14" s="35" t="str" cm="1">
        <f t="array" ref="W14" xml:space="preserve"> INDEX($AC$5:$AJ$12, $P14, AH$4)</f>
        <v>ǎ</v>
      </c>
      <c r="X14" s="35" t="str" cm="1">
        <f t="array" ref="X14" xml:space="preserve"> INDEX($AC$5:$AJ$12, $P14, AI$4)</f>
        <v>ā</v>
      </c>
      <c r="Y14" s="35" t="str" cm="1">
        <f t="array" ref="Y14" xml:space="preserve"> INDEX($AC$5:$AJ$12, $P14, AJ$4)</f>
        <v>a̍</v>
      </c>
      <c r="Z14" s="11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6"/>
      <c r="AT14" s="18" t="str">
        <f t="shared" si="15"/>
        <v/>
      </c>
      <c r="AU14" s="18" t="str">
        <f t="shared" si="19"/>
        <v/>
      </c>
      <c r="AY14" t="s">
        <v>271</v>
      </c>
      <c r="AZ14" t="s">
        <v>272</v>
      </c>
      <c r="BA14" t="s">
        <v>273</v>
      </c>
      <c r="BB14">
        <v>111</v>
      </c>
    </row>
    <row r="15" spans="1:54" ht="40">
      <c r="A15" s="7"/>
      <c r="B15" s="9">
        <v>11</v>
      </c>
      <c r="C15" s="36" t="str">
        <f>INDEX(十五音韻母, $B15,1)</f>
        <v>沽</v>
      </c>
      <c r="D15" s="29" t="str" cm="1">
        <f t="array" ref="D15" xml:space="preserve"> INDEX(白話字舒聲韻母, $B15)</f>
        <v>o͘</v>
      </c>
      <c r="E15" s="29" t="str" cm="1">
        <f t="array" ref="E15" xml:space="preserve"> INDEX(白話字入聲韻母, $B15)</f>
        <v>o͘h</v>
      </c>
      <c r="F15" s="31" t="str">
        <f t="shared" si="2"/>
        <v>o͘</v>
      </c>
      <c r="G15" s="27" t="str">
        <f t="shared" si="3"/>
        <v>o͘</v>
      </c>
      <c r="H15" s="27" t="str">
        <f t="shared" si="4"/>
        <v>o͘</v>
      </c>
      <c r="I15" s="28" t="str">
        <f t="shared" si="9"/>
        <v>o͘h</v>
      </c>
      <c r="J15" s="27" t="str">
        <f t="shared" si="5"/>
        <v>o͘</v>
      </c>
      <c r="K15" s="38" t="str">
        <f t="shared" si="6"/>
        <v>o͘</v>
      </c>
      <c r="L15" s="27" t="str">
        <f t="shared" si="7"/>
        <v>o͘</v>
      </c>
      <c r="M15" s="28" t="str">
        <f t="shared" si="10"/>
        <v>o͘h</v>
      </c>
      <c r="O15" s="30" t="s">
        <v>58</v>
      </c>
      <c r="P15" s="32">
        <f t="shared" si="8"/>
        <v>5</v>
      </c>
      <c r="Q15" s="32">
        <v>1</v>
      </c>
      <c r="R15" s="35" t="str" cm="1">
        <f t="array" ref="R15" xml:space="preserve"> INDEX($AC$5:$AJ$12, $P15, AC$4)</f>
        <v>oo</v>
      </c>
      <c r="S15" s="35" t="str" cm="1">
        <f t="array" ref="S15" xml:space="preserve"> INDEX($AC$5:$AJ$12, $P15, AD$4)</f>
        <v>óo</v>
      </c>
      <c r="T15" s="35" t="str" cm="1">
        <f t="array" ref="T15" xml:space="preserve"> INDEX($AC$5:$AJ$12, $P15, AE$4)</f>
        <v>òo</v>
      </c>
      <c r="U15" s="35" t="str" cm="1">
        <f t="array" ref="U15" xml:space="preserve"> INDEX($AC$5:$AJ$12, $P15, AF$4)</f>
        <v>oo</v>
      </c>
      <c r="V15" s="35" t="str" cm="1">
        <f t="array" ref="V15" xml:space="preserve"> INDEX($AC$5:$AJ$12, $P15, AG$4)</f>
        <v>ôo</v>
      </c>
      <c r="W15" s="35" cm="1">
        <f t="array" ref="W15" xml:space="preserve"> INDEX($AC$5:$AJ$12, $P15, AH$4)</f>
        <v>0</v>
      </c>
      <c r="X15" s="35" t="str" cm="1">
        <f t="array" ref="X15" xml:space="preserve"> INDEX($AC$5:$AJ$12, $P15, AI$4)</f>
        <v>ōo</v>
      </c>
      <c r="Y15" s="35" t="str" cm="1">
        <f t="array" ref="Y15" xml:space="preserve"> INDEX($AC$5:$AJ$12, $P15, AJ$4)</f>
        <v>o̍o</v>
      </c>
      <c r="Z15" s="6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6"/>
      <c r="AO15" s="12" t="s">
        <v>241</v>
      </c>
      <c r="AP15" s="18">
        <f t="shared" ref="AP15:AP16" si="20" xml:space="preserve"> IF(AO15="", "", HEX2DEC(MID(AO15, 3,4)))</f>
        <v>225</v>
      </c>
      <c r="AQ15" s="12" t="str">
        <f t="shared" ref="AQ15:AQ16" si="21" xml:space="preserve"> _xlfn.UNICHAR(AP15)</f>
        <v>á</v>
      </c>
      <c r="AY15" t="s">
        <v>31</v>
      </c>
      <c r="AZ15">
        <v>113</v>
      </c>
      <c r="BA15" t="s">
        <v>274</v>
      </c>
      <c r="BB15">
        <v>112</v>
      </c>
    </row>
    <row r="16" spans="1:54" ht="40">
      <c r="A16" s="7"/>
      <c r="B16" s="9">
        <v>12</v>
      </c>
      <c r="C16" s="36" t="str">
        <f>INDEX(十五音韻母, $B16,1)</f>
        <v>嬌</v>
      </c>
      <c r="D16" s="29" t="str" cm="1">
        <f t="array" ref="D16" xml:space="preserve"> INDEX(白話字舒聲韻母, $B16)</f>
        <v>iau</v>
      </c>
      <c r="E16" s="29" t="str" cm="1">
        <f t="array" ref="E16" xml:space="preserve"> INDEX(白話字入聲韻母, $B16)</f>
        <v>iauh</v>
      </c>
      <c r="F16" s="31" t="str">
        <f t="shared" si="2"/>
        <v>iau</v>
      </c>
      <c r="G16" s="27" t="str">
        <f t="shared" si="3"/>
        <v>iáu</v>
      </c>
      <c r="H16" s="27" t="str">
        <f t="shared" si="4"/>
        <v>iàu</v>
      </c>
      <c r="I16" s="28" t="str">
        <f t="shared" si="9"/>
        <v>iauh</v>
      </c>
      <c r="J16" s="27" t="str">
        <f t="shared" si="5"/>
        <v>iâu</v>
      </c>
      <c r="K16" s="38" t="str">
        <f t="shared" si="6"/>
        <v>iǎu</v>
      </c>
      <c r="L16" s="27" t="str">
        <f t="shared" si="7"/>
        <v>iāu</v>
      </c>
      <c r="M16" s="28" t="str">
        <f t="shared" si="10"/>
        <v>ia̍uh</v>
      </c>
      <c r="O16" s="30" t="s">
        <v>12</v>
      </c>
      <c r="P16" s="32">
        <f t="shared" si="8"/>
        <v>1</v>
      </c>
      <c r="Q16" s="32">
        <v>2</v>
      </c>
      <c r="R16" s="35" t="str" cm="1">
        <f t="array" ref="R16" xml:space="preserve"> INDEX($AC$5:$AJ$12, $P16, AC$4)</f>
        <v>a</v>
      </c>
      <c r="S16" s="35" t="str" cm="1">
        <f t="array" ref="S16" xml:space="preserve"> INDEX($AC$5:$AJ$12, $P16, AD$4)</f>
        <v>á</v>
      </c>
      <c r="T16" s="35" t="str" cm="1">
        <f t="array" ref="T16" xml:space="preserve"> INDEX($AC$5:$AJ$12, $P16, AE$4)</f>
        <v>à</v>
      </c>
      <c r="U16" s="35" t="str" cm="1">
        <f t="array" ref="U16" xml:space="preserve"> INDEX($AC$5:$AJ$12, $P16, AF$4)</f>
        <v>a</v>
      </c>
      <c r="V16" s="35" t="str" cm="1">
        <f t="array" ref="V16" xml:space="preserve"> INDEX($AC$5:$AJ$12, $P16, AG$4)</f>
        <v>â</v>
      </c>
      <c r="W16" s="35" t="str" cm="1">
        <f t="array" ref="W16" xml:space="preserve"> INDEX($AC$5:$AJ$12, $P16, AH$4)</f>
        <v>ǎ</v>
      </c>
      <c r="X16" s="35" t="str" cm="1">
        <f t="array" ref="X16" xml:space="preserve"> INDEX($AC$5:$AJ$12, $P16, AI$4)</f>
        <v>ā</v>
      </c>
      <c r="Y16" s="35" t="str" cm="1">
        <f t="array" ref="Y16" xml:space="preserve"> INDEX($AC$5:$AJ$12, $P16, AJ$4)</f>
        <v>a̍</v>
      </c>
      <c r="Z16" s="6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6"/>
      <c r="AO16" s="12" t="s">
        <v>247</v>
      </c>
      <c r="AP16" s="18">
        <f t="shared" si="20"/>
        <v>769</v>
      </c>
      <c r="AQ16" s="12" t="str">
        <f t="shared" si="21"/>
        <v>́</v>
      </c>
      <c r="AY16" t="s">
        <v>69</v>
      </c>
      <c r="AZ16" t="s">
        <v>275</v>
      </c>
      <c r="BA16" t="s">
        <v>276</v>
      </c>
      <c r="BB16" t="s">
        <v>277</v>
      </c>
    </row>
    <row r="17" spans="1:54" ht="40">
      <c r="A17" s="7"/>
      <c r="B17" s="9">
        <v>13</v>
      </c>
      <c r="C17" s="36" t="str">
        <f>INDEX(十五音韻母, $B17,1)</f>
        <v>稽</v>
      </c>
      <c r="D17" s="29" t="str" cm="1">
        <f t="array" ref="D17" xml:space="preserve"> INDEX(白話字舒聲韻母, $B17)</f>
        <v>ei</v>
      </c>
      <c r="E17" s="29" t="str" cm="1">
        <f t="array" ref="E17" xml:space="preserve"> INDEX(白話字入聲韻母, $B17)</f>
        <v>eih</v>
      </c>
      <c r="F17" s="31" t="str">
        <f t="shared" si="2"/>
        <v>ei</v>
      </c>
      <c r="G17" s="27" t="str">
        <f t="shared" si="3"/>
        <v>éi</v>
      </c>
      <c r="H17" s="27" t="str">
        <f t="shared" si="4"/>
        <v>èi</v>
      </c>
      <c r="I17" s="28" t="str">
        <f t="shared" si="9"/>
        <v>eih</v>
      </c>
      <c r="J17" s="27" t="str">
        <f t="shared" si="5"/>
        <v>êi</v>
      </c>
      <c r="K17" s="38" t="str">
        <f t="shared" si="6"/>
        <v>èi</v>
      </c>
      <c r="L17" s="27" t="str">
        <f t="shared" si="7"/>
        <v>ēi</v>
      </c>
      <c r="M17" s="28" t="str">
        <f t="shared" si="10"/>
        <v>e̍ih</v>
      </c>
      <c r="O17" s="30" t="s">
        <v>26</v>
      </c>
      <c r="P17" s="32">
        <f t="shared" si="8"/>
        <v>2</v>
      </c>
      <c r="Q17" s="32">
        <v>1</v>
      </c>
      <c r="R17" s="35" t="str" cm="1">
        <f t="array" ref="R17" xml:space="preserve"> INDEX($AC$5:$AJ$12, $P17, AC$4)</f>
        <v>e</v>
      </c>
      <c r="S17" s="35" t="str" cm="1">
        <f t="array" ref="S17" xml:space="preserve"> INDEX($AC$5:$AJ$12, $P17, AD$4)</f>
        <v>é</v>
      </c>
      <c r="T17" s="35" t="str" cm="1">
        <f t="array" ref="T17" xml:space="preserve"> INDEX($AC$5:$AJ$12, $P17, AE$4)</f>
        <v>è</v>
      </c>
      <c r="U17" s="35" t="str" cm="1">
        <f t="array" ref="U17" xml:space="preserve"> INDEX($AC$5:$AJ$12, $P17, AF$4)</f>
        <v>e</v>
      </c>
      <c r="V17" s="35" t="str" cm="1">
        <f t="array" ref="V17" xml:space="preserve"> INDEX($AC$5:$AJ$12, $P17, AG$4)</f>
        <v>ê</v>
      </c>
      <c r="W17" s="35" t="str" cm="1">
        <f t="array" ref="W17" xml:space="preserve"> INDEX($AC$5:$AJ$12, $P17, AH$4)</f>
        <v>è</v>
      </c>
      <c r="X17" s="35" t="str" cm="1">
        <f t="array" ref="X17" xml:space="preserve"> INDEX($AC$5:$AJ$12, $P17, AI$4)</f>
        <v>ē</v>
      </c>
      <c r="Y17" s="35" t="str" cm="1">
        <f t="array" ref="Y17" xml:space="preserve"> INDEX($AC$5:$AJ$12, $P17, AJ$4)</f>
        <v>e̍</v>
      </c>
      <c r="AA17" s="7"/>
      <c r="AB17" s="7"/>
      <c r="AC17" s="7"/>
      <c r="AD17" s="7"/>
      <c r="AE17" s="7"/>
      <c r="AF17" s="7"/>
      <c r="AG17" s="7"/>
      <c r="AH17" s="7"/>
      <c r="AI17" s="7"/>
      <c r="AJ17" s="7"/>
      <c r="AP17" s="12">
        <f>AP15+AP16</f>
        <v>994</v>
      </c>
      <c r="AQ17" s="12" t="str">
        <f xml:space="preserve"> _xlfn.UNICHAR(AP17)</f>
        <v>Ϣ</v>
      </c>
      <c r="AY17" t="s">
        <v>278</v>
      </c>
      <c r="AZ17" t="s">
        <v>279</v>
      </c>
      <c r="BA17" t="s">
        <v>280</v>
      </c>
      <c r="BB17" t="s">
        <v>280</v>
      </c>
    </row>
    <row r="18" spans="1:54" ht="40">
      <c r="A18" s="7"/>
      <c r="B18" s="9">
        <v>14</v>
      </c>
      <c r="C18" s="36" t="str">
        <f>INDEX(十五音韻母, $B18,1)</f>
        <v>恭</v>
      </c>
      <c r="D18" s="29" t="str" cm="1">
        <f t="array" ref="D18" xml:space="preserve"> INDEX(白話字舒聲韻母, $B18)</f>
        <v>iong</v>
      </c>
      <c r="E18" s="29" t="str" cm="1">
        <f t="array" ref="E18" xml:space="preserve"> INDEX(白話字入聲韻母, $B18)</f>
        <v>iok</v>
      </c>
      <c r="F18" s="31" t="str">
        <f t="shared" si="2"/>
        <v>iong</v>
      </c>
      <c r="G18" s="27" t="str">
        <f t="shared" si="3"/>
        <v>ióng</v>
      </c>
      <c r="H18" s="27" t="str">
        <f t="shared" si="4"/>
        <v>iòng</v>
      </c>
      <c r="I18" s="28" t="str">
        <f t="shared" si="9"/>
        <v>iok</v>
      </c>
      <c r="J18" s="27" t="str">
        <f t="shared" si="5"/>
        <v>iông</v>
      </c>
      <c r="K18" s="38" t="str">
        <f t="shared" si="6"/>
        <v>iòng</v>
      </c>
      <c r="L18" s="27" t="str">
        <f t="shared" si="7"/>
        <v>iōng</v>
      </c>
      <c r="M18" s="28" t="str">
        <f t="shared" si="10"/>
        <v>io̍k</v>
      </c>
      <c r="O18" s="30" t="s">
        <v>48</v>
      </c>
      <c r="P18" s="32">
        <f t="shared" si="8"/>
        <v>4</v>
      </c>
      <c r="Q18" s="32">
        <v>2</v>
      </c>
      <c r="R18" s="35" t="str" cm="1">
        <f t="array" ref="R18" xml:space="preserve"> INDEX($AC$5:$AJ$12, $P18, AC$4)</f>
        <v>o</v>
      </c>
      <c r="S18" s="35" t="str" cm="1">
        <f t="array" ref="S18" xml:space="preserve"> INDEX($AC$5:$AJ$12, $P18, AD$4)</f>
        <v>ó</v>
      </c>
      <c r="T18" s="35" t="str" cm="1">
        <f t="array" ref="T18" xml:space="preserve"> INDEX($AC$5:$AJ$12, $P18, AE$4)</f>
        <v>ò</v>
      </c>
      <c r="U18" s="35" t="str" cm="1">
        <f t="array" ref="U18" xml:space="preserve"> INDEX($AC$5:$AJ$12, $P18, AF$4)</f>
        <v>o</v>
      </c>
      <c r="V18" s="35" t="str" cm="1">
        <f t="array" ref="V18" xml:space="preserve"> INDEX($AC$5:$AJ$12, $P18, AG$4)</f>
        <v>ô</v>
      </c>
      <c r="W18" s="35" t="str" cm="1">
        <f t="array" ref="W18" xml:space="preserve"> INDEX($AC$5:$AJ$12, $P18, AH$4)</f>
        <v>ò</v>
      </c>
      <c r="X18" s="35" t="str" cm="1">
        <f t="array" ref="X18" xml:space="preserve"> INDEX($AC$5:$AJ$12, $P18, AI$4)</f>
        <v>ō</v>
      </c>
      <c r="Y18" s="35" t="str" cm="1">
        <f t="array" ref="Y18" xml:space="preserve"> INDEX($AC$5:$AJ$12, $P18, AJ$4)</f>
        <v>o̍</v>
      </c>
      <c r="AA18" s="7"/>
      <c r="AB18" s="7"/>
      <c r="AC18" s="7"/>
      <c r="AD18" s="7"/>
      <c r="AE18" s="7"/>
      <c r="AF18" s="7"/>
      <c r="AG18" s="7"/>
      <c r="AH18" s="7"/>
      <c r="AI18" s="7"/>
      <c r="AJ18" s="7"/>
      <c r="AY18" t="s">
        <v>281</v>
      </c>
      <c r="AZ18" t="s">
        <v>282</v>
      </c>
      <c r="BA18" t="s">
        <v>280</v>
      </c>
      <c r="BB18" t="s">
        <v>280</v>
      </c>
    </row>
    <row r="19" spans="1:54" ht="40">
      <c r="A19" s="7"/>
      <c r="B19" s="9">
        <v>15</v>
      </c>
      <c r="C19" s="36" t="str">
        <f>INDEX(十五音韻母, $B19,1)</f>
        <v>高</v>
      </c>
      <c r="D19" s="29" t="str" cm="1">
        <f t="array" ref="D19" xml:space="preserve"> INDEX(白話字舒聲韻母, $B19)</f>
        <v>o</v>
      </c>
      <c r="E19" s="29" t="str" cm="1">
        <f t="array" ref="E19" xml:space="preserve"> INDEX(白話字入聲韻母, $B19)</f>
        <v>oh</v>
      </c>
      <c r="F19" s="31" t="str">
        <f t="shared" si="2"/>
        <v>o</v>
      </c>
      <c r="G19" s="27" t="str">
        <f t="shared" si="3"/>
        <v>ó</v>
      </c>
      <c r="H19" s="27" t="str">
        <f t="shared" si="4"/>
        <v>ò</v>
      </c>
      <c r="I19" s="28" t="str">
        <f t="shared" si="9"/>
        <v>oh</v>
      </c>
      <c r="J19" s="27" t="str">
        <f t="shared" si="5"/>
        <v>ô</v>
      </c>
      <c r="K19" s="38" t="str">
        <f t="shared" si="6"/>
        <v>ò</v>
      </c>
      <c r="L19" s="27" t="str">
        <f t="shared" si="7"/>
        <v>ō</v>
      </c>
      <c r="M19" s="28" t="str">
        <f t="shared" si="10"/>
        <v>o̍h</v>
      </c>
      <c r="O19" s="30" t="s">
        <v>48</v>
      </c>
      <c r="P19" s="32">
        <f t="shared" si="8"/>
        <v>4</v>
      </c>
      <c r="Q19" s="32">
        <v>1</v>
      </c>
      <c r="R19" s="35" t="str" cm="1">
        <f t="array" ref="R19" xml:space="preserve"> INDEX($AC$5:$AJ$12, $P19, AC$4)</f>
        <v>o</v>
      </c>
      <c r="S19" s="35" t="str" cm="1">
        <f t="array" ref="S19" xml:space="preserve"> INDEX($AC$5:$AJ$12, $P19, AD$4)</f>
        <v>ó</v>
      </c>
      <c r="T19" s="35" t="str" cm="1">
        <f t="array" ref="T19" xml:space="preserve"> INDEX($AC$5:$AJ$12, $P19, AE$4)</f>
        <v>ò</v>
      </c>
      <c r="U19" s="35" t="str" cm="1">
        <f t="array" ref="U19" xml:space="preserve"> INDEX($AC$5:$AJ$12, $P19, AF$4)</f>
        <v>o</v>
      </c>
      <c r="V19" s="35" t="str" cm="1">
        <f t="array" ref="V19" xml:space="preserve"> INDEX($AC$5:$AJ$12, $P19, AG$4)</f>
        <v>ô</v>
      </c>
      <c r="W19" s="35" t="str" cm="1">
        <f t="array" ref="W19" xml:space="preserve"> INDEX($AC$5:$AJ$12, $P19, AH$4)</f>
        <v>ò</v>
      </c>
      <c r="X19" s="35" t="str" cm="1">
        <f t="array" ref="X19" xml:space="preserve"> INDEX($AC$5:$AJ$12, $P19, AI$4)</f>
        <v>ō</v>
      </c>
      <c r="Y19" s="35" t="str" cm="1">
        <f t="array" ref="Y19" xml:space="preserve"> INDEX($AC$5:$AJ$12, $P19, AJ$4)</f>
        <v>o̍</v>
      </c>
      <c r="AA19" s="7"/>
      <c r="AB19" s="7"/>
      <c r="AC19" s="7"/>
      <c r="AD19" s="7"/>
      <c r="AE19" s="7"/>
      <c r="AF19" s="7"/>
      <c r="AG19" s="7"/>
      <c r="AH19" s="7"/>
      <c r="AI19" s="7"/>
      <c r="AJ19" s="7"/>
      <c r="AY19" t="s">
        <v>283</v>
      </c>
      <c r="AZ19" t="s">
        <v>284</v>
      </c>
      <c r="BA19" t="s">
        <v>280</v>
      </c>
      <c r="BB19" t="s">
        <v>280</v>
      </c>
    </row>
    <row r="20" spans="1:54" ht="40">
      <c r="A20" s="7"/>
      <c r="B20" s="9">
        <v>16</v>
      </c>
      <c r="C20" s="36" t="str">
        <f>INDEX(十五音韻母, $B20,1)</f>
        <v>皆</v>
      </c>
      <c r="D20" s="29" t="str" cm="1">
        <f t="array" ref="D20" xml:space="preserve"> INDEX(白話字舒聲韻母, $B20)</f>
        <v>ai</v>
      </c>
      <c r="E20" s="29" t="str" cm="1">
        <f t="array" ref="E20" xml:space="preserve"> INDEX(白話字入聲韻母, $B20)</f>
        <v>aih</v>
      </c>
      <c r="F20" s="31" t="str">
        <f t="shared" si="2"/>
        <v>ai</v>
      </c>
      <c r="G20" s="27" t="str">
        <f t="shared" si="3"/>
        <v>ái</v>
      </c>
      <c r="H20" s="27" t="str">
        <f t="shared" si="4"/>
        <v>ài</v>
      </c>
      <c r="I20" s="28" t="str">
        <f t="shared" si="9"/>
        <v>aih</v>
      </c>
      <c r="J20" s="27" t="str">
        <f t="shared" si="5"/>
        <v>âi</v>
      </c>
      <c r="K20" s="38" t="str">
        <f t="shared" si="6"/>
        <v>ǎi</v>
      </c>
      <c r="L20" s="27" t="str">
        <f t="shared" si="7"/>
        <v>āi</v>
      </c>
      <c r="M20" s="28" t="str">
        <f t="shared" si="10"/>
        <v>a̍ih</v>
      </c>
      <c r="O20" s="30" t="s">
        <v>12</v>
      </c>
      <c r="P20" s="32">
        <f t="shared" si="8"/>
        <v>1</v>
      </c>
      <c r="Q20" s="32">
        <v>1</v>
      </c>
      <c r="R20" s="35" t="str" cm="1">
        <f t="array" ref="R20" xml:space="preserve"> INDEX($AC$5:$AJ$12, $P20, AC$4)</f>
        <v>a</v>
      </c>
      <c r="S20" s="35" t="str" cm="1">
        <f t="array" ref="S20" xml:space="preserve"> INDEX($AC$5:$AJ$12, $P20, AD$4)</f>
        <v>á</v>
      </c>
      <c r="T20" s="35" t="str" cm="1">
        <f t="array" ref="T20" xml:space="preserve"> INDEX($AC$5:$AJ$12, $P20, AE$4)</f>
        <v>à</v>
      </c>
      <c r="U20" s="35" t="str" cm="1">
        <f t="array" ref="U20" xml:space="preserve"> INDEX($AC$5:$AJ$12, $P20, AF$4)</f>
        <v>a</v>
      </c>
      <c r="V20" s="35" t="str" cm="1">
        <f t="array" ref="V20" xml:space="preserve"> INDEX($AC$5:$AJ$12, $P20, AG$4)</f>
        <v>â</v>
      </c>
      <c r="W20" s="35" t="str" cm="1">
        <f t="array" ref="W20" xml:space="preserve"> INDEX($AC$5:$AJ$12, $P20, AH$4)</f>
        <v>ǎ</v>
      </c>
      <c r="X20" s="35" t="str" cm="1">
        <f t="array" ref="X20" xml:space="preserve"> INDEX($AC$5:$AJ$12, $P20, AI$4)</f>
        <v>ā</v>
      </c>
      <c r="Y20" s="35" t="str" cm="1">
        <f t="array" ref="Y20" xml:space="preserve"> INDEX($AC$5:$AJ$12, $P20, AJ$4)</f>
        <v>a̍</v>
      </c>
      <c r="AA20" s="7"/>
      <c r="AB20" s="7"/>
      <c r="AC20" s="7"/>
      <c r="AD20" s="7"/>
      <c r="AE20" s="7"/>
      <c r="AF20" s="7"/>
      <c r="AG20" s="7"/>
      <c r="AH20" s="7"/>
      <c r="AI20" s="7"/>
      <c r="AJ20" s="7"/>
      <c r="AY20" t="s">
        <v>38</v>
      </c>
      <c r="AZ20" t="s">
        <v>285</v>
      </c>
      <c r="BA20" t="s">
        <v>286</v>
      </c>
      <c r="BB20" t="s">
        <v>287</v>
      </c>
    </row>
    <row r="21" spans="1:54" ht="40">
      <c r="A21" s="7"/>
      <c r="B21" s="9">
        <v>17</v>
      </c>
      <c r="C21" s="36" t="str">
        <f>INDEX(十五音韻母, $B21,1)</f>
        <v>巾</v>
      </c>
      <c r="D21" s="29" t="str" cm="1">
        <f t="array" ref="D21" xml:space="preserve"> INDEX(白話字舒聲韻母, $B21)</f>
        <v>in</v>
      </c>
      <c r="E21" s="29" t="str" cm="1">
        <f t="array" ref="E21" xml:space="preserve"> INDEX(白話字入聲韻母, $B21)</f>
        <v>it</v>
      </c>
      <c r="F21" s="31" t="str">
        <f t="shared" si="2"/>
        <v>in</v>
      </c>
      <c r="G21" s="27" t="str">
        <f t="shared" si="3"/>
        <v>ín</v>
      </c>
      <c r="H21" s="27" t="str">
        <f t="shared" si="4"/>
        <v>ìn</v>
      </c>
      <c r="I21" s="28" t="str">
        <f t="shared" si="9"/>
        <v>it</v>
      </c>
      <c r="J21" s="27" t="str">
        <f t="shared" si="5"/>
        <v>în</v>
      </c>
      <c r="K21" s="38" t="str">
        <f t="shared" si="6"/>
        <v>ìn</v>
      </c>
      <c r="L21" s="27" t="str">
        <f t="shared" si="7"/>
        <v>īn</v>
      </c>
      <c r="M21" s="28" t="str">
        <f t="shared" si="10"/>
        <v>i̍t</v>
      </c>
      <c r="O21" s="30" t="s">
        <v>37</v>
      </c>
      <c r="P21" s="32">
        <f t="shared" si="8"/>
        <v>3</v>
      </c>
      <c r="Q21" s="32">
        <v>1</v>
      </c>
      <c r="R21" s="35" t="str" cm="1">
        <f t="array" ref="R21" xml:space="preserve"> INDEX($AC$5:$AJ$12, $P21, AC$4)</f>
        <v>i</v>
      </c>
      <c r="S21" s="35" t="str" cm="1">
        <f t="array" ref="S21" xml:space="preserve"> INDEX($AC$5:$AJ$12, $P21, AD$4)</f>
        <v>í</v>
      </c>
      <c r="T21" s="35" t="str" cm="1">
        <f t="array" ref="T21" xml:space="preserve"> INDEX($AC$5:$AJ$12, $P21, AE$4)</f>
        <v>ì</v>
      </c>
      <c r="U21" s="35" t="str" cm="1">
        <f t="array" ref="U21" xml:space="preserve"> INDEX($AC$5:$AJ$12, $P21, AF$4)</f>
        <v>i</v>
      </c>
      <c r="V21" s="35" t="str" cm="1">
        <f t="array" ref="V21" xml:space="preserve"> INDEX($AC$5:$AJ$12, $P21, AG$4)</f>
        <v>î</v>
      </c>
      <c r="W21" s="35" t="str" cm="1">
        <f t="array" ref="W21" xml:space="preserve"> INDEX($AC$5:$AJ$12, $P21, AH$4)</f>
        <v>ì</v>
      </c>
      <c r="X21" s="35" t="str" cm="1">
        <f t="array" ref="X21" xml:space="preserve"> INDEX($AC$5:$AJ$12, $P21, AI$4)</f>
        <v>ī</v>
      </c>
      <c r="Y21" s="35" t="str" cm="1">
        <f t="array" ref="Y21" xml:space="preserve"> INDEX($AC$5:$AJ$12, $P21, AJ$4)</f>
        <v>i̍</v>
      </c>
      <c r="AA21" s="7"/>
      <c r="AB21" s="7"/>
      <c r="AC21" s="7"/>
      <c r="AD21" s="7"/>
      <c r="AE21" s="7"/>
      <c r="AF21" s="7"/>
      <c r="AG21" s="7"/>
      <c r="AH21" s="7"/>
      <c r="AI21" s="7"/>
      <c r="AJ21" s="7"/>
      <c r="AY21" t="s">
        <v>39</v>
      </c>
      <c r="AZ21" t="s">
        <v>288</v>
      </c>
      <c r="BA21" t="s">
        <v>289</v>
      </c>
      <c r="BB21" t="s">
        <v>290</v>
      </c>
    </row>
    <row r="22" spans="1:54" ht="40">
      <c r="A22" s="7"/>
      <c r="B22" s="9">
        <v>18</v>
      </c>
      <c r="C22" s="36" t="str">
        <f>INDEX(十五音韻母, $B22,1)</f>
        <v>姜</v>
      </c>
      <c r="D22" s="29" t="str" cm="1">
        <f t="array" ref="D22" xml:space="preserve"> INDEX(白話字舒聲韻母, $B22)</f>
        <v>iang</v>
      </c>
      <c r="E22" s="29" t="str" cm="1">
        <f t="array" ref="E22" xml:space="preserve"> INDEX(白話字入聲韻母, $B22)</f>
        <v>iak</v>
      </c>
      <c r="F22" s="31" t="str">
        <f t="shared" si="2"/>
        <v>iang</v>
      </c>
      <c r="G22" s="27" t="str">
        <f t="shared" si="3"/>
        <v>iáng</v>
      </c>
      <c r="H22" s="27" t="str">
        <f t="shared" si="4"/>
        <v>iàng</v>
      </c>
      <c r="I22" s="28" t="str">
        <f t="shared" si="9"/>
        <v>iak</v>
      </c>
      <c r="J22" s="27" t="str">
        <f t="shared" si="5"/>
        <v>iâng</v>
      </c>
      <c r="K22" s="38" t="str">
        <f t="shared" si="6"/>
        <v>iǎng</v>
      </c>
      <c r="L22" s="27" t="str">
        <f t="shared" si="7"/>
        <v>iāng</v>
      </c>
      <c r="M22" s="28" t="str">
        <f t="shared" si="10"/>
        <v>ia̍k</v>
      </c>
      <c r="O22" s="30" t="s">
        <v>12</v>
      </c>
      <c r="P22" s="32">
        <f t="shared" si="8"/>
        <v>1</v>
      </c>
      <c r="Q22" s="32">
        <v>2</v>
      </c>
      <c r="R22" s="35" t="str" cm="1">
        <f t="array" ref="R22" xml:space="preserve"> INDEX($AC$5:$AJ$12, $P22, AC$4)</f>
        <v>a</v>
      </c>
      <c r="S22" s="35" t="str" cm="1">
        <f t="array" ref="S22" xml:space="preserve"> INDEX($AC$5:$AJ$12, $P22, AD$4)</f>
        <v>á</v>
      </c>
      <c r="T22" s="35" t="str" cm="1">
        <f t="array" ref="T22" xml:space="preserve"> INDEX($AC$5:$AJ$12, $P22, AE$4)</f>
        <v>à</v>
      </c>
      <c r="U22" s="35" t="str" cm="1">
        <f t="array" ref="U22" xml:space="preserve"> INDEX($AC$5:$AJ$12, $P22, AF$4)</f>
        <v>a</v>
      </c>
      <c r="V22" s="35" t="str" cm="1">
        <f t="array" ref="V22" xml:space="preserve"> INDEX($AC$5:$AJ$12, $P22, AG$4)</f>
        <v>â</v>
      </c>
      <c r="W22" s="35" t="str" cm="1">
        <f t="array" ref="W22" xml:space="preserve"> INDEX($AC$5:$AJ$12, $P22, AH$4)</f>
        <v>ǎ</v>
      </c>
      <c r="X22" s="35" t="str" cm="1">
        <f t="array" ref="X22" xml:space="preserve"> INDEX($AC$5:$AJ$12, $P22, AI$4)</f>
        <v>ā</v>
      </c>
      <c r="Y22" s="35" t="str" cm="1">
        <f t="array" ref="Y22" xml:space="preserve"> INDEX($AC$5:$AJ$12, $P22, AJ$4)</f>
        <v>a̍</v>
      </c>
      <c r="AA22" s="7"/>
      <c r="AB22" s="7"/>
      <c r="AC22" s="7"/>
      <c r="AD22" s="7"/>
      <c r="AE22" s="7"/>
      <c r="AF22" s="7"/>
      <c r="AG22" s="7"/>
      <c r="AH22" s="7"/>
      <c r="AI22" s="7"/>
      <c r="AJ22" s="7"/>
      <c r="AY22" t="s">
        <v>41</v>
      </c>
      <c r="AZ22" t="s">
        <v>291</v>
      </c>
      <c r="BA22" t="s">
        <v>292</v>
      </c>
      <c r="BB22" t="s">
        <v>293</v>
      </c>
    </row>
    <row r="23" spans="1:54" ht="40">
      <c r="A23" s="7"/>
      <c r="B23" s="9">
        <v>19</v>
      </c>
      <c r="C23" s="36" t="str">
        <f>INDEX(十五音韻母, $B23,1)</f>
        <v>甘</v>
      </c>
      <c r="D23" s="29" t="str" cm="1">
        <f t="array" ref="D23" xml:space="preserve"> INDEX(白話字舒聲韻母, $B23)</f>
        <v>am</v>
      </c>
      <c r="E23" s="29" t="str" cm="1">
        <f t="array" ref="E23" xml:space="preserve"> INDEX(白話字入聲韻母, $B23)</f>
        <v>ap</v>
      </c>
      <c r="F23" s="31" t="str">
        <f t="shared" si="2"/>
        <v>am</v>
      </c>
      <c r="G23" s="27" t="str">
        <f t="shared" si="3"/>
        <v>ám</v>
      </c>
      <c r="H23" s="27" t="str">
        <f t="shared" si="4"/>
        <v>àm</v>
      </c>
      <c r="I23" s="28" t="str">
        <f t="shared" si="9"/>
        <v>ap</v>
      </c>
      <c r="J23" s="27" t="str">
        <f t="shared" si="5"/>
        <v>âm</v>
      </c>
      <c r="K23" s="38" t="str">
        <f t="shared" si="6"/>
        <v>ǎm</v>
      </c>
      <c r="L23" s="27" t="str">
        <f t="shared" si="7"/>
        <v>ām</v>
      </c>
      <c r="M23" s="28" t="str">
        <f t="shared" si="10"/>
        <v>a̍p</v>
      </c>
      <c r="O23" s="30" t="s">
        <v>12</v>
      </c>
      <c r="P23" s="32">
        <f t="shared" si="8"/>
        <v>1</v>
      </c>
      <c r="Q23" s="32">
        <v>1</v>
      </c>
      <c r="R23" s="35" t="str" cm="1">
        <f t="array" ref="R23" xml:space="preserve"> INDEX($AC$5:$AJ$12, $P23, AC$4)</f>
        <v>a</v>
      </c>
      <c r="S23" s="35" t="str" cm="1">
        <f t="array" ref="S23" xml:space="preserve"> INDEX($AC$5:$AJ$12, $P23, AD$4)</f>
        <v>á</v>
      </c>
      <c r="T23" s="35" t="str" cm="1">
        <f t="array" ref="T23" xml:space="preserve"> INDEX($AC$5:$AJ$12, $P23, AE$4)</f>
        <v>à</v>
      </c>
      <c r="U23" s="35" t="str" cm="1">
        <f t="array" ref="U23" xml:space="preserve"> INDEX($AC$5:$AJ$12, $P23, AF$4)</f>
        <v>a</v>
      </c>
      <c r="V23" s="35" t="str" cm="1">
        <f t="array" ref="V23" xml:space="preserve"> INDEX($AC$5:$AJ$12, $P23, AG$4)</f>
        <v>â</v>
      </c>
      <c r="W23" s="35" t="str" cm="1">
        <f t="array" ref="W23" xml:space="preserve"> INDEX($AC$5:$AJ$12, $P23, AH$4)</f>
        <v>ǎ</v>
      </c>
      <c r="X23" s="35" t="str" cm="1">
        <f t="array" ref="X23" xml:space="preserve"> INDEX($AC$5:$AJ$12, $P23, AI$4)</f>
        <v>ā</v>
      </c>
      <c r="Y23" s="35" t="str" cm="1">
        <f t="array" ref="Y23" xml:space="preserve"> INDEX($AC$5:$AJ$12, $P23, AJ$4)</f>
        <v>a̍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  <c r="AY23" t="s">
        <v>294</v>
      </c>
      <c r="AZ23" t="s">
        <v>295</v>
      </c>
      <c r="BA23" t="s">
        <v>296</v>
      </c>
      <c r="BB23" t="s">
        <v>297</v>
      </c>
    </row>
    <row r="24" spans="1:54" ht="40">
      <c r="A24" s="7"/>
      <c r="B24" s="9">
        <v>20</v>
      </c>
      <c r="C24" s="36" t="str">
        <f>INDEX(十五音韻母, $B24,1)</f>
        <v>瓜</v>
      </c>
      <c r="D24" s="29" t="str" cm="1">
        <f t="array" ref="D24" xml:space="preserve"> INDEX(白話字舒聲韻母, $B24)</f>
        <v>oa</v>
      </c>
      <c r="E24" s="29" t="str" cm="1">
        <f t="array" ref="E24" xml:space="preserve"> INDEX(白話字入聲韻母, $B24)</f>
        <v>oah</v>
      </c>
      <c r="F24" s="31" t="str">
        <f t="shared" si="2"/>
        <v>oa</v>
      </c>
      <c r="G24" s="27" t="str">
        <f t="shared" si="3"/>
        <v>óa</v>
      </c>
      <c r="H24" s="27" t="str">
        <f t="shared" si="4"/>
        <v>òa</v>
      </c>
      <c r="I24" s="28" t="str">
        <f t="shared" si="9"/>
        <v>oah</v>
      </c>
      <c r="J24" s="27" t="str">
        <f t="shared" si="5"/>
        <v>ôa</v>
      </c>
      <c r="K24" s="38" t="str">
        <f t="shared" si="6"/>
        <v>òa</v>
      </c>
      <c r="L24" s="27" t="str">
        <f t="shared" si="7"/>
        <v>ōa</v>
      </c>
      <c r="M24" s="28" t="str">
        <f t="shared" si="10"/>
        <v>o̍ah</v>
      </c>
      <c r="O24" s="30" t="s">
        <v>48</v>
      </c>
      <c r="P24" s="32">
        <f t="shared" si="8"/>
        <v>4</v>
      </c>
      <c r="Q24" s="32">
        <v>1</v>
      </c>
      <c r="R24" s="35" t="str" cm="1">
        <f t="array" ref="R24" xml:space="preserve"> INDEX($AC$5:$AJ$12, $P24, AC$4)</f>
        <v>o</v>
      </c>
      <c r="S24" s="35" t="str" cm="1">
        <f t="array" ref="S24" xml:space="preserve"> INDEX($AC$5:$AJ$12, $P24, AD$4)</f>
        <v>ó</v>
      </c>
      <c r="T24" s="35" t="str" cm="1">
        <f t="array" ref="T24" xml:space="preserve"> INDEX($AC$5:$AJ$12, $P24, AE$4)</f>
        <v>ò</v>
      </c>
      <c r="U24" s="35" t="str" cm="1">
        <f t="array" ref="U24" xml:space="preserve"> INDEX($AC$5:$AJ$12, $P24, AF$4)</f>
        <v>o</v>
      </c>
      <c r="V24" s="35" t="str" cm="1">
        <f t="array" ref="V24" xml:space="preserve"> INDEX($AC$5:$AJ$12, $P24, AG$4)</f>
        <v>ô</v>
      </c>
      <c r="W24" s="35" t="str" cm="1">
        <f t="array" ref="W24" xml:space="preserve"> INDEX($AC$5:$AJ$12, $P24, AH$4)</f>
        <v>ò</v>
      </c>
      <c r="X24" s="35" t="str" cm="1">
        <f t="array" ref="X24" xml:space="preserve"> INDEX($AC$5:$AJ$12, $P24, AI$4)</f>
        <v>ō</v>
      </c>
      <c r="Y24" s="35" t="str" cm="1">
        <f t="array" ref="Y24" xml:space="preserve"> INDEX($AC$5:$AJ$12, $P24, AJ$4)</f>
        <v>o̍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Y24" t="s">
        <v>42</v>
      </c>
      <c r="AZ24" t="s">
        <v>298</v>
      </c>
      <c r="BA24" t="s">
        <v>299</v>
      </c>
      <c r="BB24" t="s">
        <v>300</v>
      </c>
    </row>
    <row r="25" spans="1:54" ht="40">
      <c r="A25" s="7"/>
      <c r="B25" s="9">
        <v>21</v>
      </c>
      <c r="C25" s="36" t="str">
        <f>INDEX(十五音韻母, $B25,1)</f>
        <v>江</v>
      </c>
      <c r="D25" s="29" t="str" cm="1">
        <f t="array" ref="D25" xml:space="preserve"> INDEX(白話字舒聲韻母, $B25)</f>
        <v>ang</v>
      </c>
      <c r="E25" s="29" t="str" cm="1">
        <f t="array" ref="E25" xml:space="preserve"> INDEX(白話字入聲韻母, $B25)</f>
        <v>ak</v>
      </c>
      <c r="F25" s="31" t="str">
        <f t="shared" si="2"/>
        <v>ang</v>
      </c>
      <c r="G25" s="27" t="str">
        <f t="shared" si="3"/>
        <v>áng</v>
      </c>
      <c r="H25" s="27" t="str">
        <f t="shared" si="4"/>
        <v>àng</v>
      </c>
      <c r="I25" s="28" t="str">
        <f t="shared" si="9"/>
        <v>ak</v>
      </c>
      <c r="J25" s="27" t="str">
        <f t="shared" si="5"/>
        <v>âng</v>
      </c>
      <c r="K25" s="38" t="str">
        <f t="shared" si="6"/>
        <v>ǎng</v>
      </c>
      <c r="L25" s="27" t="str">
        <f t="shared" si="7"/>
        <v>āng</v>
      </c>
      <c r="M25" s="28" t="str">
        <f t="shared" si="10"/>
        <v>a̍k</v>
      </c>
      <c r="O25" s="30" t="s">
        <v>12</v>
      </c>
      <c r="P25" s="32">
        <f t="shared" si="8"/>
        <v>1</v>
      </c>
      <c r="Q25" s="32">
        <v>1</v>
      </c>
      <c r="R25" s="35" t="str" cm="1">
        <f t="array" ref="R25" xml:space="preserve"> INDEX($AC$5:$AJ$12, $P25, AC$4)</f>
        <v>a</v>
      </c>
      <c r="S25" s="35" t="str" cm="1">
        <f t="array" ref="S25" xml:space="preserve"> INDEX($AC$5:$AJ$12, $P25, AD$4)</f>
        <v>á</v>
      </c>
      <c r="T25" s="35" t="str" cm="1">
        <f t="array" ref="T25" xml:space="preserve"> INDEX($AC$5:$AJ$12, $P25, AE$4)</f>
        <v>à</v>
      </c>
      <c r="U25" s="35" t="str" cm="1">
        <f t="array" ref="U25" xml:space="preserve"> INDEX($AC$5:$AJ$12, $P25, AF$4)</f>
        <v>a</v>
      </c>
      <c r="V25" s="35" t="str" cm="1">
        <f t="array" ref="V25" xml:space="preserve"> INDEX($AC$5:$AJ$12, $P25, AG$4)</f>
        <v>â</v>
      </c>
      <c r="W25" s="35" t="str" cm="1">
        <f t="array" ref="W25" xml:space="preserve"> INDEX($AC$5:$AJ$12, $P25, AH$4)</f>
        <v>ǎ</v>
      </c>
      <c r="X25" s="35" t="str" cm="1">
        <f t="array" ref="X25" xml:space="preserve"> INDEX($AC$5:$AJ$12, $P25, AI$4)</f>
        <v>ā</v>
      </c>
      <c r="Y25" s="35" t="str" cm="1">
        <f t="array" ref="Y25" xml:space="preserve"> INDEX($AC$5:$AJ$12, $P25, AJ$4)</f>
        <v>a̍</v>
      </c>
      <c r="AA25" s="7"/>
      <c r="AB25" s="7"/>
      <c r="AC25" s="7"/>
      <c r="AD25" s="7"/>
      <c r="AE25" s="7"/>
      <c r="AF25" s="7"/>
      <c r="AG25" s="7"/>
      <c r="AH25" s="7"/>
      <c r="AI25" s="7"/>
      <c r="AJ25" s="7"/>
      <c r="AY25" t="s">
        <v>47</v>
      </c>
      <c r="AZ25" t="s">
        <v>301</v>
      </c>
      <c r="BA25" t="s">
        <v>302</v>
      </c>
      <c r="BB25" t="s">
        <v>303</v>
      </c>
    </row>
    <row r="26" spans="1:54" ht="40">
      <c r="A26" s="7"/>
      <c r="B26" s="9">
        <v>22</v>
      </c>
      <c r="C26" s="36" t="str">
        <f>INDEX(十五音韻母, $B26,1)</f>
        <v>兼</v>
      </c>
      <c r="D26" s="29" t="str" cm="1">
        <f t="array" ref="D26" xml:space="preserve"> INDEX(白話字舒聲韻母, $B26)</f>
        <v>iam</v>
      </c>
      <c r="E26" s="29" t="str" cm="1">
        <f t="array" ref="E26" xml:space="preserve"> INDEX(白話字入聲韻母, $B26)</f>
        <v>iap</v>
      </c>
      <c r="F26" s="31" t="str">
        <f t="shared" si="2"/>
        <v>iam</v>
      </c>
      <c r="G26" s="27" t="str">
        <f t="shared" si="3"/>
        <v>iám</v>
      </c>
      <c r="H26" s="27" t="str">
        <f t="shared" si="4"/>
        <v>iàm</v>
      </c>
      <c r="I26" s="28" t="str">
        <f t="shared" si="9"/>
        <v>iap</v>
      </c>
      <c r="J26" s="27" t="str">
        <f t="shared" si="5"/>
        <v>iâm</v>
      </c>
      <c r="K26" s="38" t="str">
        <f t="shared" si="6"/>
        <v>iǎm</v>
      </c>
      <c r="L26" s="27" t="str">
        <f t="shared" si="7"/>
        <v>iām</v>
      </c>
      <c r="M26" s="28" t="str">
        <f t="shared" si="10"/>
        <v>ia̍p</v>
      </c>
      <c r="O26" s="30" t="s">
        <v>12</v>
      </c>
      <c r="P26" s="32">
        <f t="shared" si="8"/>
        <v>1</v>
      </c>
      <c r="Q26" s="32">
        <v>2</v>
      </c>
      <c r="R26" s="35" t="str" cm="1">
        <f t="array" ref="R26" xml:space="preserve"> INDEX($AC$5:$AJ$12, $P26, AC$4)</f>
        <v>a</v>
      </c>
      <c r="S26" s="35" t="str" cm="1">
        <f t="array" ref="S26" xml:space="preserve"> INDEX($AC$5:$AJ$12, $P26, AD$4)</f>
        <v>á</v>
      </c>
      <c r="T26" s="35" t="str" cm="1">
        <f t="array" ref="T26" xml:space="preserve"> INDEX($AC$5:$AJ$12, $P26, AE$4)</f>
        <v>à</v>
      </c>
      <c r="U26" s="35" t="str" cm="1">
        <f t="array" ref="U26" xml:space="preserve"> INDEX($AC$5:$AJ$12, $P26, AF$4)</f>
        <v>a</v>
      </c>
      <c r="V26" s="35" t="str" cm="1">
        <f t="array" ref="V26" xml:space="preserve"> INDEX($AC$5:$AJ$12, $P26, AG$4)</f>
        <v>â</v>
      </c>
      <c r="W26" s="35" t="str" cm="1">
        <f t="array" ref="W26" xml:space="preserve"> INDEX($AC$5:$AJ$12, $P26, AH$4)</f>
        <v>ǎ</v>
      </c>
      <c r="X26" s="35" t="str" cm="1">
        <f t="array" ref="X26" xml:space="preserve"> INDEX($AC$5:$AJ$12, $P26, AI$4)</f>
        <v>ā</v>
      </c>
      <c r="Y26" s="35" t="str" cm="1">
        <f t="array" ref="Y26" xml:space="preserve"> INDEX($AC$5:$AJ$12, $P26, AJ$4)</f>
        <v>a̍</v>
      </c>
      <c r="AA26" s="7"/>
      <c r="AB26" s="7"/>
      <c r="AC26" s="7"/>
      <c r="AD26" s="7"/>
      <c r="AE26" s="7"/>
      <c r="AF26" s="7"/>
      <c r="AG26" s="7"/>
      <c r="AH26" s="7"/>
      <c r="AI26" s="7"/>
      <c r="AJ26" s="7"/>
      <c r="AY26" t="s">
        <v>304</v>
      </c>
      <c r="AZ26" t="s">
        <v>305</v>
      </c>
      <c r="BA26" t="s">
        <v>306</v>
      </c>
      <c r="BB26" t="s">
        <v>307</v>
      </c>
    </row>
    <row r="27" spans="1:54" ht="40">
      <c r="A27" s="7"/>
      <c r="B27" s="9">
        <v>23</v>
      </c>
      <c r="C27" s="36" t="str">
        <f>INDEX(十五音韻母, $B27,1)</f>
        <v>交</v>
      </c>
      <c r="D27" s="29" t="str" cm="1">
        <f t="array" ref="D27" xml:space="preserve"> INDEX(白話字舒聲韻母, $B27)</f>
        <v>au</v>
      </c>
      <c r="E27" s="29" t="str" cm="1">
        <f t="array" ref="E27" xml:space="preserve"> INDEX(白話字入聲韻母, $B27)</f>
        <v>auh</v>
      </c>
      <c r="F27" s="31" t="str">
        <f t="shared" si="2"/>
        <v>au</v>
      </c>
      <c r="G27" s="27" t="str">
        <f t="shared" si="3"/>
        <v>áu</v>
      </c>
      <c r="H27" s="27" t="str">
        <f t="shared" si="4"/>
        <v>àu</v>
      </c>
      <c r="I27" s="28" t="str">
        <f t="shared" si="9"/>
        <v>auh</v>
      </c>
      <c r="J27" s="27" t="str">
        <f t="shared" si="5"/>
        <v>âu</v>
      </c>
      <c r="K27" s="38" t="str">
        <f t="shared" si="6"/>
        <v>ǎu</v>
      </c>
      <c r="L27" s="27" t="str">
        <f t="shared" si="7"/>
        <v>āu</v>
      </c>
      <c r="M27" s="28" t="str">
        <f t="shared" si="10"/>
        <v>a̍uh</v>
      </c>
      <c r="O27" s="30" t="s">
        <v>12</v>
      </c>
      <c r="P27" s="32">
        <f t="shared" si="8"/>
        <v>1</v>
      </c>
      <c r="Q27" s="32">
        <v>1</v>
      </c>
      <c r="R27" s="35" t="str" cm="1">
        <f t="array" ref="R27" xml:space="preserve"> INDEX($AC$5:$AJ$12, $P27, AC$4)</f>
        <v>a</v>
      </c>
      <c r="S27" s="35" t="str" cm="1">
        <f t="array" ref="S27" xml:space="preserve"> INDEX($AC$5:$AJ$12, $P27, AD$4)</f>
        <v>á</v>
      </c>
      <c r="T27" s="35" t="str" cm="1">
        <f t="array" ref="T27" xml:space="preserve"> INDEX($AC$5:$AJ$12, $P27, AE$4)</f>
        <v>à</v>
      </c>
      <c r="U27" s="35" t="str" cm="1">
        <f t="array" ref="U27" xml:space="preserve"> INDEX($AC$5:$AJ$12, $P27, AF$4)</f>
        <v>a</v>
      </c>
      <c r="V27" s="35" t="str" cm="1">
        <f t="array" ref="V27" xml:space="preserve"> INDEX($AC$5:$AJ$12, $P27, AG$4)</f>
        <v>â</v>
      </c>
      <c r="W27" s="35" t="str" cm="1">
        <f t="array" ref="W27" xml:space="preserve"> INDEX($AC$5:$AJ$12, $P27, AH$4)</f>
        <v>ǎ</v>
      </c>
      <c r="X27" s="35" t="str" cm="1">
        <f t="array" ref="X27" xml:space="preserve"> INDEX($AC$5:$AJ$12, $P27, AI$4)</f>
        <v>ā</v>
      </c>
      <c r="Y27" s="35" t="str" cm="1">
        <f t="array" ref="Y27" xml:space="preserve"> INDEX($AC$5:$AJ$12, $P27, AJ$4)</f>
        <v>a̍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Y27" t="s">
        <v>189</v>
      </c>
      <c r="AZ27" t="s">
        <v>308</v>
      </c>
      <c r="BA27" t="s">
        <v>309</v>
      </c>
      <c r="BB27" t="s">
        <v>310</v>
      </c>
    </row>
    <row r="28" spans="1:54" ht="40">
      <c r="A28" s="7"/>
      <c r="B28" s="9">
        <v>24</v>
      </c>
      <c r="C28" s="36" t="str">
        <f>INDEX(十五音韻母, $B28,1)</f>
        <v>迦</v>
      </c>
      <c r="D28" s="29" t="str" cm="1">
        <f t="array" ref="D28" xml:space="preserve"> INDEX(白話字舒聲韻母, $B28)</f>
        <v>ia</v>
      </c>
      <c r="E28" s="29" t="str" cm="1">
        <f t="array" ref="E28" xml:space="preserve"> INDEX(白話字入聲韻母, $B28)</f>
        <v>iah</v>
      </c>
      <c r="F28" s="31" t="str">
        <f t="shared" si="2"/>
        <v>ia</v>
      </c>
      <c r="G28" s="27" t="str">
        <f t="shared" si="3"/>
        <v>iá</v>
      </c>
      <c r="H28" s="27" t="str">
        <f t="shared" si="4"/>
        <v>ià</v>
      </c>
      <c r="I28" s="28" t="str">
        <f t="shared" si="9"/>
        <v>iah</v>
      </c>
      <c r="J28" s="27" t="str">
        <f t="shared" si="5"/>
        <v>iâ</v>
      </c>
      <c r="K28" s="38" t="str">
        <f t="shared" si="6"/>
        <v>iǎ</v>
      </c>
      <c r="L28" s="27" t="str">
        <f t="shared" si="7"/>
        <v>iā</v>
      </c>
      <c r="M28" s="28" t="str">
        <f t="shared" si="10"/>
        <v>ia̍h</v>
      </c>
      <c r="O28" s="30" t="s">
        <v>12</v>
      </c>
      <c r="P28" s="32">
        <f t="shared" si="8"/>
        <v>1</v>
      </c>
      <c r="Q28" s="32">
        <v>2</v>
      </c>
      <c r="R28" s="35" t="str" cm="1">
        <f t="array" ref="R28" xml:space="preserve"> INDEX($AC$5:$AJ$12, $P28, AC$4)</f>
        <v>a</v>
      </c>
      <c r="S28" s="35" t="str" cm="1">
        <f t="array" ref="S28" xml:space="preserve"> INDEX($AC$5:$AJ$12, $P28, AD$4)</f>
        <v>á</v>
      </c>
      <c r="T28" s="35" t="str" cm="1">
        <f t="array" ref="T28" xml:space="preserve"> INDEX($AC$5:$AJ$12, $P28, AE$4)</f>
        <v>à</v>
      </c>
      <c r="U28" s="35" t="str" cm="1">
        <f t="array" ref="U28" xml:space="preserve"> INDEX($AC$5:$AJ$12, $P28, AF$4)</f>
        <v>a</v>
      </c>
      <c r="V28" s="35" t="str" cm="1">
        <f t="array" ref="V28" xml:space="preserve"> INDEX($AC$5:$AJ$12, $P28, AG$4)</f>
        <v>â</v>
      </c>
      <c r="W28" s="35" t="str" cm="1">
        <f t="array" ref="W28" xml:space="preserve"> INDEX($AC$5:$AJ$12, $P28, AH$4)</f>
        <v>ǎ</v>
      </c>
      <c r="X28" s="35" t="str" cm="1">
        <f t="array" ref="X28" xml:space="preserve"> INDEX($AC$5:$AJ$12, $P28, AI$4)</f>
        <v>ā</v>
      </c>
      <c r="Y28" s="35" t="str" cm="1">
        <f t="array" ref="Y28" xml:space="preserve"> INDEX($AC$5:$AJ$12, $P28, AJ$4)</f>
        <v>a̍</v>
      </c>
      <c r="AA28" s="7"/>
      <c r="AB28" s="7"/>
      <c r="AC28" s="7"/>
      <c r="AD28" s="7"/>
      <c r="AE28" s="7"/>
      <c r="AF28" s="7"/>
      <c r="AG28" s="7"/>
      <c r="AH28" s="7"/>
      <c r="AI28" s="7"/>
      <c r="AJ28" s="7"/>
      <c r="AY28" t="s">
        <v>78</v>
      </c>
      <c r="AZ28" t="s">
        <v>311</v>
      </c>
      <c r="BA28" t="s">
        <v>312</v>
      </c>
      <c r="BB28" t="s">
        <v>313</v>
      </c>
    </row>
    <row r="29" spans="1:54" ht="40">
      <c r="A29" s="7"/>
      <c r="B29" s="9">
        <v>25</v>
      </c>
      <c r="C29" s="36" t="str">
        <f>INDEX(十五音韻母, $B29,1)</f>
        <v>檜</v>
      </c>
      <c r="D29" s="29" t="str" cm="1">
        <f t="array" ref="D29" xml:space="preserve"> INDEX(白話字舒聲韻母, $B29)</f>
        <v>oe</v>
      </c>
      <c r="E29" s="29" t="str" cm="1">
        <f t="array" ref="E29" xml:space="preserve"> INDEX(白話字入聲韻母, $B29)</f>
        <v>oeh</v>
      </c>
      <c r="F29" s="31" t="str">
        <f t="shared" si="2"/>
        <v>oe</v>
      </c>
      <c r="G29" s="27" t="str">
        <f t="shared" si="3"/>
        <v>óe</v>
      </c>
      <c r="H29" s="27" t="str">
        <f t="shared" si="4"/>
        <v>òe</v>
      </c>
      <c r="I29" s="28" t="str">
        <f t="shared" si="9"/>
        <v>oeh</v>
      </c>
      <c r="J29" s="27" t="str">
        <f t="shared" si="5"/>
        <v>ôe</v>
      </c>
      <c r="K29" s="38" t="str">
        <f t="shared" si="6"/>
        <v>òe</v>
      </c>
      <c r="L29" s="27" t="str">
        <f t="shared" si="7"/>
        <v>ōe</v>
      </c>
      <c r="M29" s="28" t="str">
        <f t="shared" si="10"/>
        <v>o̍eh</v>
      </c>
      <c r="O29" s="30" t="s">
        <v>48</v>
      </c>
      <c r="P29" s="32">
        <f t="shared" si="8"/>
        <v>4</v>
      </c>
      <c r="Q29" s="32">
        <v>1</v>
      </c>
      <c r="R29" s="35" t="str" cm="1">
        <f t="array" ref="R29" xml:space="preserve"> INDEX($AC$5:$AJ$12, $P29, AC$4)</f>
        <v>o</v>
      </c>
      <c r="S29" s="35" t="str" cm="1">
        <f t="array" ref="S29" xml:space="preserve"> INDEX($AC$5:$AJ$12, $P29, AD$4)</f>
        <v>ó</v>
      </c>
      <c r="T29" s="35" t="str" cm="1">
        <f t="array" ref="T29" xml:space="preserve"> INDEX($AC$5:$AJ$12, $P29, AE$4)</f>
        <v>ò</v>
      </c>
      <c r="U29" s="35" t="str" cm="1">
        <f t="array" ref="U29" xml:space="preserve"> INDEX($AC$5:$AJ$12, $P29, AF$4)</f>
        <v>o</v>
      </c>
      <c r="V29" s="35" t="str" cm="1">
        <f t="array" ref="V29" xml:space="preserve"> INDEX($AC$5:$AJ$12, $P29, AG$4)</f>
        <v>ô</v>
      </c>
      <c r="W29" s="35" t="str" cm="1">
        <f t="array" ref="W29" xml:space="preserve"> INDEX($AC$5:$AJ$12, $P29, AH$4)</f>
        <v>ò</v>
      </c>
      <c r="X29" s="35" t="str" cm="1">
        <f t="array" ref="X29" xml:space="preserve"> INDEX($AC$5:$AJ$12, $P29, AI$4)</f>
        <v>ō</v>
      </c>
      <c r="Y29" s="35" t="str" cm="1">
        <f t="array" ref="Y29" xml:space="preserve"> INDEX($AC$5:$AJ$12, $P29, AJ$4)</f>
        <v>o̍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  <c r="AY29" t="s">
        <v>314</v>
      </c>
      <c r="AZ29" t="s">
        <v>315</v>
      </c>
      <c r="BA29" t="s">
        <v>316</v>
      </c>
      <c r="BB29" t="s">
        <v>317</v>
      </c>
    </row>
    <row r="30" spans="1:54" ht="40">
      <c r="A30" s="7"/>
      <c r="B30" s="9">
        <v>26</v>
      </c>
      <c r="C30" s="36" t="str">
        <f>INDEX(十五音韻母, $B30,1)</f>
        <v>監</v>
      </c>
      <c r="D30" s="29" t="str" cm="1">
        <f t="array" ref="D30" xml:space="preserve"> INDEX(白話字舒聲韻母, $B30)</f>
        <v>aⁿ</v>
      </c>
      <c r="E30" s="29" t="str" cm="1">
        <f t="array" ref="E30" xml:space="preserve"> INDEX(白話字入聲韻母, $B30)</f>
        <v>ahⁿ</v>
      </c>
      <c r="F30" s="31" t="str">
        <f t="shared" si="2"/>
        <v>aⁿ</v>
      </c>
      <c r="G30" s="27" t="str">
        <f t="shared" si="3"/>
        <v>áⁿ</v>
      </c>
      <c r="H30" s="27" t="str">
        <f t="shared" si="4"/>
        <v>àⁿ</v>
      </c>
      <c r="I30" s="28" t="str">
        <f t="shared" si="9"/>
        <v>ahⁿ</v>
      </c>
      <c r="J30" s="27" t="str">
        <f t="shared" si="5"/>
        <v>âⁿ</v>
      </c>
      <c r="K30" s="38" t="str">
        <f t="shared" si="6"/>
        <v>ǎⁿ</v>
      </c>
      <c r="L30" s="27" t="str">
        <f t="shared" si="7"/>
        <v>āⁿ</v>
      </c>
      <c r="M30" s="28" t="str">
        <f t="shared" si="10"/>
        <v>a̍hⁿ</v>
      </c>
      <c r="O30" s="30" t="s">
        <v>12</v>
      </c>
      <c r="P30" s="32">
        <f t="shared" si="8"/>
        <v>1</v>
      </c>
      <c r="Q30" s="32">
        <v>1</v>
      </c>
      <c r="R30" s="35" t="str" cm="1">
        <f t="array" ref="R30" xml:space="preserve"> INDEX($AC$5:$AJ$12, $P30, AC$4)</f>
        <v>a</v>
      </c>
      <c r="S30" s="35" t="str" cm="1">
        <f t="array" ref="S30" xml:space="preserve"> INDEX($AC$5:$AJ$12, $P30, AD$4)</f>
        <v>á</v>
      </c>
      <c r="T30" s="35" t="str" cm="1">
        <f t="array" ref="T30" xml:space="preserve"> INDEX($AC$5:$AJ$12, $P30, AE$4)</f>
        <v>à</v>
      </c>
      <c r="U30" s="35" t="str" cm="1">
        <f t="array" ref="U30" xml:space="preserve"> INDEX($AC$5:$AJ$12, $P30, AF$4)</f>
        <v>a</v>
      </c>
      <c r="V30" s="35" t="str" cm="1">
        <f t="array" ref="V30" xml:space="preserve"> INDEX($AC$5:$AJ$12, $P30, AG$4)</f>
        <v>â</v>
      </c>
      <c r="W30" s="35" t="str" cm="1">
        <f t="array" ref="W30" xml:space="preserve"> INDEX($AC$5:$AJ$12, $P30, AH$4)</f>
        <v>ǎ</v>
      </c>
      <c r="X30" s="35" t="str" cm="1">
        <f t="array" ref="X30" xml:space="preserve"> INDEX($AC$5:$AJ$12, $P30, AI$4)</f>
        <v>ā</v>
      </c>
      <c r="Y30" s="35" t="str" cm="1">
        <f t="array" ref="Y30" xml:space="preserve"> INDEX($AC$5:$AJ$12, $P30, AJ$4)</f>
        <v>a̍</v>
      </c>
      <c r="AA30" s="7"/>
      <c r="AB30" s="7"/>
      <c r="AC30" s="7"/>
      <c r="AD30" s="7"/>
      <c r="AE30" s="7"/>
      <c r="AF30" s="7"/>
      <c r="AG30" s="7"/>
      <c r="AH30" s="7"/>
      <c r="AI30" s="7"/>
      <c r="AJ30" s="7"/>
      <c r="AY30" t="s">
        <v>79</v>
      </c>
      <c r="AZ30" t="s">
        <v>318</v>
      </c>
      <c r="BA30" t="s">
        <v>319</v>
      </c>
      <c r="BB30" t="s">
        <v>320</v>
      </c>
    </row>
    <row r="31" spans="1:54" ht="40">
      <c r="A31" s="7"/>
      <c r="B31" s="9">
        <v>27</v>
      </c>
      <c r="C31" s="36" t="str">
        <f>INDEX(十五音韻母, $B31,1)</f>
        <v>艍</v>
      </c>
      <c r="D31" s="29" t="str" cm="1">
        <f t="array" ref="D31" xml:space="preserve"> INDEX(白話字舒聲韻母, $B31)</f>
        <v>u</v>
      </c>
      <c r="E31" s="29" t="str" cm="1">
        <f t="array" ref="E31" xml:space="preserve"> INDEX(白話字入聲韻母, $B31)</f>
        <v>uh</v>
      </c>
      <c r="F31" s="31" t="str">
        <f t="shared" si="2"/>
        <v>u</v>
      </c>
      <c r="G31" s="27" t="str">
        <f t="shared" si="3"/>
        <v>ú</v>
      </c>
      <c r="H31" s="27" t="str">
        <f t="shared" si="4"/>
        <v>ù</v>
      </c>
      <c r="I31" s="28" t="str">
        <f t="shared" si="9"/>
        <v>uh</v>
      </c>
      <c r="J31" s="27" t="str">
        <f t="shared" si="5"/>
        <v>û</v>
      </c>
      <c r="K31" s="38" t="str">
        <f t="shared" si="6"/>
        <v>ù</v>
      </c>
      <c r="L31" s="27" t="str">
        <f t="shared" si="7"/>
        <v>ū</v>
      </c>
      <c r="M31" s="28" t="str">
        <f t="shared" si="10"/>
        <v>u̍h</v>
      </c>
      <c r="O31" s="30" t="s">
        <v>20</v>
      </c>
      <c r="P31" s="32">
        <f t="shared" si="8"/>
        <v>6</v>
      </c>
      <c r="Q31" s="32">
        <v>1</v>
      </c>
      <c r="R31" s="35" t="str" cm="1">
        <f t="array" ref="R31" xml:space="preserve"> INDEX($AC$5:$AJ$12, $P31, AC$4)</f>
        <v>u</v>
      </c>
      <c r="S31" s="35" t="str" cm="1">
        <f t="array" ref="S31" xml:space="preserve"> INDEX($AC$5:$AJ$12, $P31, AD$4)</f>
        <v>ú</v>
      </c>
      <c r="T31" s="35" t="str" cm="1">
        <f t="array" ref="T31" xml:space="preserve"> INDEX($AC$5:$AJ$12, $P31, AE$4)</f>
        <v>ù</v>
      </c>
      <c r="U31" s="35" t="str" cm="1">
        <f t="array" ref="U31" xml:space="preserve"> INDEX($AC$5:$AJ$12, $P31, AF$4)</f>
        <v>u</v>
      </c>
      <c r="V31" s="35" t="str" cm="1">
        <f t="array" ref="V31" xml:space="preserve"> INDEX($AC$5:$AJ$12, $P31, AG$4)</f>
        <v>û</v>
      </c>
      <c r="W31" s="35" t="str" cm="1">
        <f t="array" ref="W31" xml:space="preserve"> INDEX($AC$5:$AJ$12, $P31, AH$4)</f>
        <v>ù</v>
      </c>
      <c r="X31" s="35" t="str" cm="1">
        <f t="array" ref="X31" xml:space="preserve"> INDEX($AC$5:$AJ$12, $P31, AI$4)</f>
        <v>ū</v>
      </c>
      <c r="Y31" s="35" t="str" cm="1">
        <f t="array" ref="Y31" xml:space="preserve"> INDEX($AC$5:$AJ$12, $P31, AJ$4)</f>
        <v>u̍</v>
      </c>
      <c r="AA31" s="7"/>
      <c r="AB31" s="7"/>
      <c r="AC31" s="7"/>
      <c r="AD31" s="7"/>
      <c r="AE31" s="7"/>
      <c r="AF31" s="7"/>
      <c r="AG31" s="7"/>
      <c r="AH31" s="7"/>
      <c r="AI31" s="7"/>
      <c r="AJ31" s="7"/>
      <c r="AY31" t="s">
        <v>191</v>
      </c>
      <c r="AZ31" t="s">
        <v>321</v>
      </c>
      <c r="BA31" t="s">
        <v>322</v>
      </c>
      <c r="BB31" t="s">
        <v>323</v>
      </c>
    </row>
    <row r="32" spans="1:54" ht="40">
      <c r="A32" s="7"/>
      <c r="B32" s="9">
        <v>28</v>
      </c>
      <c r="C32" s="36" t="str">
        <f>INDEX(十五音韻母, $B32,1)</f>
        <v>膠</v>
      </c>
      <c r="D32" s="29" t="str" cm="1">
        <f t="array" ref="D32" xml:space="preserve"> INDEX(白話字舒聲韻母, $B32)</f>
        <v>a</v>
      </c>
      <c r="E32" s="29" t="str" cm="1">
        <f t="array" ref="E32" xml:space="preserve"> INDEX(白話字入聲韻母, $B32)</f>
        <v>ah</v>
      </c>
      <c r="F32" s="31" t="str">
        <f t="shared" si="2"/>
        <v>a</v>
      </c>
      <c r="G32" s="27" t="str">
        <f t="shared" si="3"/>
        <v>á</v>
      </c>
      <c r="H32" s="27" t="str">
        <f t="shared" si="4"/>
        <v>à</v>
      </c>
      <c r="I32" s="28" t="str">
        <f t="shared" si="9"/>
        <v>ah</v>
      </c>
      <c r="J32" s="27" t="str">
        <f t="shared" si="5"/>
        <v>â</v>
      </c>
      <c r="K32" s="38" t="str">
        <f t="shared" si="6"/>
        <v>ǎ</v>
      </c>
      <c r="L32" s="27" t="str">
        <f t="shared" si="7"/>
        <v>ā</v>
      </c>
      <c r="M32" s="28" t="str">
        <f t="shared" si="10"/>
        <v>a̍h</v>
      </c>
      <c r="O32" s="30" t="s">
        <v>12</v>
      </c>
      <c r="P32" s="32">
        <f t="shared" si="8"/>
        <v>1</v>
      </c>
      <c r="Q32" s="32">
        <v>1</v>
      </c>
      <c r="R32" s="35" t="str" cm="1">
        <f t="array" ref="R32" xml:space="preserve"> INDEX($AC$5:$AJ$12, $P32, AC$4)</f>
        <v>a</v>
      </c>
      <c r="S32" s="35" t="str" cm="1">
        <f t="array" ref="S32" xml:space="preserve"> INDEX($AC$5:$AJ$12, $P32, AD$4)</f>
        <v>á</v>
      </c>
      <c r="T32" s="35" t="str" cm="1">
        <f t="array" ref="T32" xml:space="preserve"> INDEX($AC$5:$AJ$12, $P32, AE$4)</f>
        <v>à</v>
      </c>
      <c r="U32" s="35" t="str" cm="1">
        <f t="array" ref="U32" xml:space="preserve"> INDEX($AC$5:$AJ$12, $P32, AF$4)</f>
        <v>a</v>
      </c>
      <c r="V32" s="35" t="str" cm="1">
        <f t="array" ref="V32" xml:space="preserve"> INDEX($AC$5:$AJ$12, $P32, AG$4)</f>
        <v>â</v>
      </c>
      <c r="W32" s="35" t="str" cm="1">
        <f t="array" ref="W32" xml:space="preserve"> INDEX($AC$5:$AJ$12, $P32, AH$4)</f>
        <v>ǎ</v>
      </c>
      <c r="X32" s="35" t="str" cm="1">
        <f t="array" ref="X32" xml:space="preserve"> INDEX($AC$5:$AJ$12, $P32, AI$4)</f>
        <v>ā</v>
      </c>
      <c r="Y32" s="35" t="str" cm="1">
        <f t="array" ref="Y32" xml:space="preserve"> INDEX($AC$5:$AJ$12, $P32, AJ$4)</f>
        <v>a̍</v>
      </c>
      <c r="AA32" s="7"/>
      <c r="AB32" s="7"/>
      <c r="AC32" s="7"/>
      <c r="AD32" s="7"/>
      <c r="AE32" s="7"/>
      <c r="AF32" s="7"/>
      <c r="AG32" s="7"/>
      <c r="AH32" s="7"/>
      <c r="AI32" s="7"/>
      <c r="AJ32" s="7"/>
      <c r="AY32" t="s">
        <v>324</v>
      </c>
      <c r="AZ32">
        <v>144</v>
      </c>
      <c r="BA32" t="s">
        <v>325</v>
      </c>
      <c r="BB32">
        <v>143</v>
      </c>
    </row>
    <row r="33" spans="1:54" ht="40">
      <c r="A33" s="7"/>
      <c r="B33" s="9">
        <v>29</v>
      </c>
      <c r="C33" s="36" t="str">
        <f>INDEX(十五音韻母, $B33,1)</f>
        <v>居</v>
      </c>
      <c r="D33" s="29" t="str" cm="1">
        <f t="array" ref="D33" xml:space="preserve"> INDEX(白話字舒聲韻母, $B33)</f>
        <v>i</v>
      </c>
      <c r="E33" s="29" t="str" cm="1">
        <f t="array" ref="E33" xml:space="preserve"> INDEX(白話字入聲韻母, $B33)</f>
        <v>ih</v>
      </c>
      <c r="F33" s="31" t="str">
        <f t="shared" si="2"/>
        <v>i</v>
      </c>
      <c r="G33" s="27" t="str">
        <f t="shared" si="3"/>
        <v>í</v>
      </c>
      <c r="H33" s="27" t="str">
        <f t="shared" si="4"/>
        <v>ì</v>
      </c>
      <c r="I33" s="28" t="str">
        <f t="shared" si="9"/>
        <v>ih</v>
      </c>
      <c r="J33" s="27" t="str">
        <f t="shared" si="5"/>
        <v>î</v>
      </c>
      <c r="K33" s="38" t="str">
        <f t="shared" si="6"/>
        <v>ì</v>
      </c>
      <c r="L33" s="27" t="str">
        <f t="shared" si="7"/>
        <v>ī</v>
      </c>
      <c r="M33" s="28" t="str">
        <f t="shared" si="10"/>
        <v>i̍h</v>
      </c>
      <c r="O33" s="30" t="s">
        <v>37</v>
      </c>
      <c r="P33" s="32">
        <f t="shared" si="8"/>
        <v>3</v>
      </c>
      <c r="Q33" s="32">
        <v>1</v>
      </c>
      <c r="R33" s="35" t="str" cm="1">
        <f t="array" ref="R33" xml:space="preserve"> INDEX($AC$5:$AJ$12, $P33, AC$4)</f>
        <v>i</v>
      </c>
      <c r="S33" s="35" t="str" cm="1">
        <f t="array" ref="S33" xml:space="preserve"> INDEX($AC$5:$AJ$12, $P33, AD$4)</f>
        <v>í</v>
      </c>
      <c r="T33" s="35" t="str" cm="1">
        <f t="array" ref="T33" xml:space="preserve"> INDEX($AC$5:$AJ$12, $P33, AE$4)</f>
        <v>ì</v>
      </c>
      <c r="U33" s="35" t="str" cm="1">
        <f t="array" ref="U33" xml:space="preserve"> INDEX($AC$5:$AJ$12, $P33, AF$4)</f>
        <v>i</v>
      </c>
      <c r="V33" s="35" t="str" cm="1">
        <f t="array" ref="V33" xml:space="preserve"> INDEX($AC$5:$AJ$12, $P33, AG$4)</f>
        <v>î</v>
      </c>
      <c r="W33" s="35" t="str" cm="1">
        <f t="array" ref="W33" xml:space="preserve"> INDEX($AC$5:$AJ$12, $P33, AH$4)</f>
        <v>ì</v>
      </c>
      <c r="X33" s="35" t="str" cm="1">
        <f t="array" ref="X33" xml:space="preserve"> INDEX($AC$5:$AJ$12, $P33, AI$4)</f>
        <v>ī</v>
      </c>
      <c r="Y33" s="35" t="str" cm="1">
        <f t="array" ref="Y33" xml:space="preserve"> INDEX($AC$5:$AJ$12, $P33, AJ$4)</f>
        <v>i̍</v>
      </c>
      <c r="AA33" s="7"/>
      <c r="AB33" s="7"/>
      <c r="AC33" s="7"/>
      <c r="AD33" s="7"/>
      <c r="AE33" s="7"/>
      <c r="AF33" s="7"/>
      <c r="AG33" s="7"/>
      <c r="AH33" s="7"/>
      <c r="AI33" s="7"/>
      <c r="AJ33" s="7"/>
      <c r="AY33" t="s">
        <v>326</v>
      </c>
      <c r="AZ33" t="s">
        <v>327</v>
      </c>
      <c r="BA33" t="s">
        <v>328</v>
      </c>
      <c r="BB33" t="s">
        <v>329</v>
      </c>
    </row>
    <row r="34" spans="1:54" ht="40">
      <c r="A34" s="7"/>
      <c r="B34" s="9">
        <v>30</v>
      </c>
      <c r="C34" s="36" t="str">
        <f>INDEX(十五音韻母, $B34,1)</f>
        <v>丩</v>
      </c>
      <c r="D34" s="29" t="str" cm="1">
        <f t="array" ref="D34" xml:space="preserve"> INDEX(白話字舒聲韻母, $B34)</f>
        <v>iu</v>
      </c>
      <c r="E34" s="29" t="str" cm="1">
        <f t="array" ref="E34" xml:space="preserve"> INDEX(白話字入聲韻母, $B34)</f>
        <v>iuh</v>
      </c>
      <c r="F34" s="31" t="str">
        <f t="shared" si="2"/>
        <v>iu</v>
      </c>
      <c r="G34" s="27" t="str">
        <f t="shared" si="3"/>
        <v>iú</v>
      </c>
      <c r="H34" s="27" t="str">
        <f t="shared" si="4"/>
        <v>iù</v>
      </c>
      <c r="I34" s="28" t="str">
        <f t="shared" si="9"/>
        <v>iuh</v>
      </c>
      <c r="J34" s="27" t="str">
        <f t="shared" si="5"/>
        <v>iû</v>
      </c>
      <c r="K34" s="38" t="str">
        <f t="shared" si="6"/>
        <v>iù</v>
      </c>
      <c r="L34" s="27" t="str">
        <f t="shared" si="7"/>
        <v>iū</v>
      </c>
      <c r="M34" s="28" t="str">
        <f t="shared" si="10"/>
        <v>iu̍h</v>
      </c>
      <c r="O34" s="30" t="s">
        <v>20</v>
      </c>
      <c r="P34" s="32">
        <f t="shared" si="8"/>
        <v>6</v>
      </c>
      <c r="Q34" s="32">
        <v>2</v>
      </c>
      <c r="R34" s="35" t="str" cm="1">
        <f t="array" ref="R34" xml:space="preserve"> INDEX($AC$5:$AJ$12, $P34, AC$4)</f>
        <v>u</v>
      </c>
      <c r="S34" s="35" t="str" cm="1">
        <f t="array" ref="S34" xml:space="preserve"> INDEX($AC$5:$AJ$12, $P34, AD$4)</f>
        <v>ú</v>
      </c>
      <c r="T34" s="35" t="str" cm="1">
        <f t="array" ref="T34" xml:space="preserve"> INDEX($AC$5:$AJ$12, $P34, AE$4)</f>
        <v>ù</v>
      </c>
      <c r="U34" s="35" t="str" cm="1">
        <f t="array" ref="U34" xml:space="preserve"> INDEX($AC$5:$AJ$12, $P34, AF$4)</f>
        <v>u</v>
      </c>
      <c r="V34" s="35" t="str" cm="1">
        <f t="array" ref="V34" xml:space="preserve"> INDEX($AC$5:$AJ$12, $P34, AG$4)</f>
        <v>û</v>
      </c>
      <c r="W34" s="35" t="str" cm="1">
        <f t="array" ref="W34" xml:space="preserve"> INDEX($AC$5:$AJ$12, $P34, AH$4)</f>
        <v>ù</v>
      </c>
      <c r="X34" s="35" t="str" cm="1">
        <f t="array" ref="X34" xml:space="preserve"> INDEX($AC$5:$AJ$12, $P34, AI$4)</f>
        <v>ū</v>
      </c>
      <c r="Y34" s="35" t="str" cm="1">
        <f t="array" ref="Y34" xml:space="preserve"> INDEX($AC$5:$AJ$12, $P34, AJ$4)</f>
        <v>u̍</v>
      </c>
      <c r="AA34" s="7"/>
      <c r="AB34" s="7"/>
      <c r="AC34" s="7"/>
      <c r="AD34" s="7"/>
      <c r="AE34" s="7"/>
      <c r="AF34" s="7"/>
      <c r="AG34" s="7"/>
      <c r="AH34" s="7"/>
      <c r="AI34" s="7"/>
      <c r="AJ34" s="7"/>
      <c r="AY34" t="s">
        <v>330</v>
      </c>
      <c r="AZ34" s="20">
        <v>5.9999999999999997E+302</v>
      </c>
      <c r="BA34" t="s">
        <v>331</v>
      </c>
      <c r="BB34" s="20">
        <v>4.0000000000000003E+302</v>
      </c>
    </row>
    <row r="35" spans="1:54" ht="40">
      <c r="A35" s="7"/>
      <c r="B35" s="9">
        <v>31</v>
      </c>
      <c r="C35" s="36" t="str">
        <f>INDEX(十五音韻母, $B35,1)</f>
        <v>更</v>
      </c>
      <c r="D35" s="29" t="str" cm="1">
        <f t="array" ref="D35" xml:space="preserve"> INDEX(白話字舒聲韻母, $B35)</f>
        <v>eⁿ</v>
      </c>
      <c r="E35" s="29" t="str" cm="1">
        <f t="array" ref="E35" xml:space="preserve"> INDEX(白話字入聲韻母, $B35)</f>
        <v>ehⁿ</v>
      </c>
      <c r="F35" s="31" t="str">
        <f t="shared" si="2"/>
        <v>eⁿ</v>
      </c>
      <c r="G35" s="27" t="str">
        <f t="shared" si="3"/>
        <v>éⁿ</v>
      </c>
      <c r="H35" s="27" t="str">
        <f t="shared" si="4"/>
        <v>èⁿ</v>
      </c>
      <c r="I35" s="28" t="str">
        <f t="shared" si="9"/>
        <v>ehⁿ</v>
      </c>
      <c r="J35" s="27" t="str">
        <f t="shared" si="5"/>
        <v>êⁿ</v>
      </c>
      <c r="K35" s="38" t="str">
        <f t="shared" si="6"/>
        <v>èⁿ</v>
      </c>
      <c r="L35" s="27" t="str">
        <f t="shared" si="7"/>
        <v>ēⁿ</v>
      </c>
      <c r="M35" s="28" t="str">
        <f t="shared" si="10"/>
        <v>e̍hⁿ</v>
      </c>
      <c r="O35" s="30" t="s">
        <v>26</v>
      </c>
      <c r="P35" s="32">
        <f t="shared" si="8"/>
        <v>2</v>
      </c>
      <c r="Q35" s="32">
        <v>1</v>
      </c>
      <c r="R35" s="35" t="str" cm="1">
        <f t="array" ref="R35" xml:space="preserve"> INDEX($AC$5:$AJ$12, $P35, AC$4)</f>
        <v>e</v>
      </c>
      <c r="S35" s="35" t="str" cm="1">
        <f t="array" ref="S35" xml:space="preserve"> INDEX($AC$5:$AJ$12, $P35, AD$4)</f>
        <v>é</v>
      </c>
      <c r="T35" s="35" t="str" cm="1">
        <f t="array" ref="T35" xml:space="preserve"> INDEX($AC$5:$AJ$12, $P35, AE$4)</f>
        <v>è</v>
      </c>
      <c r="U35" s="35" t="str" cm="1">
        <f t="array" ref="U35" xml:space="preserve"> INDEX($AC$5:$AJ$12, $P35, AF$4)</f>
        <v>e</v>
      </c>
      <c r="V35" s="35" t="str" cm="1">
        <f t="array" ref="V35" xml:space="preserve"> INDEX($AC$5:$AJ$12, $P35, AG$4)</f>
        <v>ê</v>
      </c>
      <c r="W35" s="35" t="str" cm="1">
        <f t="array" ref="W35" xml:space="preserve"> INDEX($AC$5:$AJ$12, $P35, AH$4)</f>
        <v>è</v>
      </c>
      <c r="X35" s="35" t="str" cm="1">
        <f t="array" ref="X35" xml:space="preserve"> INDEX($AC$5:$AJ$12, $P35, AI$4)</f>
        <v>ē</v>
      </c>
      <c r="Y35" s="35" t="str" cm="1">
        <f t="array" ref="Y35" xml:space="preserve"> INDEX($AC$5:$AJ$12, $P35, AJ$4)</f>
        <v>e̍</v>
      </c>
      <c r="AA35" s="7"/>
      <c r="AB35" s="7"/>
      <c r="AC35" s="7"/>
      <c r="AD35" s="7"/>
      <c r="AE35" s="7"/>
      <c r="AF35" s="7"/>
      <c r="AG35" s="7"/>
      <c r="AH35" s="7"/>
      <c r="AI35" s="7"/>
      <c r="AJ35" s="7"/>
      <c r="AY35" t="s">
        <v>332</v>
      </c>
      <c r="AZ35" t="s">
        <v>333</v>
      </c>
      <c r="BA35" t="s">
        <v>334</v>
      </c>
      <c r="BB35" t="s">
        <v>333</v>
      </c>
    </row>
    <row r="36" spans="1:54" ht="40">
      <c r="A36" s="7"/>
      <c r="B36" s="9">
        <v>32</v>
      </c>
      <c r="C36" s="36" t="str">
        <f>INDEX(十五音韻母, $B36,1)</f>
        <v>褌</v>
      </c>
      <c r="D36" s="29" t="str" cm="1">
        <f t="array" ref="D36" xml:space="preserve"> INDEX(白話字舒聲韻母, $B36)</f>
        <v>uiⁿ</v>
      </c>
      <c r="E36" s="29" t="str" cm="1">
        <f t="array" ref="E36" xml:space="preserve"> INDEX(白話字入聲韻母, $B36)</f>
        <v>uihⁿ</v>
      </c>
      <c r="F36" s="31" t="str">
        <f t="shared" si="2"/>
        <v>uiⁿ</v>
      </c>
      <c r="G36" s="27" t="str">
        <f t="shared" si="3"/>
        <v>úiⁿ</v>
      </c>
      <c r="H36" s="27" t="str">
        <f t="shared" si="4"/>
        <v>ùiⁿ</v>
      </c>
      <c r="I36" s="28" t="str">
        <f t="shared" si="9"/>
        <v>uihⁿ</v>
      </c>
      <c r="J36" s="27" t="str">
        <f t="shared" si="5"/>
        <v>ûiⁿ</v>
      </c>
      <c r="K36" s="38" t="str">
        <f t="shared" si="6"/>
        <v>ùiⁿ</v>
      </c>
      <c r="L36" s="27" t="str">
        <f t="shared" si="7"/>
        <v>ūiⁿ</v>
      </c>
      <c r="M36" s="28" t="str">
        <f t="shared" si="10"/>
        <v>u̍ihⁿ</v>
      </c>
      <c r="O36" s="30" t="s">
        <v>20</v>
      </c>
      <c r="P36" s="32">
        <f t="shared" si="8"/>
        <v>6</v>
      </c>
      <c r="Q36" s="32">
        <v>1</v>
      </c>
      <c r="R36" s="35" t="str" cm="1">
        <f t="array" ref="R36" xml:space="preserve"> INDEX($AC$5:$AJ$12, $P36, AC$4)</f>
        <v>u</v>
      </c>
      <c r="S36" s="35" t="str" cm="1">
        <f t="array" ref="S36" xml:space="preserve"> INDEX($AC$5:$AJ$12, $P36, AD$4)</f>
        <v>ú</v>
      </c>
      <c r="T36" s="35" t="str" cm="1">
        <f t="array" ref="T36" xml:space="preserve"> INDEX($AC$5:$AJ$12, $P36, AE$4)</f>
        <v>ù</v>
      </c>
      <c r="U36" s="35" t="str" cm="1">
        <f t="array" ref="U36" xml:space="preserve"> INDEX($AC$5:$AJ$12, $P36, AF$4)</f>
        <v>u</v>
      </c>
      <c r="V36" s="35" t="str" cm="1">
        <f t="array" ref="V36" xml:space="preserve"> INDEX($AC$5:$AJ$12, $P36, AG$4)</f>
        <v>û</v>
      </c>
      <c r="W36" s="35" t="str" cm="1">
        <f t="array" ref="W36" xml:space="preserve"> INDEX($AC$5:$AJ$12, $P36, AH$4)</f>
        <v>ù</v>
      </c>
      <c r="X36" s="35" t="str" cm="1">
        <f t="array" ref="X36" xml:space="preserve"> INDEX($AC$5:$AJ$12, $P36, AI$4)</f>
        <v>ū</v>
      </c>
      <c r="Y36" s="35" t="str" cm="1">
        <f t="array" ref="Y36" xml:space="preserve"> INDEX($AC$5:$AJ$12, $P36, AJ$4)</f>
        <v>u̍</v>
      </c>
      <c r="AA36" s="7"/>
      <c r="AB36" s="7"/>
      <c r="AC36" s="7"/>
      <c r="AD36" s="7"/>
      <c r="AE36" s="7"/>
      <c r="AF36" s="7"/>
      <c r="AG36" s="7"/>
      <c r="AH36" s="7"/>
      <c r="AI36" s="7"/>
      <c r="AJ36" s="7"/>
      <c r="AY36" t="s">
        <v>335</v>
      </c>
      <c r="AZ36" s="20">
        <v>5.9999999999999996E+304</v>
      </c>
      <c r="BA36" t="s">
        <v>336</v>
      </c>
      <c r="BB36" s="20">
        <v>3.9999999999999998E+304</v>
      </c>
    </row>
    <row r="37" spans="1:54" ht="40">
      <c r="A37" s="7"/>
      <c r="B37" s="9">
        <v>33</v>
      </c>
      <c r="C37" s="36" t="str">
        <f>INDEX(十五音韻母, $B37,1)</f>
        <v>茄</v>
      </c>
      <c r="D37" s="29" t="str" cm="1">
        <f t="array" ref="D37" xml:space="preserve"> INDEX(白話字舒聲韻母, $B37)</f>
        <v>io</v>
      </c>
      <c r="E37" s="29" t="str" cm="1">
        <f t="array" ref="E37" xml:space="preserve"> INDEX(白話字入聲韻母, $B37)</f>
        <v>ioh</v>
      </c>
      <c r="F37" s="31" t="str">
        <f t="shared" ref="F37:F54" si="22">IF(AND(F$4&lt;&gt;4,F$4&lt;&gt;8),SUBSTITUTE($D37,$O37,R37),IF(F$4=4,$E37,SUBSTITUTE($E37,$O37,R$5)))</f>
        <v>io</v>
      </c>
      <c r="G37" s="27" t="str">
        <f t="shared" ref="G37:G54" si="23">IF(AND(G$4&lt;&gt;4,G$4&lt;&gt;8),SUBSTITUTE($D37,$O37,S37),IF(G$4=4,$E37,SUBSTITUTE($E37,$O37,S$5)))</f>
        <v>ió</v>
      </c>
      <c r="H37" s="27" t="str">
        <f t="shared" ref="H37:H54" si="24">IF(AND(H$4&lt;&gt;4,H$4&lt;&gt;8),SUBSTITUTE($D37,$O37,T37),IF(H$4=4,$E37,SUBSTITUTE($E37,$O37,T$5)))</f>
        <v>iò</v>
      </c>
      <c r="I37" s="28" t="str">
        <f t="shared" ref="I37:I54" si="25">IF(AND(I$4&lt;&gt;4,I$4&lt;&gt;8),SUBSTITUTE($D37,$O37,U37),IF(I$4=4,$E37,SUBSTITUTE($E37,$O37,U$5)))</f>
        <v>ioh</v>
      </c>
      <c r="J37" s="27" t="str">
        <f t="shared" ref="J37:J54" si="26">IF(AND(J$4&lt;&gt;4,J$4&lt;&gt;8),SUBSTITUTE($D37,$O37,V37),IF(J$4=4,$E37,SUBSTITUTE($E37,$O37,V$5)))</f>
        <v>iô</v>
      </c>
      <c r="K37" s="38" t="str">
        <f t="shared" ref="K37:K54" si="27">IF(AND(K$4&lt;&gt;4,K$4&lt;&gt;8),SUBSTITUTE($D37,$O37,W37),IF(K$4=4,$E37,SUBSTITUTE($E37,$O37,W$5)))</f>
        <v>iò</v>
      </c>
      <c r="L37" s="27" t="str">
        <f t="shared" ref="L37:L54" si="28">IF(AND(L$4&lt;&gt;4,L$4&lt;&gt;8),SUBSTITUTE($D37,$O37,X37),IF(L$4=4,$E37,SUBSTITUTE($E37,$O37,X$5)))</f>
        <v>iō</v>
      </c>
      <c r="M37" s="28" t="str">
        <f t="shared" si="10"/>
        <v>io̍h</v>
      </c>
      <c r="O37" s="30" t="s">
        <v>48</v>
      </c>
      <c r="P37" s="32">
        <f t="shared" ref="P37:P54" si="29" xml:space="preserve"> MATCH($O37, $AB$5:$AB$12,0)</f>
        <v>4</v>
      </c>
      <c r="Q37" s="32">
        <v>2</v>
      </c>
      <c r="R37" s="35" t="str" cm="1">
        <f t="array" ref="R37" xml:space="preserve"> INDEX($AC$5:$AJ$12, $P37, AC$4)</f>
        <v>o</v>
      </c>
      <c r="S37" s="35" t="str" cm="1">
        <f t="array" ref="S37" xml:space="preserve"> INDEX($AC$5:$AJ$12, $P37, AD$4)</f>
        <v>ó</v>
      </c>
      <c r="T37" s="35" t="str" cm="1">
        <f t="array" ref="T37" xml:space="preserve"> INDEX($AC$5:$AJ$12, $P37, AE$4)</f>
        <v>ò</v>
      </c>
      <c r="U37" s="35" t="str" cm="1">
        <f t="array" ref="U37" xml:space="preserve"> INDEX($AC$5:$AJ$12, $P37, AF$4)</f>
        <v>o</v>
      </c>
      <c r="V37" s="35" t="str" cm="1">
        <f t="array" ref="V37" xml:space="preserve"> INDEX($AC$5:$AJ$12, $P37, AG$4)</f>
        <v>ô</v>
      </c>
      <c r="W37" s="35" t="str" cm="1">
        <f t="array" ref="W37" xml:space="preserve"> INDEX($AC$5:$AJ$12, $P37, AH$4)</f>
        <v>ò</v>
      </c>
      <c r="X37" s="35" t="str" cm="1">
        <f t="array" ref="X37" xml:space="preserve"> INDEX($AC$5:$AJ$12, $P37, AI$4)</f>
        <v>ō</v>
      </c>
      <c r="Y37" s="35" t="str" cm="1">
        <f t="array" ref="Y37" xml:space="preserve"> INDEX($AC$5:$AJ$12, $P37, AJ$4)</f>
        <v>o̍</v>
      </c>
      <c r="AA37" s="7"/>
      <c r="AB37" s="7"/>
      <c r="AC37" s="7"/>
      <c r="AD37" s="7"/>
      <c r="AE37" s="7"/>
      <c r="AF37" s="7"/>
      <c r="AG37" s="7"/>
      <c r="AH37" s="7"/>
      <c r="AI37" s="7"/>
      <c r="AJ37" s="7"/>
      <c r="AY37" t="s">
        <v>337</v>
      </c>
      <c r="AZ37" t="s">
        <v>338</v>
      </c>
      <c r="BA37" t="s">
        <v>339</v>
      </c>
      <c r="BB37" t="s">
        <v>340</v>
      </c>
    </row>
    <row r="38" spans="1:54" ht="40">
      <c r="A38" s="7"/>
      <c r="B38" s="9">
        <v>34</v>
      </c>
      <c r="C38" s="36" t="str">
        <f>INDEX(十五音韻母, $B38,1)</f>
        <v>梔</v>
      </c>
      <c r="D38" s="29" t="str" cm="1">
        <f t="array" ref="D38" xml:space="preserve"> INDEX(白話字舒聲韻母, $B38)</f>
        <v>iⁿ</v>
      </c>
      <c r="E38" s="29" t="str" cm="1">
        <f t="array" ref="E38" xml:space="preserve"> INDEX(白話字入聲韻母, $B38)</f>
        <v>iⁿh</v>
      </c>
      <c r="F38" s="31" t="str">
        <f t="shared" si="22"/>
        <v>iⁿ</v>
      </c>
      <c r="G38" s="27" t="str">
        <f t="shared" si="23"/>
        <v>íⁿ</v>
      </c>
      <c r="H38" s="27" t="str">
        <f t="shared" si="24"/>
        <v>ìⁿ</v>
      </c>
      <c r="I38" s="28" t="str">
        <f t="shared" si="25"/>
        <v>iⁿh</v>
      </c>
      <c r="J38" s="27" t="str">
        <f t="shared" si="26"/>
        <v>îⁿ</v>
      </c>
      <c r="K38" s="38" t="str">
        <f t="shared" si="27"/>
        <v>ìⁿ</v>
      </c>
      <c r="L38" s="27" t="str">
        <f t="shared" si="28"/>
        <v>īⁿ</v>
      </c>
      <c r="M38" s="28" t="str">
        <f t="shared" si="10"/>
        <v>i̍ⁿh</v>
      </c>
      <c r="O38" s="30" t="s">
        <v>37</v>
      </c>
      <c r="P38" s="32">
        <f t="shared" si="29"/>
        <v>3</v>
      </c>
      <c r="Q38" s="32">
        <v>1</v>
      </c>
      <c r="R38" s="35" t="str" cm="1">
        <f t="array" ref="R38" xml:space="preserve"> INDEX($AC$5:$AJ$12, $P38, AC$4)</f>
        <v>i</v>
      </c>
      <c r="S38" s="35" t="str" cm="1">
        <f t="array" ref="S38" xml:space="preserve"> INDEX($AC$5:$AJ$12, $P38, AD$4)</f>
        <v>í</v>
      </c>
      <c r="T38" s="35" t="str" cm="1">
        <f t="array" ref="T38" xml:space="preserve"> INDEX($AC$5:$AJ$12, $P38, AE$4)</f>
        <v>ì</v>
      </c>
      <c r="U38" s="35" t="str" cm="1">
        <f t="array" ref="U38" xml:space="preserve"> INDEX($AC$5:$AJ$12, $P38, AF$4)</f>
        <v>i</v>
      </c>
      <c r="V38" s="35" t="str" cm="1">
        <f t="array" ref="V38" xml:space="preserve"> INDEX($AC$5:$AJ$12, $P38, AG$4)</f>
        <v>î</v>
      </c>
      <c r="W38" s="35" t="str" cm="1">
        <f t="array" ref="W38" xml:space="preserve"> INDEX($AC$5:$AJ$12, $P38, AH$4)</f>
        <v>ì</v>
      </c>
      <c r="X38" s="35" t="str" cm="1">
        <f t="array" ref="X38" xml:space="preserve"> INDEX($AC$5:$AJ$12, $P38, AI$4)</f>
        <v>ī</v>
      </c>
      <c r="Y38" s="35" t="str" cm="1">
        <f t="array" ref="Y38" xml:space="preserve"> INDEX($AC$5:$AJ$12, $P38, AJ$4)</f>
        <v>i̍</v>
      </c>
      <c r="AA38" s="7"/>
      <c r="AB38" s="7"/>
      <c r="AC38" s="7"/>
      <c r="AD38" s="7"/>
      <c r="AE38" s="7"/>
      <c r="AF38" s="7"/>
      <c r="AG38" s="7"/>
      <c r="AH38" s="7"/>
      <c r="AI38" s="7"/>
      <c r="AJ38" s="7"/>
      <c r="AY38" t="s">
        <v>341</v>
      </c>
      <c r="AZ38" t="s">
        <v>342</v>
      </c>
      <c r="BA38" t="s">
        <v>343</v>
      </c>
      <c r="BB38" t="s">
        <v>344</v>
      </c>
    </row>
    <row r="39" spans="1:54" ht="40">
      <c r="A39" s="7"/>
      <c r="B39" s="9">
        <v>35</v>
      </c>
      <c r="C39" s="36" t="str">
        <f>INDEX(十五音韻母, $B39,1)</f>
        <v>薑</v>
      </c>
      <c r="D39" s="29" t="str" cm="1">
        <f t="array" ref="D39" xml:space="preserve"> INDEX(白話字舒聲韻母, $B39)</f>
        <v>ioⁿ</v>
      </c>
      <c r="E39" s="29" t="str" cm="1">
        <f t="array" ref="E39" xml:space="preserve"> INDEX(白話字入聲韻母, $B39)</f>
        <v>iohⁿ</v>
      </c>
      <c r="F39" s="31" t="str">
        <f t="shared" si="22"/>
        <v>ioⁿ</v>
      </c>
      <c r="G39" s="27" t="str">
        <f t="shared" si="23"/>
        <v>ióⁿ</v>
      </c>
      <c r="H39" s="27" t="str">
        <f t="shared" si="24"/>
        <v>iòⁿ</v>
      </c>
      <c r="I39" s="28" t="str">
        <f t="shared" si="25"/>
        <v>iohⁿ</v>
      </c>
      <c r="J39" s="27" t="str">
        <f t="shared" si="26"/>
        <v>iôⁿ</v>
      </c>
      <c r="K39" s="38" t="str">
        <f t="shared" si="27"/>
        <v>iòⁿ</v>
      </c>
      <c r="L39" s="27" t="str">
        <f t="shared" si="28"/>
        <v>iōⁿ</v>
      </c>
      <c r="M39" s="28" t="str">
        <f t="shared" si="10"/>
        <v>io̍hⁿ</v>
      </c>
      <c r="O39" s="30" t="s">
        <v>48</v>
      </c>
      <c r="P39" s="32">
        <f t="shared" si="29"/>
        <v>4</v>
      </c>
      <c r="Q39" s="32">
        <v>2</v>
      </c>
      <c r="R39" s="35" t="str" cm="1">
        <f t="array" ref="R39" xml:space="preserve"> INDEX($AC$5:$AJ$12, $P39, AC$4)</f>
        <v>o</v>
      </c>
      <c r="S39" s="35" t="str" cm="1">
        <f t="array" ref="S39" xml:space="preserve"> INDEX($AC$5:$AJ$12, $P39, AD$4)</f>
        <v>ó</v>
      </c>
      <c r="T39" s="35" t="str" cm="1">
        <f t="array" ref="T39" xml:space="preserve"> INDEX($AC$5:$AJ$12, $P39, AE$4)</f>
        <v>ò</v>
      </c>
      <c r="U39" s="35" t="str" cm="1">
        <f t="array" ref="U39" xml:space="preserve"> INDEX($AC$5:$AJ$12, $P39, AF$4)</f>
        <v>o</v>
      </c>
      <c r="V39" s="35" t="str" cm="1">
        <f t="array" ref="V39" xml:space="preserve"> INDEX($AC$5:$AJ$12, $P39, AG$4)</f>
        <v>ô</v>
      </c>
      <c r="W39" s="35" t="str" cm="1">
        <f t="array" ref="W39" xml:space="preserve"> INDEX($AC$5:$AJ$12, $P39, AH$4)</f>
        <v>ò</v>
      </c>
      <c r="X39" s="35" t="str" cm="1">
        <f t="array" ref="X39" xml:space="preserve"> INDEX($AC$5:$AJ$12, $P39, AI$4)</f>
        <v>ō</v>
      </c>
      <c r="Y39" s="35" t="str" cm="1">
        <f t="array" ref="Y39" xml:space="preserve"> INDEX($AC$5:$AJ$12, $P39, AJ$4)</f>
        <v>o̍</v>
      </c>
      <c r="AA39" s="7"/>
      <c r="AB39" s="7"/>
      <c r="AC39" s="7"/>
      <c r="AD39" s="7"/>
      <c r="AE39" s="7"/>
      <c r="AF39" s="7"/>
      <c r="AG39" s="7"/>
      <c r="AH39" s="7"/>
      <c r="AI39" s="7"/>
      <c r="AJ39" s="7"/>
      <c r="AY39" t="s">
        <v>49</v>
      </c>
      <c r="AZ39" t="s">
        <v>345</v>
      </c>
      <c r="BA39" t="s">
        <v>346</v>
      </c>
      <c r="BB39" t="s">
        <v>347</v>
      </c>
    </row>
    <row r="40" spans="1:54" ht="40">
      <c r="A40" s="7"/>
      <c r="B40" s="9">
        <v>36</v>
      </c>
      <c r="C40" s="36" t="str">
        <f>INDEX(十五音韻母, $B40,1)</f>
        <v>驚</v>
      </c>
      <c r="D40" s="29" t="str" cm="1">
        <f t="array" ref="D40" xml:space="preserve"> INDEX(白話字舒聲韻母, $B40)</f>
        <v>iaⁿ</v>
      </c>
      <c r="E40" s="29" t="str" cm="1">
        <f t="array" ref="E40" xml:space="preserve"> INDEX(白話字入聲韻母, $B40)</f>
        <v>iahⁿ</v>
      </c>
      <c r="F40" s="31" t="str">
        <f t="shared" si="22"/>
        <v>iaⁿ</v>
      </c>
      <c r="G40" s="27" t="str">
        <f t="shared" si="23"/>
        <v>iáⁿ</v>
      </c>
      <c r="H40" s="27" t="str">
        <f t="shared" si="24"/>
        <v>iàⁿ</v>
      </c>
      <c r="I40" s="28" t="str">
        <f t="shared" si="25"/>
        <v>iahⁿ</v>
      </c>
      <c r="J40" s="27" t="str">
        <f t="shared" si="26"/>
        <v>iâⁿ</v>
      </c>
      <c r="K40" s="38" t="str">
        <f t="shared" si="27"/>
        <v>iǎⁿ</v>
      </c>
      <c r="L40" s="27" t="str">
        <f t="shared" si="28"/>
        <v>iāⁿ</v>
      </c>
      <c r="M40" s="28" t="str">
        <f t="shared" si="10"/>
        <v>ia̍hⁿ</v>
      </c>
      <c r="O40" s="30" t="s">
        <v>12</v>
      </c>
      <c r="P40" s="32">
        <f t="shared" si="29"/>
        <v>1</v>
      </c>
      <c r="Q40" s="32">
        <v>2</v>
      </c>
      <c r="R40" s="35" t="str" cm="1">
        <f t="array" ref="R40" xml:space="preserve"> INDEX($AC$5:$AJ$12, $P40, AC$4)</f>
        <v>a</v>
      </c>
      <c r="S40" s="35" t="str" cm="1">
        <f t="array" ref="S40" xml:space="preserve"> INDEX($AC$5:$AJ$12, $P40, AD$4)</f>
        <v>á</v>
      </c>
      <c r="T40" s="35" t="str" cm="1">
        <f t="array" ref="T40" xml:space="preserve"> INDEX($AC$5:$AJ$12, $P40, AE$4)</f>
        <v>à</v>
      </c>
      <c r="U40" s="35" t="str" cm="1">
        <f t="array" ref="U40" xml:space="preserve"> INDEX($AC$5:$AJ$12, $P40, AF$4)</f>
        <v>a</v>
      </c>
      <c r="V40" s="35" t="str" cm="1">
        <f t="array" ref="V40" xml:space="preserve"> INDEX($AC$5:$AJ$12, $P40, AG$4)</f>
        <v>â</v>
      </c>
      <c r="W40" s="35" t="str" cm="1">
        <f t="array" ref="W40" xml:space="preserve"> INDEX($AC$5:$AJ$12, $P40, AH$4)</f>
        <v>ǎ</v>
      </c>
      <c r="X40" s="35" t="str" cm="1">
        <f t="array" ref="X40" xml:space="preserve"> INDEX($AC$5:$AJ$12, $P40, AI$4)</f>
        <v>ā</v>
      </c>
      <c r="Y40" s="35" t="str" cm="1">
        <f t="array" ref="Y40" xml:space="preserve"> INDEX($AC$5:$AJ$12, $P40, AJ$4)</f>
        <v>a̍</v>
      </c>
      <c r="AA40" s="7"/>
      <c r="AB40" s="7"/>
      <c r="AC40" s="7"/>
      <c r="AD40" s="7"/>
      <c r="AE40" s="7"/>
      <c r="AF40" s="7"/>
      <c r="AG40" s="7"/>
      <c r="AH40" s="7"/>
      <c r="AI40" s="7"/>
      <c r="AJ40" s="7"/>
      <c r="AY40" t="s">
        <v>50</v>
      </c>
      <c r="AZ40" t="s">
        <v>348</v>
      </c>
      <c r="BA40" t="s">
        <v>349</v>
      </c>
      <c r="BB40" t="s">
        <v>350</v>
      </c>
    </row>
    <row r="41" spans="1:54" ht="40">
      <c r="A41" s="7"/>
      <c r="B41" s="9">
        <v>37</v>
      </c>
      <c r="C41" s="36" t="str">
        <f>INDEX(十五音韻母, $B41,1)</f>
        <v>官</v>
      </c>
      <c r="D41" s="29" t="str" cm="1">
        <f t="array" ref="D41" xml:space="preserve"> INDEX(白話字舒聲韻母, $B41)</f>
        <v>oaⁿ</v>
      </c>
      <c r="E41" s="29" t="str" cm="1">
        <f t="array" ref="E41" xml:space="preserve"> INDEX(白話字入聲韻母, $B41)</f>
        <v>oahⁿ</v>
      </c>
      <c r="F41" s="31" t="str">
        <f t="shared" si="22"/>
        <v>oaⁿ</v>
      </c>
      <c r="G41" s="27" t="str">
        <f t="shared" si="23"/>
        <v>óaⁿ</v>
      </c>
      <c r="H41" s="27" t="str">
        <f t="shared" si="24"/>
        <v>òaⁿ</v>
      </c>
      <c r="I41" s="28" t="str">
        <f t="shared" si="25"/>
        <v>oahⁿ</v>
      </c>
      <c r="J41" s="27" t="str">
        <f t="shared" si="26"/>
        <v>ôaⁿ</v>
      </c>
      <c r="K41" s="38" t="str">
        <f t="shared" si="27"/>
        <v>òaⁿ</v>
      </c>
      <c r="L41" s="27" t="str">
        <f t="shared" si="28"/>
        <v>ōaⁿ</v>
      </c>
      <c r="M41" s="28" t="str">
        <f t="shared" si="10"/>
        <v>o̍ahⁿ</v>
      </c>
      <c r="O41" s="30" t="s">
        <v>48</v>
      </c>
      <c r="P41" s="32">
        <f t="shared" si="29"/>
        <v>4</v>
      </c>
      <c r="Q41" s="32">
        <v>1</v>
      </c>
      <c r="R41" s="35" t="str" cm="1">
        <f t="array" ref="R41" xml:space="preserve"> INDEX($AC$5:$AJ$12, $P41, AC$4)</f>
        <v>o</v>
      </c>
      <c r="S41" s="35" t="str" cm="1">
        <f t="array" ref="S41" xml:space="preserve"> INDEX($AC$5:$AJ$12, $P41, AD$4)</f>
        <v>ó</v>
      </c>
      <c r="T41" s="35" t="str" cm="1">
        <f t="array" ref="T41" xml:space="preserve"> INDEX($AC$5:$AJ$12, $P41, AE$4)</f>
        <v>ò</v>
      </c>
      <c r="U41" s="35" t="str" cm="1">
        <f t="array" ref="U41" xml:space="preserve"> INDEX($AC$5:$AJ$12, $P41, AF$4)</f>
        <v>o</v>
      </c>
      <c r="V41" s="35" t="str" cm="1">
        <f t="array" ref="V41" xml:space="preserve"> INDEX($AC$5:$AJ$12, $P41, AG$4)</f>
        <v>ô</v>
      </c>
      <c r="W41" s="35" t="str" cm="1">
        <f t="array" ref="W41" xml:space="preserve"> INDEX($AC$5:$AJ$12, $P41, AH$4)</f>
        <v>ò</v>
      </c>
      <c r="X41" s="35" t="str" cm="1">
        <f t="array" ref="X41" xml:space="preserve"> INDEX($AC$5:$AJ$12, $P41, AI$4)</f>
        <v>ō</v>
      </c>
      <c r="Y41" s="35" t="str" cm="1">
        <f t="array" ref="Y41" xml:space="preserve"> INDEX($AC$5:$AJ$12, $P41, AJ$4)</f>
        <v>o̍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Y41" t="s">
        <v>52</v>
      </c>
      <c r="AZ41" t="s">
        <v>351</v>
      </c>
      <c r="BA41" t="s">
        <v>352</v>
      </c>
      <c r="BB41" t="s">
        <v>353</v>
      </c>
    </row>
    <row r="42" spans="1:54" ht="40">
      <c r="A42" s="7"/>
      <c r="B42" s="9">
        <v>38</v>
      </c>
      <c r="C42" s="36" t="str">
        <f>INDEX(十五音韻母, $B42,1)</f>
        <v>鋼</v>
      </c>
      <c r="D42" s="29" t="str" cm="1">
        <f t="array" ref="D42" xml:space="preserve"> INDEX(白話字舒聲韻母, $B42)</f>
        <v>ng</v>
      </c>
      <c r="E42" s="29" t="str" cm="1">
        <f t="array" ref="E42" xml:space="preserve"> INDEX(白話字入聲韻母, $B42)</f>
        <v>ngh</v>
      </c>
      <c r="F42" s="31" t="str">
        <f t="shared" si="22"/>
        <v>ng</v>
      </c>
      <c r="G42" s="27" t="str">
        <f t="shared" si="23"/>
        <v>ńg</v>
      </c>
      <c r="H42" s="27" t="str">
        <f t="shared" si="24"/>
        <v xml:space="preserve">ǹ </v>
      </c>
      <c r="I42" s="28" t="str">
        <f t="shared" si="25"/>
        <v>ngh</v>
      </c>
      <c r="J42" s="27" t="str">
        <f t="shared" si="26"/>
        <v>n̂gh</v>
      </c>
      <c r="K42" s="38" t="str">
        <f t="shared" si="27"/>
        <v>0</v>
      </c>
      <c r="L42" s="27" t="str">
        <f t="shared" si="28"/>
        <v>n̄g</v>
      </c>
      <c r="M42" s="28" t="str">
        <f t="shared" si="10"/>
        <v>n̍gh</v>
      </c>
      <c r="O42" s="30" t="s">
        <v>178</v>
      </c>
      <c r="P42" s="32">
        <f t="shared" si="29"/>
        <v>8</v>
      </c>
      <c r="Q42" s="32">
        <v>1</v>
      </c>
      <c r="R42" s="35" t="str" cm="1">
        <f t="array" ref="R42" xml:space="preserve"> INDEX($AC$5:$AJ$12, $P42, AC$4)</f>
        <v>ng</v>
      </c>
      <c r="S42" s="35" t="str" cm="1">
        <f t="array" ref="S42" xml:space="preserve"> INDEX($AC$5:$AJ$12, $P42, AD$4)</f>
        <v>ńg</v>
      </c>
      <c r="T42" s="35" t="str" cm="1">
        <f t="array" ref="T42" xml:space="preserve"> INDEX($AC$5:$AJ$12, $P42, AE$4)</f>
        <v xml:space="preserve">ǹ </v>
      </c>
      <c r="U42" s="35" t="str" cm="1">
        <f t="array" ref="U42" xml:space="preserve"> INDEX($AC$5:$AJ$12, $P42, AF$4)</f>
        <v>ng</v>
      </c>
      <c r="V42" s="35" t="str" cm="1">
        <f t="array" ref="V42" xml:space="preserve"> INDEX($AC$5:$AJ$12, $P42, AG$4)</f>
        <v>n̂gh</v>
      </c>
      <c r="W42" s="35" cm="1">
        <f t="array" ref="W42" xml:space="preserve"> INDEX($AC$5:$AJ$12, $P42, AH$4)</f>
        <v>0</v>
      </c>
      <c r="X42" s="35" t="str" cm="1">
        <f t="array" ref="X42" xml:space="preserve"> INDEX($AC$5:$AJ$12, $P42, AI$4)</f>
        <v>n̄g</v>
      </c>
      <c r="Y42" s="35" t="str" cm="1">
        <f t="array" ref="Y42" xml:space="preserve"> INDEX($AC$5:$AJ$12, $P42, AJ$4)</f>
        <v>n̍g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Y42" t="s">
        <v>354</v>
      </c>
      <c r="AZ42" t="s">
        <v>355</v>
      </c>
      <c r="BA42" t="s">
        <v>356</v>
      </c>
      <c r="BB42" t="s">
        <v>357</v>
      </c>
    </row>
    <row r="43" spans="1:54" ht="40">
      <c r="A43" s="7"/>
      <c r="B43" s="9">
        <v>39</v>
      </c>
      <c r="C43" s="36" t="str">
        <f>INDEX(十五音韻母, $B43,1)</f>
        <v>伽</v>
      </c>
      <c r="D43" s="29" t="str" cm="1">
        <f t="array" ref="D43" xml:space="preserve"> INDEX(白話字舒聲韻母, $B43)</f>
        <v>e</v>
      </c>
      <c r="E43" s="29" t="str" cm="1">
        <f t="array" ref="E43" xml:space="preserve"> INDEX(白話字入聲韻母, $B43)</f>
        <v>eh</v>
      </c>
      <c r="F43" s="31" t="str">
        <f t="shared" si="22"/>
        <v>e</v>
      </c>
      <c r="G43" s="27" t="str">
        <f t="shared" si="23"/>
        <v>é</v>
      </c>
      <c r="H43" s="27" t="str">
        <f t="shared" si="24"/>
        <v>è</v>
      </c>
      <c r="I43" s="28" t="str">
        <f t="shared" si="25"/>
        <v>eh</v>
      </c>
      <c r="J43" s="27" t="str">
        <f t="shared" si="26"/>
        <v>ê</v>
      </c>
      <c r="K43" s="38" t="str">
        <f t="shared" si="27"/>
        <v>è</v>
      </c>
      <c r="L43" s="27" t="str">
        <f t="shared" si="28"/>
        <v>ē</v>
      </c>
      <c r="M43" s="28" t="str">
        <f t="shared" si="10"/>
        <v>e̍h</v>
      </c>
      <c r="O43" s="30" t="s">
        <v>26</v>
      </c>
      <c r="P43" s="32">
        <f t="shared" si="29"/>
        <v>2</v>
      </c>
      <c r="Q43" s="32">
        <v>1</v>
      </c>
      <c r="R43" s="35" t="str" cm="1">
        <f t="array" ref="R43" xml:space="preserve"> INDEX($AC$5:$AJ$12, $P43, AC$4)</f>
        <v>e</v>
      </c>
      <c r="S43" s="35" t="str" cm="1">
        <f t="array" ref="S43" xml:space="preserve"> INDEX($AC$5:$AJ$12, $P43, AD$4)</f>
        <v>é</v>
      </c>
      <c r="T43" s="35" t="str" cm="1">
        <f t="array" ref="T43" xml:space="preserve"> INDEX($AC$5:$AJ$12, $P43, AE$4)</f>
        <v>è</v>
      </c>
      <c r="U43" s="35" t="str" cm="1">
        <f t="array" ref="U43" xml:space="preserve"> INDEX($AC$5:$AJ$12, $P43, AF$4)</f>
        <v>e</v>
      </c>
      <c r="V43" s="35" t="str" cm="1">
        <f t="array" ref="V43" xml:space="preserve"> INDEX($AC$5:$AJ$12, $P43, AG$4)</f>
        <v>ê</v>
      </c>
      <c r="W43" s="35" t="str" cm="1">
        <f t="array" ref="W43" xml:space="preserve"> INDEX($AC$5:$AJ$12, $P43, AH$4)</f>
        <v>è</v>
      </c>
      <c r="X43" s="35" t="str" cm="1">
        <f t="array" ref="X43" xml:space="preserve"> INDEX($AC$5:$AJ$12, $P43, AI$4)</f>
        <v>ē</v>
      </c>
      <c r="Y43" s="35" t="str" cm="1">
        <f t="array" ref="Y43" xml:space="preserve"> INDEX($AC$5:$AJ$12, $P43, AJ$4)</f>
        <v>e̍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Y43" t="s">
        <v>53</v>
      </c>
      <c r="AZ43" t="s">
        <v>358</v>
      </c>
      <c r="BA43" t="s">
        <v>359</v>
      </c>
      <c r="BB43" t="s">
        <v>360</v>
      </c>
    </row>
    <row r="44" spans="1:54" ht="40">
      <c r="A44" s="7"/>
      <c r="B44" s="9">
        <v>40</v>
      </c>
      <c r="C44" s="36" t="str">
        <f>INDEX(十五音韻母, $B44,1)</f>
        <v>閒</v>
      </c>
      <c r="D44" s="29" t="str" cm="1">
        <f t="array" ref="D44" xml:space="preserve"> INDEX(白話字舒聲韻母, $B44)</f>
        <v>aiⁿ</v>
      </c>
      <c r="E44" s="29" t="str" cm="1">
        <f t="array" ref="E44" xml:space="preserve"> INDEX(白話字入聲韻母, $B44)</f>
        <v>aihⁿ</v>
      </c>
      <c r="F44" s="31" t="str">
        <f t="shared" si="22"/>
        <v>aiⁿ</v>
      </c>
      <c r="G44" s="27" t="str">
        <f t="shared" si="23"/>
        <v>áiⁿ</v>
      </c>
      <c r="H44" s="27" t="str">
        <f t="shared" si="24"/>
        <v>àiⁿ</v>
      </c>
      <c r="I44" s="28" t="str">
        <f t="shared" si="25"/>
        <v>aihⁿ</v>
      </c>
      <c r="J44" s="27" t="str">
        <f t="shared" si="26"/>
        <v>âiⁿ</v>
      </c>
      <c r="K44" s="38" t="str">
        <f t="shared" si="27"/>
        <v>ǎiⁿ</v>
      </c>
      <c r="L44" s="27" t="str">
        <f t="shared" si="28"/>
        <v>āiⁿ</v>
      </c>
      <c r="M44" s="28" t="str">
        <f t="shared" si="10"/>
        <v>a̍ihⁿ</v>
      </c>
      <c r="O44" s="30" t="s">
        <v>12</v>
      </c>
      <c r="P44" s="32">
        <f t="shared" si="29"/>
        <v>1</v>
      </c>
      <c r="Q44" s="32">
        <v>1</v>
      </c>
      <c r="R44" s="35" t="str" cm="1">
        <f t="array" ref="R44" xml:space="preserve"> INDEX($AC$5:$AJ$12, $P44, AC$4)</f>
        <v>a</v>
      </c>
      <c r="S44" s="35" t="str" cm="1">
        <f t="array" ref="S44" xml:space="preserve"> INDEX($AC$5:$AJ$12, $P44, AD$4)</f>
        <v>á</v>
      </c>
      <c r="T44" s="35" t="str" cm="1">
        <f t="array" ref="T44" xml:space="preserve"> INDEX($AC$5:$AJ$12, $P44, AE$4)</f>
        <v>à</v>
      </c>
      <c r="U44" s="35" t="str" cm="1">
        <f t="array" ref="U44" xml:space="preserve"> INDEX($AC$5:$AJ$12, $P44, AF$4)</f>
        <v>a</v>
      </c>
      <c r="V44" s="35" t="str" cm="1">
        <f t="array" ref="V44" xml:space="preserve"> INDEX($AC$5:$AJ$12, $P44, AG$4)</f>
        <v>â</v>
      </c>
      <c r="W44" s="35" t="str" cm="1">
        <f t="array" ref="W44" xml:space="preserve"> INDEX($AC$5:$AJ$12, $P44, AH$4)</f>
        <v>ǎ</v>
      </c>
      <c r="X44" s="35" t="str" cm="1">
        <f t="array" ref="X44" xml:space="preserve"> INDEX($AC$5:$AJ$12, $P44, AI$4)</f>
        <v>ā</v>
      </c>
      <c r="Y44" s="35" t="str" cm="1">
        <f t="array" ref="Y44" xml:space="preserve"> INDEX($AC$5:$AJ$12, $P44, AJ$4)</f>
        <v>a̍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Y44" t="s">
        <v>84</v>
      </c>
      <c r="AZ44" t="s">
        <v>361</v>
      </c>
      <c r="BA44" t="s">
        <v>362</v>
      </c>
      <c r="BB44" t="s">
        <v>363</v>
      </c>
    </row>
    <row r="45" spans="1:54" ht="40">
      <c r="A45" s="7"/>
      <c r="B45" s="9">
        <v>41</v>
      </c>
      <c r="C45" s="36" t="str">
        <f>INDEX(十五音韻母, $B45,1)</f>
        <v>姑</v>
      </c>
      <c r="D45" s="29" t="str" cm="1">
        <f t="array" ref="D45" xml:space="preserve"> INDEX(白話字舒聲韻母, $B45)</f>
        <v>oⁿ</v>
      </c>
      <c r="E45" s="29" t="str" cm="1">
        <f t="array" ref="E45" xml:space="preserve"> INDEX(白話字入聲韻母, $B45)</f>
        <v>ohⁿ</v>
      </c>
      <c r="F45" s="31" t="str">
        <f t="shared" si="22"/>
        <v>oⁿ</v>
      </c>
      <c r="G45" s="27" t="str">
        <f t="shared" si="23"/>
        <v>óⁿ</v>
      </c>
      <c r="H45" s="27" t="str">
        <f t="shared" si="24"/>
        <v>òⁿ</v>
      </c>
      <c r="I45" s="28" t="str">
        <f t="shared" si="25"/>
        <v>ohⁿ</v>
      </c>
      <c r="J45" s="27" t="str">
        <f t="shared" si="26"/>
        <v>ôⁿ</v>
      </c>
      <c r="K45" s="38" t="str">
        <f t="shared" si="27"/>
        <v>òⁿ</v>
      </c>
      <c r="L45" s="27" t="str">
        <f t="shared" si="28"/>
        <v>ōⁿ</v>
      </c>
      <c r="M45" s="28" t="str">
        <f t="shared" si="10"/>
        <v>o̍hⁿ</v>
      </c>
      <c r="O45" s="30" t="s">
        <v>48</v>
      </c>
      <c r="P45" s="32">
        <f t="shared" si="29"/>
        <v>4</v>
      </c>
      <c r="Q45" s="32">
        <v>1</v>
      </c>
      <c r="R45" s="35" t="str" cm="1">
        <f t="array" ref="R45" xml:space="preserve"> INDEX($AC$5:$AJ$12, $P45, AC$4)</f>
        <v>o</v>
      </c>
      <c r="S45" s="35" t="str" cm="1">
        <f t="array" ref="S45" xml:space="preserve"> INDEX($AC$5:$AJ$12, $P45, AD$4)</f>
        <v>ó</v>
      </c>
      <c r="T45" s="35" t="str" cm="1">
        <f t="array" ref="T45" xml:space="preserve"> INDEX($AC$5:$AJ$12, $P45, AE$4)</f>
        <v>ò</v>
      </c>
      <c r="U45" s="35" t="str" cm="1">
        <f t="array" ref="U45" xml:space="preserve"> INDEX($AC$5:$AJ$12, $P45, AF$4)</f>
        <v>o</v>
      </c>
      <c r="V45" s="35" t="str" cm="1">
        <f t="array" ref="V45" xml:space="preserve"> INDEX($AC$5:$AJ$12, $P45, AG$4)</f>
        <v>ô</v>
      </c>
      <c r="W45" s="35" t="str" cm="1">
        <f t="array" ref="W45" xml:space="preserve"> INDEX($AC$5:$AJ$12, $P45, AH$4)</f>
        <v>ò</v>
      </c>
      <c r="X45" s="35" t="str" cm="1">
        <f t="array" ref="X45" xml:space="preserve"> INDEX($AC$5:$AJ$12, $P45, AI$4)</f>
        <v>ō</v>
      </c>
      <c r="Y45" s="35" t="str" cm="1">
        <f t="array" ref="Y45" xml:space="preserve"> INDEX($AC$5:$AJ$12, $P45, AJ$4)</f>
        <v>o̍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  <c r="AY45" t="s">
        <v>364</v>
      </c>
      <c r="AZ45" t="s">
        <v>365</v>
      </c>
      <c r="BA45" t="s">
        <v>366</v>
      </c>
      <c r="BB45" t="s">
        <v>367</v>
      </c>
    </row>
    <row r="46" spans="1:54" ht="40">
      <c r="A46" s="7"/>
      <c r="B46" s="9">
        <v>42</v>
      </c>
      <c r="C46" s="36" t="str">
        <f>INDEX(十五音韻母, $B46,1)</f>
        <v>姆</v>
      </c>
      <c r="D46" s="29" t="str" cm="1">
        <f t="array" ref="D46" xml:space="preserve"> INDEX(白話字舒聲韻母, $B46)</f>
        <v>m</v>
      </c>
      <c r="E46" s="29" t="str" cm="1">
        <f t="array" ref="E46" xml:space="preserve"> INDEX(白話字入聲韻母, $B46)</f>
        <v>mh</v>
      </c>
      <c r="F46" s="31" t="str">
        <f t="shared" si="22"/>
        <v>m</v>
      </c>
      <c r="G46" s="27" t="str">
        <f t="shared" si="23"/>
        <v xml:space="preserve"> ḿ</v>
      </c>
      <c r="H46" s="27" t="str">
        <f t="shared" si="24"/>
        <v>m̀</v>
      </c>
      <c r="I46" s="28" t="str">
        <f t="shared" si="25"/>
        <v>mh</v>
      </c>
      <c r="J46" s="27" t="str">
        <f t="shared" si="26"/>
        <v>m̂</v>
      </c>
      <c r="K46" s="38" t="str">
        <f t="shared" si="27"/>
        <v>m̀</v>
      </c>
      <c r="L46" s="27" t="str">
        <f t="shared" si="28"/>
        <v>m̄</v>
      </c>
      <c r="M46" s="28" t="str">
        <f t="shared" si="10"/>
        <v>m̍h</v>
      </c>
      <c r="O46" s="30" t="s">
        <v>75</v>
      </c>
      <c r="P46" s="32">
        <f t="shared" si="29"/>
        <v>7</v>
      </c>
      <c r="Q46" s="32">
        <v>1</v>
      </c>
      <c r="R46" s="35" t="str" cm="1">
        <f t="array" ref="R46" xml:space="preserve"> INDEX($AC$5:$AJ$12, $P46, AC$4)</f>
        <v>m</v>
      </c>
      <c r="S46" s="35" t="str" cm="1">
        <f t="array" ref="S46" xml:space="preserve"> INDEX($AC$5:$AJ$12, $P46, AD$4)</f>
        <v xml:space="preserve"> ḿ</v>
      </c>
      <c r="T46" s="35" t="str" cm="1">
        <f t="array" ref="T46" xml:space="preserve"> INDEX($AC$5:$AJ$12, $P46, AE$4)</f>
        <v>m̀</v>
      </c>
      <c r="U46" s="35" t="str" cm="1">
        <f t="array" ref="U46" xml:space="preserve"> INDEX($AC$5:$AJ$12, $P46, AF$4)</f>
        <v>m</v>
      </c>
      <c r="V46" s="35" t="str" cm="1">
        <f t="array" ref="V46" xml:space="preserve"> INDEX($AC$5:$AJ$12, $P46, AG$4)</f>
        <v>m̂</v>
      </c>
      <c r="W46" s="35" t="str" cm="1">
        <f t="array" ref="W46" xml:space="preserve"> INDEX($AC$5:$AJ$12, $P46, AH$4)</f>
        <v>m̀</v>
      </c>
      <c r="X46" s="35" t="str" cm="1">
        <f t="array" ref="X46" xml:space="preserve"> INDEX($AC$5:$AJ$12, $P46, AI$4)</f>
        <v>m̄</v>
      </c>
      <c r="Y46" s="35" t="str" cm="1">
        <f t="array" ref="Y46" xml:space="preserve"> INDEX($AC$5:$AJ$12, $P46, AJ$4)</f>
        <v>m̍</v>
      </c>
      <c r="AA46" s="7"/>
      <c r="AB46" s="7"/>
      <c r="AC46" s="7"/>
      <c r="AD46" s="7"/>
      <c r="AE46" s="7"/>
      <c r="AF46" s="7"/>
      <c r="AG46" s="7"/>
      <c r="AH46" s="7"/>
      <c r="AI46" s="7"/>
      <c r="AJ46" s="7"/>
      <c r="AY46" t="s">
        <v>368</v>
      </c>
      <c r="AZ46" t="s">
        <v>369</v>
      </c>
      <c r="BA46" t="s">
        <v>370</v>
      </c>
      <c r="BB46" t="s">
        <v>371</v>
      </c>
    </row>
    <row r="47" spans="1:54" ht="40">
      <c r="A47" s="7"/>
      <c r="B47" s="9">
        <v>43</v>
      </c>
      <c r="C47" s="36" t="str">
        <f>INDEX(十五音韻母, $B47,1)</f>
        <v>光</v>
      </c>
      <c r="D47" s="29" t="str" cm="1">
        <f t="array" ref="D47" xml:space="preserve"> INDEX(白話字舒聲韻母, $B47)</f>
        <v>oang</v>
      </c>
      <c r="E47" s="29" t="str" cm="1">
        <f t="array" ref="E47" xml:space="preserve"> INDEX(白話字入聲韻母, $B47)</f>
        <v>oak</v>
      </c>
      <c r="F47" s="31" t="str">
        <f t="shared" si="22"/>
        <v>oang</v>
      </c>
      <c r="G47" s="27" t="str">
        <f t="shared" si="23"/>
        <v>oáng</v>
      </c>
      <c r="H47" s="27" t="str">
        <f t="shared" si="24"/>
        <v>oàng</v>
      </c>
      <c r="I47" s="28" t="str">
        <f t="shared" si="25"/>
        <v>oak</v>
      </c>
      <c r="J47" s="27" t="str">
        <f t="shared" si="26"/>
        <v>oâng</v>
      </c>
      <c r="K47" s="38" t="str">
        <f t="shared" si="27"/>
        <v>oǎng</v>
      </c>
      <c r="L47" s="27" t="str">
        <f t="shared" si="28"/>
        <v>oāng</v>
      </c>
      <c r="M47" s="28" t="str">
        <f t="shared" si="10"/>
        <v>oa̍k</v>
      </c>
      <c r="O47" s="30" t="s">
        <v>12</v>
      </c>
      <c r="P47" s="32">
        <f t="shared" si="29"/>
        <v>1</v>
      </c>
      <c r="Q47" s="32">
        <v>2</v>
      </c>
      <c r="R47" s="35" t="str" cm="1">
        <f t="array" ref="R47" xml:space="preserve"> INDEX($AC$5:$AJ$12, $P47, AC$4)</f>
        <v>a</v>
      </c>
      <c r="S47" s="35" t="str" cm="1">
        <f t="array" ref="S47" xml:space="preserve"> INDEX($AC$5:$AJ$12, $P47, AD$4)</f>
        <v>á</v>
      </c>
      <c r="T47" s="35" t="str" cm="1">
        <f t="array" ref="T47" xml:space="preserve"> INDEX($AC$5:$AJ$12, $P47, AE$4)</f>
        <v>à</v>
      </c>
      <c r="U47" s="35" t="str" cm="1">
        <f t="array" ref="U47" xml:space="preserve"> INDEX($AC$5:$AJ$12, $P47, AF$4)</f>
        <v>a</v>
      </c>
      <c r="V47" s="35" t="str" cm="1">
        <f t="array" ref="V47" xml:space="preserve"> INDEX($AC$5:$AJ$12, $P47, AG$4)</f>
        <v>â</v>
      </c>
      <c r="W47" s="35" t="str" cm="1">
        <f t="array" ref="W47" xml:space="preserve"> INDEX($AC$5:$AJ$12, $P47, AH$4)</f>
        <v>ǎ</v>
      </c>
      <c r="X47" s="35" t="str" cm="1">
        <f t="array" ref="X47" xml:space="preserve"> INDEX($AC$5:$AJ$12, $P47, AI$4)</f>
        <v>ā</v>
      </c>
      <c r="Y47" s="35" t="str" cm="1">
        <f t="array" ref="Y47" xml:space="preserve"> INDEX($AC$5:$AJ$12, $P47, AJ$4)</f>
        <v>a̍</v>
      </c>
      <c r="AA47" s="7"/>
      <c r="AB47" s="7"/>
      <c r="AC47" s="7"/>
      <c r="AD47" s="7"/>
      <c r="AE47" s="7"/>
      <c r="AF47" s="7"/>
      <c r="AG47" s="7"/>
      <c r="AH47" s="7"/>
      <c r="AI47" s="7"/>
      <c r="AJ47" s="7"/>
      <c r="AY47" t="s">
        <v>372</v>
      </c>
      <c r="AZ47" t="s">
        <v>373</v>
      </c>
      <c r="BA47" t="s">
        <v>374</v>
      </c>
      <c r="BB47" t="s">
        <v>375</v>
      </c>
    </row>
    <row r="48" spans="1:54" ht="40">
      <c r="A48" s="7"/>
      <c r="B48" s="9">
        <v>44</v>
      </c>
      <c r="C48" s="36" t="str">
        <f>INDEX(十五音韻母, $B48,1)</f>
        <v>閂</v>
      </c>
      <c r="D48" s="29" t="str" cm="1">
        <f t="array" ref="D48" xml:space="preserve"> INDEX(白話字舒聲韻母, $B48)</f>
        <v>oaiⁿ</v>
      </c>
      <c r="E48" s="29" t="str" cm="1">
        <f t="array" ref="E48" xml:space="preserve"> INDEX(白話字入聲韻母, $B48)</f>
        <v>oaiⁿh</v>
      </c>
      <c r="F48" s="31" t="str">
        <f t="shared" si="22"/>
        <v>oaiⁿ</v>
      </c>
      <c r="G48" s="27" t="str">
        <f t="shared" si="23"/>
        <v>oáiⁿ</v>
      </c>
      <c r="H48" s="27" t="str">
        <f t="shared" si="24"/>
        <v>oàiⁿ</v>
      </c>
      <c r="I48" s="28" t="str">
        <f t="shared" si="25"/>
        <v>oaiⁿh</v>
      </c>
      <c r="J48" s="27" t="str">
        <f t="shared" si="26"/>
        <v>oâiⁿ</v>
      </c>
      <c r="K48" s="38" t="str">
        <f t="shared" si="27"/>
        <v>oǎiⁿ</v>
      </c>
      <c r="L48" s="27" t="str">
        <f t="shared" si="28"/>
        <v>oāiⁿ</v>
      </c>
      <c r="M48" s="28" t="str">
        <f t="shared" si="10"/>
        <v>oa̍iⁿh</v>
      </c>
      <c r="O48" s="30" t="s">
        <v>12</v>
      </c>
      <c r="P48" s="32">
        <f t="shared" si="29"/>
        <v>1</v>
      </c>
      <c r="Q48" s="32">
        <v>2</v>
      </c>
      <c r="R48" s="35" t="str" cm="1">
        <f t="array" ref="R48" xml:space="preserve"> INDEX($AC$5:$AJ$12, $P48, AC$4)</f>
        <v>a</v>
      </c>
      <c r="S48" s="35" t="str" cm="1">
        <f t="array" ref="S48" xml:space="preserve"> INDEX($AC$5:$AJ$12, $P48, AD$4)</f>
        <v>á</v>
      </c>
      <c r="T48" s="35" t="str" cm="1">
        <f t="array" ref="T48" xml:space="preserve"> INDEX($AC$5:$AJ$12, $P48, AE$4)</f>
        <v>à</v>
      </c>
      <c r="U48" s="35" t="str" cm="1">
        <f t="array" ref="U48" xml:space="preserve"> INDEX($AC$5:$AJ$12, $P48, AF$4)</f>
        <v>a</v>
      </c>
      <c r="V48" s="35" t="str" cm="1">
        <f t="array" ref="V48" xml:space="preserve"> INDEX($AC$5:$AJ$12, $P48, AG$4)</f>
        <v>â</v>
      </c>
      <c r="W48" s="35" t="str" cm="1">
        <f t="array" ref="W48" xml:space="preserve"> INDEX($AC$5:$AJ$12, $P48, AH$4)</f>
        <v>ǎ</v>
      </c>
      <c r="X48" s="35" t="str" cm="1">
        <f t="array" ref="X48" xml:space="preserve"> INDEX($AC$5:$AJ$12, $P48, AI$4)</f>
        <v>ā</v>
      </c>
      <c r="Y48" s="35" t="str" cm="1">
        <f t="array" ref="Y48" xml:space="preserve"> INDEX($AC$5:$AJ$12, $P48, AJ$4)</f>
        <v>a̍</v>
      </c>
      <c r="AA48" s="7"/>
      <c r="AB48" s="7"/>
      <c r="AC48" s="7"/>
      <c r="AD48" s="7"/>
      <c r="AE48" s="7"/>
      <c r="AF48" s="7"/>
      <c r="AG48" s="7"/>
      <c r="AH48" s="7"/>
      <c r="AI48" s="7"/>
      <c r="AJ48" s="7"/>
      <c r="AY48" t="s">
        <v>376</v>
      </c>
      <c r="AZ48" t="s">
        <v>377</v>
      </c>
      <c r="BA48" t="s">
        <v>378</v>
      </c>
      <c r="BB48" t="s">
        <v>379</v>
      </c>
    </row>
    <row r="49" spans="1:54" ht="40">
      <c r="A49" s="7"/>
      <c r="B49" s="9">
        <v>45</v>
      </c>
      <c r="C49" s="36" t="str">
        <f>INDEX(十五音韻母, $B49,1)</f>
        <v>糜</v>
      </c>
      <c r="D49" s="29" t="str" cm="1">
        <f t="array" ref="D49" xml:space="preserve"> INDEX(白話字舒聲韻母, $B49)</f>
        <v>oeⁿ</v>
      </c>
      <c r="E49" s="29" t="str" cm="1">
        <f t="array" ref="E49" xml:space="preserve"> INDEX(白話字入聲韻母, $B49)</f>
        <v>oehⁿ</v>
      </c>
      <c r="F49" s="31" t="str">
        <f t="shared" si="22"/>
        <v>oeⁿ</v>
      </c>
      <c r="G49" s="27" t="str">
        <f t="shared" si="23"/>
        <v>óeⁿ</v>
      </c>
      <c r="H49" s="27" t="str">
        <f t="shared" si="24"/>
        <v>òeⁿ</v>
      </c>
      <c r="I49" s="28" t="str">
        <f t="shared" si="25"/>
        <v>oehⁿ</v>
      </c>
      <c r="J49" s="27" t="str">
        <f t="shared" si="26"/>
        <v>ôeⁿ</v>
      </c>
      <c r="K49" s="38" t="str">
        <f t="shared" si="27"/>
        <v>òeⁿ</v>
      </c>
      <c r="L49" s="27" t="str">
        <f t="shared" si="28"/>
        <v>ōeⁿ</v>
      </c>
      <c r="M49" s="28" t="str">
        <f t="shared" si="10"/>
        <v>o̍ehⁿ</v>
      </c>
      <c r="O49" s="30" t="s">
        <v>48</v>
      </c>
      <c r="P49" s="32">
        <f t="shared" si="29"/>
        <v>4</v>
      </c>
      <c r="Q49" s="32">
        <v>1</v>
      </c>
      <c r="R49" s="35" t="str" cm="1">
        <f t="array" ref="R49" xml:space="preserve"> INDEX($AC$5:$AJ$12, $P49, AC$4)</f>
        <v>o</v>
      </c>
      <c r="S49" s="35" t="str" cm="1">
        <f t="array" ref="S49" xml:space="preserve"> INDEX($AC$5:$AJ$12, $P49, AD$4)</f>
        <v>ó</v>
      </c>
      <c r="T49" s="35" t="str" cm="1">
        <f t="array" ref="T49" xml:space="preserve"> INDEX($AC$5:$AJ$12, $P49, AE$4)</f>
        <v>ò</v>
      </c>
      <c r="U49" s="35" t="str" cm="1">
        <f t="array" ref="U49" xml:space="preserve"> INDEX($AC$5:$AJ$12, $P49, AF$4)</f>
        <v>o</v>
      </c>
      <c r="V49" s="35" t="str" cm="1">
        <f t="array" ref="V49" xml:space="preserve"> INDEX($AC$5:$AJ$12, $P49, AG$4)</f>
        <v>ô</v>
      </c>
      <c r="W49" s="35" t="str" cm="1">
        <f t="array" ref="W49" xml:space="preserve"> INDEX($AC$5:$AJ$12, $P49, AH$4)</f>
        <v>ò</v>
      </c>
      <c r="X49" s="35" t="str" cm="1">
        <f t="array" ref="X49" xml:space="preserve"> INDEX($AC$5:$AJ$12, $P49, AI$4)</f>
        <v>ō</v>
      </c>
      <c r="Y49" s="35" t="str" cm="1">
        <f t="array" ref="Y49" xml:space="preserve"> INDEX($AC$5:$AJ$12, $P49, AJ$4)</f>
        <v>o̍</v>
      </c>
      <c r="AA49" s="7"/>
      <c r="AB49" s="7"/>
      <c r="AC49" s="7"/>
      <c r="AD49" s="7"/>
      <c r="AE49" s="7"/>
      <c r="AF49" s="7"/>
      <c r="AG49" s="7"/>
      <c r="AH49" s="7"/>
      <c r="AI49" s="7"/>
      <c r="AJ49" s="7"/>
      <c r="AY49" t="s">
        <v>380</v>
      </c>
      <c r="AZ49" t="s">
        <v>381</v>
      </c>
      <c r="BA49" t="s">
        <v>382</v>
      </c>
      <c r="BB49" t="s">
        <v>383</v>
      </c>
    </row>
    <row r="50" spans="1:54" ht="40">
      <c r="A50" s="7"/>
      <c r="B50" s="9">
        <v>46</v>
      </c>
      <c r="C50" s="36" t="str">
        <f>INDEX(十五音韻母, $B50,1)</f>
        <v>嘄</v>
      </c>
      <c r="D50" s="29" t="str" cm="1">
        <f t="array" ref="D50" xml:space="preserve"> INDEX(白話字舒聲韻母, $B50)</f>
        <v>iauⁿ</v>
      </c>
      <c r="E50" s="29" t="str" cm="1">
        <f t="array" ref="E50" xml:space="preserve"> INDEX(白話字入聲韻母, $B50)</f>
        <v>iauⁿh</v>
      </c>
      <c r="F50" s="31" t="str">
        <f t="shared" si="22"/>
        <v>iauⁿ</v>
      </c>
      <c r="G50" s="27" t="str">
        <f t="shared" si="23"/>
        <v>iáuⁿ</v>
      </c>
      <c r="H50" s="27" t="str">
        <f t="shared" si="24"/>
        <v>iàuⁿ</v>
      </c>
      <c r="I50" s="28" t="str">
        <f t="shared" si="25"/>
        <v>iauⁿh</v>
      </c>
      <c r="J50" s="27" t="str">
        <f t="shared" si="26"/>
        <v>iâuⁿ</v>
      </c>
      <c r="K50" s="38" t="str">
        <f t="shared" si="27"/>
        <v>iǎuⁿ</v>
      </c>
      <c r="L50" s="27" t="str">
        <f t="shared" si="28"/>
        <v>iāuⁿ</v>
      </c>
      <c r="M50" s="28" t="str">
        <f t="shared" si="10"/>
        <v>ia̍uⁿh</v>
      </c>
      <c r="O50" s="30" t="s">
        <v>12</v>
      </c>
      <c r="P50" s="32">
        <f t="shared" si="29"/>
        <v>1</v>
      </c>
      <c r="Q50" s="32">
        <v>2</v>
      </c>
      <c r="R50" s="35" t="str" cm="1">
        <f t="array" ref="R50" xml:space="preserve"> INDEX($AC$5:$AJ$12, $P50, AC$4)</f>
        <v>a</v>
      </c>
      <c r="S50" s="35" t="str" cm="1">
        <f t="array" ref="S50" xml:space="preserve"> INDEX($AC$5:$AJ$12, $P50, AD$4)</f>
        <v>á</v>
      </c>
      <c r="T50" s="35" t="str" cm="1">
        <f t="array" ref="T50" xml:space="preserve"> INDEX($AC$5:$AJ$12, $P50, AE$4)</f>
        <v>à</v>
      </c>
      <c r="U50" s="35" t="str" cm="1">
        <f t="array" ref="U50" xml:space="preserve"> INDEX($AC$5:$AJ$12, $P50, AF$4)</f>
        <v>a</v>
      </c>
      <c r="V50" s="35" t="str" cm="1">
        <f t="array" ref="V50" xml:space="preserve"> INDEX($AC$5:$AJ$12, $P50, AG$4)</f>
        <v>â</v>
      </c>
      <c r="W50" s="35" t="str" cm="1">
        <f t="array" ref="W50" xml:space="preserve"> INDEX($AC$5:$AJ$12, $P50, AH$4)</f>
        <v>ǎ</v>
      </c>
      <c r="X50" s="35" t="str" cm="1">
        <f t="array" ref="X50" xml:space="preserve"> INDEX($AC$5:$AJ$12, $P50, AI$4)</f>
        <v>ā</v>
      </c>
      <c r="Y50" s="35" t="str" cm="1">
        <f t="array" ref="Y50" xml:space="preserve"> INDEX($AC$5:$AJ$12, $P50, AJ$4)</f>
        <v>a̍</v>
      </c>
      <c r="AA50" s="7"/>
      <c r="AB50" s="7"/>
      <c r="AC50" s="7"/>
      <c r="AD50" s="7"/>
      <c r="AE50" s="7"/>
      <c r="AF50" s="7"/>
      <c r="AG50" s="7"/>
      <c r="AH50" s="7"/>
      <c r="AI50" s="7"/>
      <c r="AJ50" s="7"/>
      <c r="AY50" t="s">
        <v>384</v>
      </c>
      <c r="AZ50" t="s">
        <v>385</v>
      </c>
      <c r="BA50" t="s">
        <v>386</v>
      </c>
      <c r="BB50" t="s">
        <v>387</v>
      </c>
    </row>
    <row r="51" spans="1:54" ht="40">
      <c r="A51" s="7"/>
      <c r="B51" s="9">
        <v>47</v>
      </c>
      <c r="C51" s="36" t="str">
        <f>INDEX(十五音韻母, $B51,1)</f>
        <v>箴</v>
      </c>
      <c r="D51" s="29" t="str" cm="1">
        <f t="array" ref="D51" xml:space="preserve"> INDEX(白話字舒聲韻母, $B51)</f>
        <v>om</v>
      </c>
      <c r="E51" s="29" t="str" cm="1">
        <f t="array" ref="E51" xml:space="preserve"> INDEX(白話字入聲韻母, $B51)</f>
        <v>op</v>
      </c>
      <c r="F51" s="31" t="str">
        <f t="shared" si="22"/>
        <v>om</v>
      </c>
      <c r="G51" s="27" t="str">
        <f t="shared" si="23"/>
        <v>óm</v>
      </c>
      <c r="H51" s="27" t="str">
        <f t="shared" si="24"/>
        <v>òm</v>
      </c>
      <c r="I51" s="28" t="str">
        <f t="shared" si="25"/>
        <v>op</v>
      </c>
      <c r="J51" s="27" t="str">
        <f t="shared" si="26"/>
        <v>ôm</v>
      </c>
      <c r="K51" s="38" t="str">
        <f t="shared" si="27"/>
        <v>òm</v>
      </c>
      <c r="L51" s="27" t="str">
        <f t="shared" si="28"/>
        <v>ōm</v>
      </c>
      <c r="M51" s="28" t="str">
        <f t="shared" si="10"/>
        <v>o̍p</v>
      </c>
      <c r="O51" s="30" t="s">
        <v>48</v>
      </c>
      <c r="P51" s="32">
        <f t="shared" si="29"/>
        <v>4</v>
      </c>
      <c r="Q51" s="32">
        <v>1</v>
      </c>
      <c r="R51" s="35" t="str" cm="1">
        <f t="array" ref="R51" xml:space="preserve"> INDEX($AC$5:$AJ$12, $P51, AC$4)</f>
        <v>o</v>
      </c>
      <c r="S51" s="35" t="str" cm="1">
        <f t="array" ref="S51" xml:space="preserve"> INDEX($AC$5:$AJ$12, $P51, AD$4)</f>
        <v>ó</v>
      </c>
      <c r="T51" s="35" t="str" cm="1">
        <f t="array" ref="T51" xml:space="preserve"> INDEX($AC$5:$AJ$12, $P51, AE$4)</f>
        <v>ò</v>
      </c>
      <c r="U51" s="35" t="str" cm="1">
        <f t="array" ref="U51" xml:space="preserve"> INDEX($AC$5:$AJ$12, $P51, AF$4)</f>
        <v>o</v>
      </c>
      <c r="V51" s="35" t="str" cm="1">
        <f t="array" ref="V51" xml:space="preserve"> INDEX($AC$5:$AJ$12, $P51, AG$4)</f>
        <v>ô</v>
      </c>
      <c r="W51" s="35" t="str" cm="1">
        <f t="array" ref="W51" xml:space="preserve"> INDEX($AC$5:$AJ$12, $P51, AH$4)</f>
        <v>ò</v>
      </c>
      <c r="X51" s="35" t="str" cm="1">
        <f t="array" ref="X51" xml:space="preserve"> INDEX($AC$5:$AJ$12, $P51, AI$4)</f>
        <v>ō</v>
      </c>
      <c r="Y51" s="35" t="str" cm="1">
        <f t="array" ref="Y51" xml:space="preserve"> INDEX($AC$5:$AJ$12, $P51, AJ$4)</f>
        <v>o̍</v>
      </c>
      <c r="AA51" s="7"/>
      <c r="AB51" s="7"/>
      <c r="AC51" s="7"/>
      <c r="AD51" s="7"/>
      <c r="AE51" s="7"/>
      <c r="AF51" s="7"/>
      <c r="AG51" s="7"/>
      <c r="AH51" s="7"/>
      <c r="AI51" s="7"/>
      <c r="AJ51" s="7"/>
      <c r="AY51" t="s">
        <v>388</v>
      </c>
      <c r="AZ51" t="s">
        <v>389</v>
      </c>
      <c r="BA51" t="s">
        <v>390</v>
      </c>
      <c r="BB51" t="s">
        <v>391</v>
      </c>
    </row>
    <row r="52" spans="1:54" ht="40">
      <c r="A52" s="7"/>
      <c r="B52" s="9">
        <v>48</v>
      </c>
      <c r="C52" s="36" t="str">
        <f>INDEX(十五音韻母, $B52,1)</f>
        <v>爻</v>
      </c>
      <c r="D52" s="29" t="str" cm="1">
        <f t="array" ref="D52" xml:space="preserve"> INDEX(白話字舒聲韻母, $B52)</f>
        <v>auⁿ</v>
      </c>
      <c r="E52" s="29" t="str" cm="1">
        <f t="array" ref="E52" xml:space="preserve"> INDEX(白話字入聲韻母, $B52)</f>
        <v>auhⁿ</v>
      </c>
      <c r="F52" s="31" t="str">
        <f t="shared" si="22"/>
        <v>auⁿ</v>
      </c>
      <c r="G52" s="27" t="str">
        <f t="shared" si="23"/>
        <v>áuⁿ</v>
      </c>
      <c r="H52" s="27" t="str">
        <f t="shared" si="24"/>
        <v>àuⁿ</v>
      </c>
      <c r="I52" s="28" t="str">
        <f t="shared" si="25"/>
        <v>auhⁿ</v>
      </c>
      <c r="J52" s="27" t="str">
        <f t="shared" si="26"/>
        <v>âuⁿ</v>
      </c>
      <c r="K52" s="38" t="str">
        <f t="shared" si="27"/>
        <v>ǎuⁿ</v>
      </c>
      <c r="L52" s="27" t="str">
        <f t="shared" si="28"/>
        <v>āuⁿ</v>
      </c>
      <c r="M52" s="28" t="str">
        <f t="shared" si="10"/>
        <v>a̍uhⁿ</v>
      </c>
      <c r="O52" s="30" t="s">
        <v>12</v>
      </c>
      <c r="P52" s="32">
        <f t="shared" si="29"/>
        <v>1</v>
      </c>
      <c r="Q52" s="32">
        <v>1</v>
      </c>
      <c r="R52" s="35" t="str" cm="1">
        <f t="array" ref="R52" xml:space="preserve"> INDEX($AC$5:$AJ$12, $P52, AC$4)</f>
        <v>a</v>
      </c>
      <c r="S52" s="35" t="str" cm="1">
        <f t="array" ref="S52" xml:space="preserve"> INDEX($AC$5:$AJ$12, $P52, AD$4)</f>
        <v>á</v>
      </c>
      <c r="T52" s="35" t="str" cm="1">
        <f t="array" ref="T52" xml:space="preserve"> INDEX($AC$5:$AJ$12, $P52, AE$4)</f>
        <v>à</v>
      </c>
      <c r="U52" s="35" t="str" cm="1">
        <f t="array" ref="U52" xml:space="preserve"> INDEX($AC$5:$AJ$12, $P52, AF$4)</f>
        <v>a</v>
      </c>
      <c r="V52" s="35" t="str" cm="1">
        <f t="array" ref="V52" xml:space="preserve"> INDEX($AC$5:$AJ$12, $P52, AG$4)</f>
        <v>â</v>
      </c>
      <c r="W52" s="35" t="str" cm="1">
        <f t="array" ref="W52" xml:space="preserve"> INDEX($AC$5:$AJ$12, $P52, AH$4)</f>
        <v>ǎ</v>
      </c>
      <c r="X52" s="35" t="str" cm="1">
        <f t="array" ref="X52" xml:space="preserve"> INDEX($AC$5:$AJ$12, $P52, AI$4)</f>
        <v>ā</v>
      </c>
      <c r="Y52" s="35" t="str" cm="1">
        <f t="array" ref="Y52" xml:space="preserve"> INDEX($AC$5:$AJ$12, $P52, AJ$4)</f>
        <v>a̍</v>
      </c>
      <c r="AA52" s="7"/>
      <c r="AB52" s="7"/>
      <c r="AC52" s="7"/>
      <c r="AD52" s="7"/>
      <c r="AE52" s="7"/>
      <c r="AF52" s="7"/>
      <c r="AG52" s="7"/>
      <c r="AH52" s="7"/>
      <c r="AI52" s="7"/>
      <c r="AJ52" s="7"/>
      <c r="AY52" t="s">
        <v>21</v>
      </c>
      <c r="AZ52" t="s">
        <v>392</v>
      </c>
      <c r="BA52" t="s">
        <v>393</v>
      </c>
      <c r="BB52" t="s">
        <v>394</v>
      </c>
    </row>
    <row r="53" spans="1:54" ht="40">
      <c r="A53" s="7"/>
      <c r="B53" s="9">
        <v>49</v>
      </c>
      <c r="C53" s="36" t="str">
        <f>INDEX(十五音韻母, $B53,1)</f>
        <v>扛</v>
      </c>
      <c r="D53" s="29" t="str" cm="1">
        <f t="array" ref="D53" xml:space="preserve"> INDEX(白話字舒聲韻母, $B53)</f>
        <v>oⁿ</v>
      </c>
      <c r="E53" s="29" t="str" cm="1">
        <f t="array" ref="E53" xml:space="preserve"> INDEX(白話字入聲韻母, $B53)</f>
        <v>ohⁿ</v>
      </c>
      <c r="F53" s="31" t="str">
        <f t="shared" si="22"/>
        <v>oⁿ</v>
      </c>
      <c r="G53" s="27" t="str">
        <f t="shared" si="23"/>
        <v>óⁿ</v>
      </c>
      <c r="H53" s="27" t="str">
        <f t="shared" si="24"/>
        <v>òⁿ</v>
      </c>
      <c r="I53" s="28" t="str">
        <f t="shared" si="25"/>
        <v>ohⁿ</v>
      </c>
      <c r="J53" s="27" t="str">
        <f t="shared" si="26"/>
        <v>ôⁿ</v>
      </c>
      <c r="K53" s="38" t="str">
        <f t="shared" si="27"/>
        <v>òⁿ</v>
      </c>
      <c r="L53" s="27" t="str">
        <f t="shared" si="28"/>
        <v>ōⁿ</v>
      </c>
      <c r="M53" s="28" t="str">
        <f t="shared" si="10"/>
        <v>o̍hⁿ</v>
      </c>
      <c r="O53" s="30" t="s">
        <v>48</v>
      </c>
      <c r="P53" s="32">
        <f t="shared" si="29"/>
        <v>4</v>
      </c>
      <c r="Q53" s="32">
        <v>1</v>
      </c>
      <c r="R53" s="35" t="str" cm="1">
        <f t="array" ref="R53" xml:space="preserve"> INDEX($AC$5:$AJ$12, $P53, AC$4)</f>
        <v>o</v>
      </c>
      <c r="S53" s="35" t="str" cm="1">
        <f t="array" ref="S53" xml:space="preserve"> INDEX($AC$5:$AJ$12, $P53, AD$4)</f>
        <v>ó</v>
      </c>
      <c r="T53" s="35" t="str" cm="1">
        <f t="array" ref="T53" xml:space="preserve"> INDEX($AC$5:$AJ$12, $P53, AE$4)</f>
        <v>ò</v>
      </c>
      <c r="U53" s="35" t="str" cm="1">
        <f t="array" ref="U53" xml:space="preserve"> INDEX($AC$5:$AJ$12, $P53, AF$4)</f>
        <v>o</v>
      </c>
      <c r="V53" s="35" t="str" cm="1">
        <f t="array" ref="V53" xml:space="preserve"> INDEX($AC$5:$AJ$12, $P53, AG$4)</f>
        <v>ô</v>
      </c>
      <c r="W53" s="35" t="str" cm="1">
        <f t="array" ref="W53" xml:space="preserve"> INDEX($AC$5:$AJ$12, $P53, AH$4)</f>
        <v>ò</v>
      </c>
      <c r="X53" s="35" t="str" cm="1">
        <f t="array" ref="X53" xml:space="preserve"> INDEX($AC$5:$AJ$12, $P53, AI$4)</f>
        <v>ō</v>
      </c>
      <c r="Y53" s="35" t="str" cm="1">
        <f t="array" ref="Y53" xml:space="preserve"> INDEX($AC$5:$AJ$12, $P53, AJ$4)</f>
        <v>o̍</v>
      </c>
      <c r="AA53" s="7"/>
      <c r="AB53" s="7"/>
      <c r="AC53" s="7"/>
      <c r="AD53" s="7"/>
      <c r="AE53" s="7"/>
      <c r="AF53" s="7"/>
      <c r="AG53" s="7"/>
      <c r="AH53" s="7"/>
      <c r="AI53" s="7"/>
      <c r="AJ53" s="7"/>
      <c r="AY53" t="s">
        <v>22</v>
      </c>
      <c r="AZ53" t="s">
        <v>395</v>
      </c>
      <c r="BA53" t="s">
        <v>396</v>
      </c>
      <c r="BB53" t="s">
        <v>397</v>
      </c>
    </row>
    <row r="54" spans="1:54" ht="40">
      <c r="A54" s="7"/>
      <c r="B54" s="9">
        <v>50</v>
      </c>
      <c r="C54" s="36" t="str">
        <f>INDEX(十五音韻母, $B54,1)</f>
        <v>牛</v>
      </c>
      <c r="D54" s="29" t="str" cm="1">
        <f t="array" ref="D54" xml:space="preserve"> INDEX(白話字舒聲韻母, $B54)</f>
        <v>iuⁿ</v>
      </c>
      <c r="E54" s="29" t="str" cm="1">
        <f t="array" ref="E54" xml:space="preserve"> INDEX(白話字入聲韻母, $B54)</f>
        <v>iuhⁿ</v>
      </c>
      <c r="F54" s="31" t="str">
        <f t="shared" si="22"/>
        <v>iuⁿ</v>
      </c>
      <c r="G54" s="27" t="str">
        <f t="shared" si="23"/>
        <v>iúⁿ</v>
      </c>
      <c r="H54" s="27" t="str">
        <f t="shared" si="24"/>
        <v>iùⁿ</v>
      </c>
      <c r="I54" s="28" t="str">
        <f t="shared" si="25"/>
        <v>iuhⁿ</v>
      </c>
      <c r="J54" s="27" t="str">
        <f t="shared" si="26"/>
        <v>iûⁿ</v>
      </c>
      <c r="K54" s="38" t="str">
        <f t="shared" si="27"/>
        <v>iùⁿ</v>
      </c>
      <c r="L54" s="27" t="str">
        <f t="shared" si="28"/>
        <v>iūⁿ</v>
      </c>
      <c r="M54" s="28" t="str">
        <f t="shared" si="10"/>
        <v>iu̍hⁿ</v>
      </c>
      <c r="O54" s="30" t="s">
        <v>20</v>
      </c>
      <c r="P54" s="32">
        <f t="shared" si="29"/>
        <v>6</v>
      </c>
      <c r="Q54" s="32">
        <v>2</v>
      </c>
      <c r="R54" s="35" t="str" cm="1">
        <f t="array" ref="R54" xml:space="preserve"> INDEX($AC$5:$AJ$12, $P54, AC$4)</f>
        <v>u</v>
      </c>
      <c r="S54" s="35" t="str" cm="1">
        <f t="array" ref="S54" xml:space="preserve"> INDEX($AC$5:$AJ$12, $P54, AD$4)</f>
        <v>ú</v>
      </c>
      <c r="T54" s="35" t="str" cm="1">
        <f t="array" ref="T54" xml:space="preserve"> INDEX($AC$5:$AJ$12, $P54, AE$4)</f>
        <v>ù</v>
      </c>
      <c r="U54" s="35" t="str" cm="1">
        <f t="array" ref="U54" xml:space="preserve"> INDEX($AC$5:$AJ$12, $P54, AF$4)</f>
        <v>u</v>
      </c>
      <c r="V54" s="35" t="str" cm="1">
        <f t="array" ref="V54" xml:space="preserve"> INDEX($AC$5:$AJ$12, $P54, AG$4)</f>
        <v>û</v>
      </c>
      <c r="W54" s="35" t="str" cm="1">
        <f t="array" ref="W54" xml:space="preserve"> INDEX($AC$5:$AJ$12, $P54, AH$4)</f>
        <v>ù</v>
      </c>
      <c r="X54" s="35" t="str" cm="1">
        <f t="array" ref="X54" xml:space="preserve"> INDEX($AC$5:$AJ$12, $P54, AI$4)</f>
        <v>ū</v>
      </c>
      <c r="Y54" s="35" t="str" cm="1">
        <f t="array" ref="Y54" xml:space="preserve"> INDEX($AC$5:$AJ$12, $P54, AJ$4)</f>
        <v>u̍</v>
      </c>
      <c r="AA54" s="7"/>
      <c r="AB54" s="7"/>
      <c r="AC54" s="7"/>
      <c r="AD54" s="7"/>
      <c r="AE54" s="7"/>
      <c r="AF54" s="7"/>
      <c r="AG54" s="7"/>
      <c r="AH54" s="7"/>
      <c r="AI54" s="7"/>
      <c r="AJ54" s="7"/>
      <c r="AY54" t="s">
        <v>23</v>
      </c>
      <c r="AZ54" t="s">
        <v>398</v>
      </c>
      <c r="BA54" t="s">
        <v>399</v>
      </c>
      <c r="BB54" t="s">
        <v>400</v>
      </c>
    </row>
    <row r="55" spans="1:5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O55" s="7"/>
      <c r="P55" s="6"/>
      <c r="Q55" s="6"/>
      <c r="R55" s="6"/>
      <c r="S55" s="6"/>
      <c r="AA55" s="7"/>
      <c r="AB55" s="7"/>
      <c r="AC55" s="7"/>
      <c r="AD55" s="7"/>
      <c r="AE55" s="7"/>
      <c r="AF55" s="7"/>
      <c r="AG55" s="7"/>
      <c r="AH55" s="7"/>
      <c r="AI55" s="7"/>
      <c r="AJ55" s="7"/>
      <c r="AY55" t="s">
        <v>401</v>
      </c>
      <c r="AZ55" t="s">
        <v>355</v>
      </c>
      <c r="BA55" t="s">
        <v>402</v>
      </c>
      <c r="BB55" t="s">
        <v>403</v>
      </c>
    </row>
    <row r="56" spans="1:5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O56" s="7"/>
      <c r="P56" s="6"/>
      <c r="Q56" s="6"/>
      <c r="R56" s="6"/>
      <c r="S56" s="6"/>
      <c r="AA56" s="7"/>
      <c r="AB56" s="7"/>
      <c r="AC56" s="7"/>
      <c r="AD56" s="7"/>
      <c r="AE56" s="7"/>
      <c r="AF56" s="7"/>
      <c r="AG56" s="7"/>
      <c r="AH56" s="7"/>
      <c r="AI56" s="7"/>
      <c r="AJ56" s="7"/>
      <c r="AY56" t="s">
        <v>24</v>
      </c>
      <c r="AZ56" t="s">
        <v>404</v>
      </c>
      <c r="BA56" t="s">
        <v>405</v>
      </c>
      <c r="BB56" t="s">
        <v>406</v>
      </c>
    </row>
    <row r="57" spans="1:5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O57" s="7"/>
      <c r="P57" s="6"/>
      <c r="Q57" s="6"/>
      <c r="R57" s="6"/>
      <c r="S57" s="6"/>
      <c r="AA57" s="7"/>
      <c r="AB57" s="7"/>
      <c r="AC57" s="7"/>
      <c r="AD57" s="7"/>
      <c r="AE57" s="7"/>
      <c r="AF57" s="7"/>
      <c r="AG57" s="7"/>
      <c r="AH57" s="7"/>
      <c r="AI57" s="7"/>
      <c r="AJ57" s="7"/>
      <c r="AY57" t="s">
        <v>25</v>
      </c>
      <c r="AZ57" t="s">
        <v>407</v>
      </c>
      <c r="BA57" t="s">
        <v>408</v>
      </c>
      <c r="BB57" t="s">
        <v>409</v>
      </c>
    </row>
    <row r="58" spans="1:5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O58" s="7"/>
      <c r="P58" s="6"/>
      <c r="Q58" s="6"/>
      <c r="R58" s="6"/>
      <c r="S58" s="6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5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O59" s="7"/>
      <c r="P59" s="6"/>
      <c r="Q59" s="6"/>
      <c r="R59" s="6"/>
      <c r="S59" s="6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5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O60" s="7"/>
      <c r="P60" s="6"/>
      <c r="Q60" s="6"/>
      <c r="R60" s="6"/>
      <c r="S60" s="6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5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6"/>
      <c r="Q61" s="6"/>
      <c r="R61" s="6"/>
      <c r="S61" s="6"/>
      <c r="T61" s="7"/>
      <c r="U61" s="7"/>
      <c r="V61" s="7"/>
      <c r="W61" s="7"/>
      <c r="X61" s="7"/>
      <c r="Y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5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6"/>
      <c r="Q62" s="6"/>
      <c r="R62" s="6"/>
      <c r="S62" s="6"/>
      <c r="T62" s="7"/>
      <c r="U62" s="7"/>
      <c r="V62" s="7"/>
      <c r="W62" s="7"/>
      <c r="X62" s="7"/>
      <c r="Y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5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6"/>
      <c r="Q63" s="6"/>
      <c r="R63" s="6"/>
      <c r="S63" s="6"/>
      <c r="T63" s="7"/>
      <c r="U63" s="7"/>
      <c r="V63" s="7"/>
      <c r="W63" s="7"/>
      <c r="X63" s="7"/>
      <c r="Y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5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6"/>
      <c r="Q64" s="6"/>
      <c r="R64" s="6"/>
      <c r="S64" s="6"/>
      <c r="T64" s="7"/>
      <c r="U64" s="7"/>
      <c r="V64" s="7"/>
      <c r="W64" s="7"/>
      <c r="X64" s="7"/>
      <c r="Y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6"/>
      <c r="Q65" s="6"/>
      <c r="R65" s="6"/>
      <c r="S65" s="6"/>
      <c r="T65" s="7"/>
      <c r="U65" s="7"/>
      <c r="V65" s="7"/>
      <c r="W65" s="7"/>
      <c r="X65" s="7"/>
      <c r="Y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6"/>
      <c r="Q66" s="6"/>
      <c r="R66" s="6"/>
      <c r="S66" s="6"/>
      <c r="T66" s="7"/>
      <c r="U66" s="7"/>
      <c r="V66" s="7"/>
      <c r="W66" s="7"/>
      <c r="X66" s="7"/>
      <c r="Y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6"/>
      <c r="Q67" s="6"/>
      <c r="R67" s="6"/>
      <c r="S67" s="6"/>
      <c r="T67" s="7"/>
      <c r="U67" s="7"/>
      <c r="V67" s="7"/>
      <c r="W67" s="7"/>
      <c r="X67" s="7"/>
      <c r="Y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:3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6"/>
      <c r="Q68" s="6"/>
      <c r="R68" s="6"/>
      <c r="S68" s="6"/>
      <c r="T68" s="7"/>
      <c r="U68" s="7"/>
      <c r="V68" s="7"/>
      <c r="W68" s="7"/>
      <c r="X68" s="7"/>
      <c r="Y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:3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6"/>
      <c r="Q69" s="6"/>
      <c r="R69" s="6"/>
      <c r="S69" s="6"/>
      <c r="T69" s="7"/>
      <c r="U69" s="7"/>
      <c r="V69" s="7"/>
      <c r="W69" s="7"/>
      <c r="X69" s="7"/>
      <c r="Y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:3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6"/>
      <c r="Q70" s="6"/>
      <c r="R70" s="6"/>
      <c r="S70" s="6"/>
      <c r="T70" s="7"/>
      <c r="U70" s="7"/>
      <c r="V70" s="7"/>
      <c r="W70" s="7"/>
      <c r="X70" s="7"/>
      <c r="Y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:3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6"/>
      <c r="Q71" s="6"/>
      <c r="R71" s="6"/>
      <c r="S71" s="6"/>
      <c r="T71" s="7"/>
      <c r="U71" s="7"/>
      <c r="V71" s="7"/>
      <c r="W71" s="7"/>
      <c r="X71" s="7"/>
      <c r="Y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:3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6"/>
      <c r="Q72" s="6"/>
      <c r="R72" s="6"/>
      <c r="S72" s="6"/>
      <c r="T72" s="7"/>
      <c r="U72" s="7"/>
      <c r="V72" s="7"/>
      <c r="W72" s="7"/>
      <c r="X72" s="7"/>
      <c r="Y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6"/>
      <c r="Q73" s="6"/>
      <c r="R73" s="6"/>
      <c r="S73" s="6"/>
      <c r="T73" s="7"/>
      <c r="U73" s="7"/>
      <c r="V73" s="7"/>
      <c r="W73" s="7"/>
      <c r="X73" s="7"/>
      <c r="Y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6"/>
      <c r="Q74" s="6"/>
      <c r="R74" s="6"/>
      <c r="S74" s="6"/>
      <c r="T74" s="7"/>
      <c r="U74" s="7"/>
      <c r="V74" s="7"/>
      <c r="W74" s="7"/>
      <c r="X74" s="7"/>
      <c r="Y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:3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6"/>
      <c r="Q75" s="6"/>
      <c r="R75" s="6"/>
      <c r="S75" s="6"/>
      <c r="T75" s="7"/>
      <c r="U75" s="7"/>
      <c r="V75" s="7"/>
      <c r="W75" s="7"/>
      <c r="X75" s="7"/>
      <c r="Y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:3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6"/>
      <c r="Q76" s="6"/>
      <c r="R76" s="6"/>
      <c r="S76" s="6"/>
      <c r="T76" s="7"/>
      <c r="U76" s="7"/>
      <c r="V76" s="7"/>
      <c r="W76" s="7"/>
      <c r="X76" s="7"/>
      <c r="Y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:3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6"/>
      <c r="Q77" s="6"/>
      <c r="R77" s="6"/>
      <c r="S77" s="6"/>
      <c r="T77" s="7"/>
      <c r="U77" s="7"/>
      <c r="V77" s="7"/>
      <c r="W77" s="7"/>
      <c r="X77" s="7"/>
      <c r="Y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:3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6"/>
      <c r="Q78" s="6"/>
      <c r="R78" s="6"/>
      <c r="S78" s="6"/>
      <c r="T78" s="7"/>
      <c r="U78" s="7"/>
      <c r="V78" s="7"/>
      <c r="W78" s="7"/>
      <c r="X78" s="7"/>
      <c r="Y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1:3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6"/>
      <c r="Q79" s="6"/>
      <c r="R79" s="6"/>
      <c r="S79" s="6"/>
      <c r="T79" s="7"/>
      <c r="U79" s="7"/>
      <c r="V79" s="7"/>
      <c r="W79" s="7"/>
      <c r="X79" s="7"/>
      <c r="Y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:3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6"/>
      <c r="Q80" s="6"/>
      <c r="R80" s="6"/>
      <c r="S80" s="6"/>
      <c r="T80" s="7"/>
      <c r="U80" s="7"/>
      <c r="V80" s="7"/>
      <c r="W80" s="7"/>
      <c r="X80" s="7"/>
      <c r="Y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1:3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6"/>
      <c r="Q81" s="6"/>
      <c r="R81" s="6"/>
      <c r="S81" s="6"/>
      <c r="T81" s="7"/>
      <c r="U81" s="7"/>
      <c r="V81" s="7"/>
      <c r="W81" s="7"/>
      <c r="X81" s="7"/>
      <c r="Y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:3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6"/>
      <c r="Q82" s="6"/>
      <c r="R82" s="6"/>
      <c r="S82" s="6"/>
      <c r="T82" s="7"/>
      <c r="U82" s="7"/>
      <c r="V82" s="7"/>
      <c r="W82" s="7"/>
      <c r="X82" s="7"/>
      <c r="Y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r="83" spans="1:3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6"/>
      <c r="Q83" s="6"/>
      <c r="R83" s="6"/>
      <c r="S83" s="6"/>
      <c r="T83" s="7"/>
      <c r="U83" s="7"/>
      <c r="V83" s="7"/>
      <c r="W83" s="7"/>
      <c r="X83" s="7"/>
      <c r="Y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 spans="1:3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6"/>
      <c r="Q84" s="6"/>
      <c r="R84" s="6"/>
      <c r="S84" s="6"/>
      <c r="T84" s="7"/>
      <c r="U84" s="7"/>
      <c r="V84" s="7"/>
      <c r="W84" s="7"/>
      <c r="X84" s="7"/>
      <c r="Y84" s="7"/>
      <c r="AA84" s="7"/>
      <c r="AB84" s="7"/>
      <c r="AC84" s="7"/>
      <c r="AD84" s="7"/>
      <c r="AE84" s="7"/>
      <c r="AF84" s="7"/>
      <c r="AG84" s="7"/>
      <c r="AH84" s="7"/>
      <c r="AI84" s="7"/>
      <c r="AJ84" s="7"/>
    </row>
    <row r="85" spans="1:3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6"/>
      <c r="Q85" s="6"/>
      <c r="R85" s="6"/>
      <c r="S85" s="6"/>
      <c r="T85" s="7"/>
      <c r="U85" s="7"/>
      <c r="V85" s="7"/>
      <c r="W85" s="7"/>
      <c r="X85" s="7"/>
      <c r="Y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 spans="1:3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6"/>
      <c r="Q86" s="6"/>
      <c r="R86" s="6"/>
      <c r="S86" s="6"/>
      <c r="T86" s="7"/>
      <c r="U86" s="7"/>
      <c r="V86" s="7"/>
      <c r="W86" s="7"/>
      <c r="X86" s="7"/>
      <c r="Y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r="87" spans="1:3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6"/>
      <c r="Q87" s="6"/>
      <c r="R87" s="6"/>
      <c r="S87" s="6"/>
      <c r="T87" s="7"/>
      <c r="U87" s="7"/>
      <c r="V87" s="7"/>
      <c r="W87" s="7"/>
      <c r="X87" s="7"/>
      <c r="Y87" s="7"/>
      <c r="AA87" s="7"/>
      <c r="AB87" s="7"/>
      <c r="AC87" s="7"/>
      <c r="AD87" s="7"/>
      <c r="AE87" s="7"/>
      <c r="AF87" s="7"/>
      <c r="AG87" s="7"/>
      <c r="AH87" s="7"/>
      <c r="AI87" s="7"/>
      <c r="AJ87" s="7"/>
    </row>
    <row r="88" spans="1:3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6"/>
      <c r="Q88" s="6"/>
      <c r="R88" s="6"/>
      <c r="S88" s="6"/>
      <c r="T88" s="7"/>
      <c r="U88" s="7"/>
      <c r="V88" s="7"/>
      <c r="W88" s="7"/>
      <c r="X88" s="7"/>
      <c r="Y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 spans="1:3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6"/>
      <c r="Q89" s="6"/>
      <c r="R89" s="6"/>
      <c r="S89" s="6"/>
      <c r="T89" s="7"/>
      <c r="U89" s="7"/>
      <c r="V89" s="7"/>
      <c r="W89" s="7"/>
      <c r="X89" s="7"/>
      <c r="Y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 spans="1:3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6"/>
      <c r="Q90" s="6"/>
      <c r="R90" s="6"/>
      <c r="S90" s="6"/>
      <c r="T90" s="7"/>
      <c r="U90" s="7"/>
      <c r="V90" s="7"/>
      <c r="W90" s="7"/>
      <c r="X90" s="7"/>
      <c r="Y90" s="7"/>
      <c r="AA90" s="7"/>
      <c r="AB90" s="7"/>
      <c r="AC90" s="7"/>
      <c r="AD90" s="7"/>
      <c r="AE90" s="7"/>
      <c r="AF90" s="7"/>
      <c r="AG90" s="7"/>
      <c r="AH90" s="7"/>
      <c r="AI90" s="7"/>
      <c r="AJ90" s="7"/>
    </row>
    <row r="91" spans="1:3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6"/>
      <c r="Q91" s="6"/>
      <c r="R91" s="6"/>
      <c r="S91" s="6"/>
      <c r="T91" s="7"/>
      <c r="U91" s="7"/>
      <c r="V91" s="7"/>
      <c r="W91" s="7"/>
      <c r="X91" s="7"/>
      <c r="Y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 spans="1:3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6"/>
      <c r="Q92" s="6"/>
      <c r="R92" s="6"/>
      <c r="S92" s="6"/>
      <c r="T92" s="7"/>
      <c r="U92" s="7"/>
      <c r="V92" s="7"/>
      <c r="W92" s="7"/>
      <c r="X92" s="7"/>
      <c r="Y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 spans="1:3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6"/>
      <c r="Q93" s="6"/>
      <c r="R93" s="6"/>
      <c r="S93" s="6"/>
      <c r="T93" s="7"/>
      <c r="U93" s="7"/>
      <c r="V93" s="7"/>
      <c r="W93" s="7"/>
      <c r="X93" s="7"/>
      <c r="Y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 spans="1:3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6"/>
      <c r="Q94" s="6"/>
      <c r="R94" s="6"/>
      <c r="S94" s="6"/>
      <c r="T94" s="7"/>
      <c r="U94" s="7"/>
      <c r="V94" s="7"/>
      <c r="W94" s="7"/>
      <c r="X94" s="7"/>
      <c r="Y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 spans="1:3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6"/>
      <c r="Q95" s="6"/>
      <c r="R95" s="6"/>
      <c r="S95" s="6"/>
      <c r="T95" s="7"/>
      <c r="U95" s="7"/>
      <c r="V95" s="7"/>
      <c r="W95" s="7"/>
      <c r="X95" s="7"/>
      <c r="Y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 spans="1:3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6"/>
      <c r="Q96" s="6"/>
      <c r="R96" s="6"/>
      <c r="S96" s="6"/>
      <c r="T96" s="7"/>
      <c r="U96" s="7"/>
      <c r="V96" s="7"/>
      <c r="W96" s="7"/>
      <c r="X96" s="7"/>
      <c r="Y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 spans="1:3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6"/>
      <c r="Q97" s="6"/>
      <c r="R97" s="6"/>
      <c r="S97" s="6"/>
      <c r="T97" s="7"/>
      <c r="U97" s="7"/>
      <c r="V97" s="7"/>
      <c r="W97" s="7"/>
      <c r="X97" s="7"/>
      <c r="Y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spans="1:3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6"/>
      <c r="Q98" s="6"/>
      <c r="R98" s="6"/>
      <c r="S98" s="6"/>
      <c r="T98" s="7"/>
      <c r="U98" s="7"/>
      <c r="V98" s="7"/>
      <c r="W98" s="7"/>
      <c r="X98" s="7"/>
      <c r="Y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 spans="1:3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6"/>
      <c r="Q99" s="6"/>
      <c r="R99" s="6"/>
      <c r="S99" s="6"/>
      <c r="T99" s="7"/>
      <c r="U99" s="7"/>
      <c r="V99" s="7"/>
      <c r="W99" s="7"/>
      <c r="X99" s="7"/>
      <c r="Y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 spans="1:3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6"/>
      <c r="Q100" s="6"/>
      <c r="R100" s="6"/>
      <c r="S100" s="6"/>
      <c r="T100" s="7"/>
      <c r="U100" s="7"/>
      <c r="V100" s="7"/>
      <c r="W100" s="7"/>
      <c r="X100" s="7"/>
      <c r="Y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 spans="1:3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6"/>
      <c r="Q101" s="6"/>
      <c r="R101" s="6"/>
      <c r="S101" s="6"/>
      <c r="T101" s="7"/>
      <c r="U101" s="7"/>
      <c r="V101" s="7"/>
      <c r="W101" s="7"/>
      <c r="X101" s="7"/>
      <c r="Y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spans="1:3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6"/>
      <c r="Q102" s="6"/>
      <c r="R102" s="6"/>
      <c r="S102" s="6"/>
      <c r="T102" s="7"/>
      <c r="U102" s="7"/>
      <c r="V102" s="7"/>
      <c r="W102" s="7"/>
      <c r="X102" s="7"/>
      <c r="Y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spans="1:3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6"/>
      <c r="Q103" s="6"/>
      <c r="R103" s="6"/>
      <c r="S103" s="6"/>
      <c r="T103" s="7"/>
      <c r="U103" s="7"/>
      <c r="V103" s="7"/>
      <c r="W103" s="7"/>
      <c r="X103" s="7"/>
      <c r="Y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spans="1:3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6"/>
      <c r="Q104" s="6"/>
      <c r="R104" s="6"/>
      <c r="S104" s="6"/>
      <c r="T104" s="7"/>
      <c r="U104" s="7"/>
      <c r="V104" s="7"/>
      <c r="W104" s="7"/>
      <c r="X104" s="7"/>
      <c r="Y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spans="1:3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6"/>
      <c r="Q105" s="6"/>
      <c r="R105" s="6"/>
      <c r="S105" s="6"/>
      <c r="T105" s="7"/>
      <c r="U105" s="7"/>
      <c r="V105" s="7"/>
      <c r="W105" s="7"/>
      <c r="X105" s="7"/>
      <c r="Y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 spans="1:3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6"/>
      <c r="Q106" s="6"/>
      <c r="R106" s="6"/>
      <c r="S106" s="6"/>
      <c r="T106" s="7"/>
      <c r="U106" s="7"/>
      <c r="V106" s="7"/>
      <c r="W106" s="7"/>
      <c r="X106" s="7"/>
      <c r="Y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 spans="1:3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6"/>
      <c r="Q107" s="6"/>
      <c r="R107" s="6"/>
      <c r="S107" s="6"/>
      <c r="T107" s="7"/>
      <c r="U107" s="7"/>
      <c r="V107" s="7"/>
      <c r="W107" s="7"/>
      <c r="X107" s="7"/>
      <c r="Y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 spans="1:3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6"/>
      <c r="Q108" s="6"/>
      <c r="R108" s="6"/>
      <c r="S108" s="6"/>
      <c r="T108" s="7"/>
      <c r="U108" s="7"/>
      <c r="V108" s="7"/>
      <c r="W108" s="7"/>
      <c r="X108" s="7"/>
      <c r="Y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 spans="1:3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6"/>
      <c r="Q109" s="6"/>
      <c r="R109" s="6"/>
      <c r="S109" s="6"/>
      <c r="T109" s="7"/>
      <c r="U109" s="7"/>
      <c r="V109" s="7"/>
      <c r="W109" s="7"/>
      <c r="X109" s="7"/>
      <c r="Y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spans="1:3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6"/>
      <c r="Q110" s="6"/>
      <c r="R110" s="6"/>
      <c r="S110" s="6"/>
      <c r="T110" s="7"/>
      <c r="U110" s="7"/>
      <c r="V110" s="7"/>
      <c r="W110" s="7"/>
      <c r="X110" s="7"/>
      <c r="Y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spans="1:3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6"/>
      <c r="Q111" s="6"/>
      <c r="R111" s="6"/>
      <c r="S111" s="6"/>
      <c r="T111" s="7"/>
      <c r="U111" s="7"/>
      <c r="V111" s="7"/>
      <c r="W111" s="7"/>
      <c r="X111" s="7"/>
      <c r="Y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spans="1:3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6"/>
      <c r="Q112" s="6"/>
      <c r="R112" s="6"/>
      <c r="S112" s="6"/>
      <c r="T112" s="7"/>
      <c r="U112" s="7"/>
      <c r="V112" s="7"/>
      <c r="W112" s="7"/>
      <c r="X112" s="7"/>
      <c r="Y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spans="1:3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6"/>
      <c r="Q113" s="6"/>
      <c r="R113" s="6"/>
      <c r="S113" s="6"/>
      <c r="T113" s="7"/>
      <c r="U113" s="7"/>
      <c r="V113" s="7"/>
      <c r="W113" s="7"/>
      <c r="X113" s="7"/>
      <c r="Y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spans="1:3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6"/>
      <c r="Q114" s="6"/>
      <c r="R114" s="6"/>
      <c r="S114" s="6"/>
      <c r="T114" s="7"/>
      <c r="U114" s="7"/>
      <c r="V114" s="7"/>
      <c r="W114" s="7"/>
      <c r="X114" s="7"/>
      <c r="Y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spans="1:3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6"/>
      <c r="Q115" s="6"/>
      <c r="R115" s="6"/>
      <c r="S115" s="6"/>
      <c r="T115" s="7"/>
      <c r="U115" s="7"/>
      <c r="V115" s="7"/>
      <c r="W115" s="7"/>
      <c r="X115" s="7"/>
      <c r="Y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spans="1:3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6"/>
      <c r="Q116" s="6"/>
      <c r="R116" s="6"/>
      <c r="S116" s="6"/>
      <c r="T116" s="7"/>
      <c r="U116" s="7"/>
      <c r="V116" s="7"/>
      <c r="W116" s="7"/>
      <c r="X116" s="7"/>
      <c r="Y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spans="1:3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6"/>
      <c r="Q117" s="6"/>
      <c r="R117" s="6"/>
      <c r="S117" s="6"/>
      <c r="T117" s="7"/>
      <c r="U117" s="7"/>
      <c r="V117" s="7"/>
      <c r="W117" s="7"/>
      <c r="X117" s="7"/>
      <c r="Y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spans="1:3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6"/>
      <c r="Q118" s="6"/>
      <c r="R118" s="6"/>
      <c r="S118" s="6"/>
      <c r="T118" s="7"/>
      <c r="U118" s="7"/>
      <c r="V118" s="7"/>
      <c r="W118" s="7"/>
      <c r="X118" s="7"/>
      <c r="Y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spans="1:3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6"/>
      <c r="Q119" s="6"/>
      <c r="R119" s="6"/>
      <c r="S119" s="6"/>
      <c r="T119" s="7"/>
      <c r="U119" s="7"/>
      <c r="V119" s="7"/>
      <c r="W119" s="7"/>
      <c r="X119" s="7"/>
      <c r="Y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 spans="1:3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6"/>
      <c r="Q120" s="6"/>
      <c r="R120" s="6"/>
      <c r="S120" s="6"/>
      <c r="T120" s="7"/>
      <c r="U120" s="7"/>
      <c r="V120" s="7"/>
      <c r="W120" s="7"/>
      <c r="X120" s="7"/>
      <c r="Y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 spans="1:3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6"/>
      <c r="Q121" s="6"/>
      <c r="R121" s="6"/>
      <c r="S121" s="6"/>
      <c r="T121" s="7"/>
      <c r="U121" s="7"/>
      <c r="V121" s="7"/>
      <c r="W121" s="7"/>
      <c r="X121" s="7"/>
      <c r="Y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 spans="1:3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6"/>
      <c r="Q122" s="6"/>
      <c r="R122" s="6"/>
      <c r="S122" s="6"/>
      <c r="T122" s="7"/>
      <c r="U122" s="7"/>
      <c r="V122" s="7"/>
      <c r="W122" s="7"/>
      <c r="X122" s="7"/>
      <c r="Y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 spans="1:3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6"/>
      <c r="Q123" s="6"/>
      <c r="R123" s="6"/>
      <c r="S123" s="6"/>
      <c r="T123" s="7"/>
      <c r="U123" s="7"/>
      <c r="V123" s="7"/>
      <c r="W123" s="7"/>
      <c r="X123" s="7"/>
      <c r="Y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 spans="1:3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6"/>
      <c r="Q124" s="6"/>
      <c r="R124" s="6"/>
      <c r="S124" s="6"/>
      <c r="T124" s="7"/>
      <c r="U124" s="7"/>
      <c r="V124" s="7"/>
      <c r="W124" s="7"/>
      <c r="X124" s="7"/>
      <c r="Y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 spans="1:3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6"/>
      <c r="Q125" s="6"/>
      <c r="R125" s="6"/>
      <c r="S125" s="6"/>
      <c r="T125" s="7"/>
      <c r="U125" s="7"/>
      <c r="V125" s="7"/>
      <c r="W125" s="7"/>
      <c r="X125" s="7"/>
      <c r="Y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spans="1:3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6"/>
      <c r="Q126" s="6"/>
      <c r="R126" s="6"/>
      <c r="S126" s="6"/>
      <c r="T126" s="7"/>
      <c r="U126" s="7"/>
      <c r="V126" s="7"/>
      <c r="W126" s="7"/>
      <c r="X126" s="7"/>
      <c r="Y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 spans="1:3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6"/>
      <c r="Q127" s="6"/>
      <c r="R127" s="6"/>
      <c r="S127" s="6"/>
      <c r="T127" s="7"/>
      <c r="U127" s="7"/>
      <c r="V127" s="7"/>
      <c r="W127" s="7"/>
      <c r="X127" s="7"/>
      <c r="Y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 spans="1:3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6"/>
      <c r="Q128" s="6"/>
      <c r="R128" s="6"/>
      <c r="S128" s="6"/>
      <c r="T128" s="7"/>
      <c r="U128" s="7"/>
      <c r="V128" s="7"/>
      <c r="W128" s="7"/>
      <c r="X128" s="7"/>
      <c r="Y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 spans="1:3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6"/>
      <c r="Q129" s="6"/>
      <c r="R129" s="6"/>
      <c r="S129" s="6"/>
      <c r="T129" s="7"/>
      <c r="U129" s="7"/>
      <c r="V129" s="7"/>
      <c r="W129" s="7"/>
      <c r="X129" s="7"/>
      <c r="Y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spans="1:3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6"/>
      <c r="Q130" s="6"/>
      <c r="R130" s="6"/>
      <c r="S130" s="6"/>
      <c r="T130" s="7"/>
      <c r="U130" s="7"/>
      <c r="V130" s="7"/>
      <c r="W130" s="7"/>
      <c r="X130" s="7"/>
      <c r="Y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 spans="1:3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6"/>
      <c r="Q131" s="6"/>
      <c r="R131" s="6"/>
      <c r="S131" s="6"/>
      <c r="T131" s="7"/>
      <c r="U131" s="7"/>
      <c r="V131" s="7"/>
      <c r="W131" s="7"/>
      <c r="X131" s="7"/>
      <c r="Y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 spans="1:3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6"/>
      <c r="Q132" s="6"/>
      <c r="R132" s="6"/>
      <c r="S132" s="6"/>
      <c r="T132" s="7"/>
      <c r="U132" s="7"/>
      <c r="V132" s="7"/>
      <c r="W132" s="7"/>
      <c r="X132" s="7"/>
      <c r="Y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 spans="1:3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6"/>
      <c r="Q133" s="6"/>
      <c r="R133" s="6"/>
      <c r="S133" s="6"/>
      <c r="T133" s="7"/>
      <c r="U133" s="7"/>
      <c r="V133" s="7"/>
      <c r="W133" s="7"/>
      <c r="X133" s="7"/>
      <c r="Y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spans="1:3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6"/>
      <c r="Q134" s="6"/>
      <c r="R134" s="6"/>
      <c r="S134" s="6"/>
      <c r="T134" s="7"/>
      <c r="U134" s="7"/>
      <c r="V134" s="7"/>
      <c r="W134" s="7"/>
      <c r="X134" s="7"/>
      <c r="Y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 spans="1:3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6"/>
      <c r="Q135" s="6"/>
      <c r="R135" s="6"/>
      <c r="S135" s="6"/>
      <c r="T135" s="7"/>
      <c r="U135" s="7"/>
      <c r="V135" s="7"/>
      <c r="W135" s="7"/>
      <c r="X135" s="7"/>
      <c r="Y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 spans="1: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6"/>
      <c r="Q136" s="6"/>
      <c r="R136" s="6"/>
      <c r="S136" s="6"/>
      <c r="T136" s="7"/>
      <c r="U136" s="7"/>
      <c r="V136" s="7"/>
      <c r="W136" s="7"/>
      <c r="X136" s="7"/>
      <c r="Y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 spans="1:3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6"/>
      <c r="Q137" s="6"/>
      <c r="R137" s="6"/>
      <c r="S137" s="6"/>
      <c r="T137" s="7"/>
      <c r="U137" s="7"/>
      <c r="V137" s="7"/>
      <c r="W137" s="7"/>
      <c r="X137" s="7"/>
      <c r="Y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 spans="1:3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6"/>
      <c r="Q138" s="6"/>
      <c r="R138" s="6"/>
      <c r="S138" s="6"/>
      <c r="T138" s="7"/>
      <c r="U138" s="7"/>
      <c r="V138" s="7"/>
      <c r="W138" s="7"/>
      <c r="X138" s="7"/>
      <c r="Y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 spans="1:3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6"/>
      <c r="Q139" s="6"/>
      <c r="R139" s="6"/>
      <c r="S139" s="6"/>
      <c r="T139" s="7"/>
      <c r="U139" s="7"/>
      <c r="V139" s="7"/>
      <c r="W139" s="7"/>
      <c r="X139" s="7"/>
      <c r="Y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 spans="1:3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6"/>
      <c r="Q140" s="6"/>
      <c r="R140" s="6"/>
      <c r="S140" s="6"/>
      <c r="T140" s="7"/>
      <c r="U140" s="7"/>
      <c r="V140" s="7"/>
      <c r="W140" s="7"/>
      <c r="X140" s="7"/>
      <c r="Y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 spans="1:3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6"/>
      <c r="Q141" s="6"/>
      <c r="R141" s="6"/>
      <c r="S141" s="6"/>
      <c r="T141" s="7"/>
      <c r="U141" s="7"/>
      <c r="V141" s="7"/>
      <c r="W141" s="7"/>
      <c r="X141" s="7"/>
      <c r="Y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 spans="1:3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6"/>
      <c r="Q142" s="6"/>
      <c r="R142" s="6"/>
      <c r="S142" s="6"/>
      <c r="T142" s="7"/>
      <c r="U142" s="7"/>
      <c r="V142" s="7"/>
      <c r="W142" s="7"/>
      <c r="X142" s="7"/>
      <c r="Y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 spans="1:3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6"/>
      <c r="Q143" s="6"/>
      <c r="R143" s="6"/>
      <c r="S143" s="6"/>
      <c r="T143" s="7"/>
      <c r="U143" s="7"/>
      <c r="V143" s="7"/>
      <c r="W143" s="7"/>
      <c r="X143" s="7"/>
      <c r="Y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 spans="1:3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6"/>
      <c r="Q144" s="6"/>
      <c r="R144" s="6"/>
      <c r="S144" s="6"/>
      <c r="T144" s="7"/>
      <c r="U144" s="7"/>
      <c r="V144" s="7"/>
      <c r="W144" s="7"/>
      <c r="X144" s="7"/>
      <c r="Y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 spans="1:3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6"/>
      <c r="Q145" s="6"/>
      <c r="R145" s="6"/>
      <c r="S145" s="6"/>
      <c r="T145" s="7"/>
      <c r="U145" s="7"/>
      <c r="V145" s="7"/>
      <c r="W145" s="7"/>
      <c r="X145" s="7"/>
      <c r="Y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 spans="1:3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6"/>
      <c r="Q146" s="6"/>
      <c r="R146" s="6"/>
      <c r="S146" s="6"/>
      <c r="T146" s="7"/>
      <c r="U146" s="7"/>
      <c r="V146" s="7"/>
      <c r="W146" s="7"/>
      <c r="X146" s="7"/>
      <c r="Y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 spans="1:3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6"/>
      <c r="Q147" s="6"/>
      <c r="R147" s="6"/>
      <c r="S147" s="6"/>
      <c r="T147" s="7"/>
      <c r="U147" s="7"/>
      <c r="V147" s="7"/>
      <c r="W147" s="7"/>
      <c r="X147" s="7"/>
      <c r="Y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 spans="1:3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6"/>
      <c r="Q148" s="6"/>
      <c r="R148" s="6"/>
      <c r="S148" s="6"/>
      <c r="T148" s="7"/>
      <c r="U148" s="7"/>
      <c r="V148" s="7"/>
      <c r="W148" s="7"/>
      <c r="X148" s="7"/>
      <c r="Y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 spans="1:3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6"/>
      <c r="Q149" s="6"/>
      <c r="R149" s="6"/>
      <c r="S149" s="6"/>
      <c r="T149" s="7"/>
      <c r="U149" s="7"/>
      <c r="V149" s="7"/>
      <c r="W149" s="7"/>
      <c r="X149" s="7"/>
      <c r="Y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 spans="1:3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6"/>
      <c r="Q150" s="6"/>
      <c r="R150" s="6"/>
      <c r="S150" s="6"/>
      <c r="T150" s="7"/>
      <c r="U150" s="7"/>
      <c r="V150" s="7"/>
      <c r="W150" s="7"/>
      <c r="X150" s="7"/>
      <c r="Y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 spans="1:3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6"/>
      <c r="Q151" s="6"/>
      <c r="R151" s="6"/>
      <c r="S151" s="6"/>
      <c r="T151" s="7"/>
      <c r="U151" s="7"/>
      <c r="V151" s="7"/>
      <c r="W151" s="7"/>
      <c r="X151" s="7"/>
      <c r="Y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 spans="1:3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6"/>
      <c r="Q152" s="6"/>
      <c r="R152" s="6"/>
      <c r="S152" s="6"/>
      <c r="T152" s="7"/>
      <c r="U152" s="7"/>
      <c r="V152" s="7"/>
      <c r="W152" s="7"/>
      <c r="X152" s="7"/>
      <c r="Y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 spans="1:3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6"/>
      <c r="Q153" s="6"/>
      <c r="R153" s="6"/>
      <c r="S153" s="6"/>
      <c r="T153" s="7"/>
      <c r="U153" s="7"/>
      <c r="V153" s="7"/>
      <c r="W153" s="7"/>
      <c r="X153" s="7"/>
      <c r="Y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 spans="1:3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6"/>
      <c r="Q154" s="6"/>
      <c r="R154" s="6"/>
      <c r="S154" s="6"/>
      <c r="T154" s="7"/>
      <c r="U154" s="7"/>
      <c r="V154" s="7"/>
      <c r="W154" s="7"/>
      <c r="X154" s="7"/>
      <c r="Y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spans="1:3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6"/>
      <c r="Q155" s="6"/>
      <c r="R155" s="6"/>
      <c r="S155" s="6"/>
      <c r="T155" s="7"/>
      <c r="U155" s="7"/>
      <c r="V155" s="7"/>
      <c r="W155" s="7"/>
      <c r="X155" s="7"/>
      <c r="Y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1:3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6"/>
      <c r="Q156" s="6"/>
      <c r="R156" s="6"/>
      <c r="S156" s="6"/>
      <c r="T156" s="7"/>
      <c r="U156" s="7"/>
      <c r="V156" s="7"/>
      <c r="W156" s="7"/>
      <c r="X156" s="7"/>
      <c r="Y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spans="1:3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6"/>
      <c r="Q157" s="6"/>
      <c r="R157" s="6"/>
      <c r="S157" s="6"/>
      <c r="T157" s="7"/>
      <c r="U157" s="7"/>
      <c r="V157" s="7"/>
      <c r="W157" s="7"/>
      <c r="X157" s="7"/>
      <c r="Y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spans="1:3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6"/>
      <c r="Q158" s="6"/>
      <c r="R158" s="6"/>
      <c r="S158" s="6"/>
      <c r="T158" s="7"/>
      <c r="U158" s="7"/>
      <c r="V158" s="7"/>
      <c r="W158" s="7"/>
      <c r="X158" s="7"/>
      <c r="Y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 spans="1:3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6"/>
      <c r="Q159" s="6"/>
      <c r="R159" s="6"/>
      <c r="S159" s="6"/>
      <c r="T159" s="7"/>
      <c r="U159" s="7"/>
      <c r="V159" s="7"/>
      <c r="W159" s="7"/>
      <c r="X159" s="7"/>
      <c r="Y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 spans="1:3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6"/>
      <c r="Q160" s="6"/>
      <c r="R160" s="6"/>
      <c r="S160" s="6"/>
      <c r="T160" s="7"/>
      <c r="U160" s="7"/>
      <c r="V160" s="7"/>
      <c r="W160" s="7"/>
      <c r="X160" s="7"/>
      <c r="Y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 spans="1:3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6"/>
      <c r="Q161" s="6"/>
      <c r="R161" s="6"/>
      <c r="S161" s="6"/>
      <c r="T161" s="7"/>
      <c r="U161" s="7"/>
      <c r="V161" s="7"/>
      <c r="W161" s="7"/>
      <c r="X161" s="7"/>
      <c r="Y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 spans="1:3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6"/>
      <c r="Q162" s="6"/>
      <c r="R162" s="6"/>
      <c r="S162" s="6"/>
      <c r="T162" s="7"/>
      <c r="U162" s="7"/>
      <c r="V162" s="7"/>
      <c r="W162" s="7"/>
      <c r="X162" s="7"/>
      <c r="Y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 spans="1:3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6"/>
      <c r="Q163" s="6"/>
      <c r="R163" s="6"/>
      <c r="S163" s="6"/>
      <c r="T163" s="7"/>
      <c r="U163" s="7"/>
      <c r="V163" s="7"/>
      <c r="W163" s="7"/>
      <c r="X163" s="7"/>
      <c r="Y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 spans="1:3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6"/>
      <c r="Q164" s="6"/>
      <c r="R164" s="6"/>
      <c r="S164" s="6"/>
      <c r="T164" s="7"/>
      <c r="U164" s="7"/>
      <c r="V164" s="7"/>
      <c r="W164" s="7"/>
      <c r="X164" s="7"/>
      <c r="Y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spans="1:3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6"/>
      <c r="Q165" s="6"/>
      <c r="R165" s="6"/>
      <c r="S165" s="6"/>
      <c r="T165" s="7"/>
      <c r="U165" s="7"/>
      <c r="V165" s="7"/>
      <c r="W165" s="7"/>
      <c r="X165" s="7"/>
      <c r="Y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1:3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6"/>
      <c r="Q166" s="6"/>
      <c r="R166" s="6"/>
      <c r="S166" s="6"/>
      <c r="T166" s="7"/>
      <c r="U166" s="7"/>
      <c r="V166" s="7"/>
      <c r="W166" s="7"/>
      <c r="X166" s="7"/>
      <c r="Y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1:3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6"/>
      <c r="Q167" s="6"/>
      <c r="R167" s="6"/>
      <c r="S167" s="6"/>
      <c r="T167" s="7"/>
      <c r="U167" s="7"/>
      <c r="V167" s="7"/>
      <c r="W167" s="7"/>
      <c r="X167" s="7"/>
      <c r="Y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spans="1:3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6"/>
      <c r="Q168" s="6"/>
      <c r="R168" s="6"/>
      <c r="S168" s="6"/>
      <c r="T168" s="7"/>
      <c r="U168" s="7"/>
      <c r="V168" s="7"/>
      <c r="W168" s="7"/>
      <c r="X168" s="7"/>
      <c r="Y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spans="1:3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6"/>
      <c r="Q169" s="6"/>
      <c r="R169" s="6"/>
      <c r="S169" s="6"/>
      <c r="T169" s="7"/>
      <c r="U169" s="7"/>
      <c r="V169" s="7"/>
      <c r="W169" s="7"/>
      <c r="X169" s="7"/>
      <c r="Y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1:3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6"/>
      <c r="Q170" s="6"/>
      <c r="R170" s="6"/>
      <c r="S170" s="6"/>
      <c r="T170" s="7"/>
      <c r="U170" s="7"/>
      <c r="V170" s="7"/>
      <c r="W170" s="7"/>
      <c r="X170" s="7"/>
      <c r="Y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:3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6"/>
      <c r="Q171" s="6"/>
      <c r="R171" s="6"/>
      <c r="S171" s="6"/>
      <c r="T171" s="7"/>
      <c r="U171" s="7"/>
      <c r="V171" s="7"/>
      <c r="W171" s="7"/>
      <c r="X171" s="7"/>
      <c r="Y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spans="1:3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6"/>
      <c r="Q172" s="6"/>
      <c r="R172" s="6"/>
      <c r="S172" s="6"/>
      <c r="T172" s="7"/>
      <c r="U172" s="7"/>
      <c r="V172" s="7"/>
      <c r="W172" s="7"/>
      <c r="X172" s="7"/>
      <c r="Y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 spans="1:3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6"/>
      <c r="Q173" s="6"/>
      <c r="R173" s="6"/>
      <c r="S173" s="6"/>
      <c r="T173" s="7"/>
      <c r="U173" s="7"/>
      <c r="V173" s="7"/>
      <c r="W173" s="7"/>
      <c r="X173" s="7"/>
      <c r="Y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 spans="1:3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6"/>
      <c r="Q174" s="6"/>
      <c r="R174" s="6"/>
      <c r="S174" s="6"/>
      <c r="T174" s="7"/>
      <c r="U174" s="7"/>
      <c r="V174" s="7"/>
      <c r="W174" s="7"/>
      <c r="X174" s="7"/>
      <c r="Y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 spans="1:3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6"/>
      <c r="Q175" s="6"/>
      <c r="R175" s="6"/>
      <c r="S175" s="6"/>
      <c r="T175" s="7"/>
      <c r="U175" s="7"/>
      <c r="V175" s="7"/>
      <c r="W175" s="7"/>
      <c r="X175" s="7"/>
      <c r="Y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1:3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6"/>
      <c r="Q176" s="6"/>
      <c r="R176" s="6"/>
      <c r="S176" s="6"/>
      <c r="T176" s="7"/>
      <c r="U176" s="7"/>
      <c r="V176" s="7"/>
      <c r="W176" s="7"/>
      <c r="X176" s="7"/>
      <c r="Y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1:3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6"/>
      <c r="Q177" s="6"/>
      <c r="R177" s="6"/>
      <c r="S177" s="6"/>
      <c r="T177" s="7"/>
      <c r="U177" s="7"/>
      <c r="V177" s="7"/>
      <c r="W177" s="7"/>
      <c r="X177" s="7"/>
      <c r="Y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:3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6"/>
      <c r="Q178" s="6"/>
      <c r="R178" s="6"/>
      <c r="S178" s="6"/>
      <c r="T178" s="7"/>
      <c r="U178" s="7"/>
      <c r="V178" s="7"/>
      <c r="W178" s="7"/>
      <c r="X178" s="7"/>
      <c r="Y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:3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6"/>
      <c r="Q179" s="6"/>
      <c r="R179" s="6"/>
      <c r="S179" s="6"/>
      <c r="T179" s="7"/>
      <c r="U179" s="7"/>
      <c r="V179" s="7"/>
      <c r="W179" s="7"/>
      <c r="X179" s="7"/>
      <c r="Y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1:3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6"/>
      <c r="Q180" s="6"/>
      <c r="R180" s="6"/>
      <c r="S180" s="6"/>
      <c r="T180" s="7"/>
      <c r="U180" s="7"/>
      <c r="V180" s="7"/>
      <c r="W180" s="7"/>
      <c r="X180" s="7"/>
      <c r="Y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 spans="1:3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6"/>
      <c r="Q181" s="6"/>
      <c r="R181" s="6"/>
      <c r="S181" s="6"/>
      <c r="T181" s="7"/>
      <c r="U181" s="7"/>
      <c r="V181" s="7"/>
      <c r="W181" s="7"/>
      <c r="X181" s="7"/>
      <c r="Y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:3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6"/>
      <c r="Q182" s="6"/>
      <c r="R182" s="6"/>
      <c r="S182" s="6"/>
      <c r="T182" s="7"/>
      <c r="U182" s="7"/>
      <c r="V182" s="7"/>
      <c r="W182" s="7"/>
      <c r="X182" s="7"/>
      <c r="Y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:3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6"/>
      <c r="Q183" s="6"/>
      <c r="R183" s="6"/>
      <c r="S183" s="6"/>
      <c r="T183" s="7"/>
      <c r="U183" s="7"/>
      <c r="V183" s="7"/>
      <c r="W183" s="7"/>
      <c r="X183" s="7"/>
      <c r="Y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:3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6"/>
      <c r="Q184" s="6"/>
      <c r="R184" s="6"/>
      <c r="S184" s="6"/>
      <c r="T184" s="7"/>
      <c r="U184" s="7"/>
      <c r="V184" s="7"/>
      <c r="W184" s="7"/>
      <c r="X184" s="7"/>
      <c r="Y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1:3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6"/>
      <c r="Q185" s="6"/>
      <c r="R185" s="6"/>
      <c r="S185" s="6"/>
      <c r="T185" s="7"/>
      <c r="U185" s="7"/>
      <c r="V185" s="7"/>
      <c r="W185" s="7"/>
      <c r="X185" s="7"/>
      <c r="Y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:3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6"/>
      <c r="Q186" s="6"/>
      <c r="R186" s="6"/>
      <c r="S186" s="6"/>
      <c r="T186" s="7"/>
      <c r="U186" s="7"/>
      <c r="V186" s="7"/>
      <c r="W186" s="7"/>
      <c r="X186" s="7"/>
      <c r="Y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:3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6"/>
      <c r="Q187" s="6"/>
      <c r="R187" s="6"/>
      <c r="S187" s="6"/>
      <c r="T187" s="7"/>
      <c r="U187" s="7"/>
      <c r="V187" s="7"/>
      <c r="W187" s="7"/>
      <c r="X187" s="7"/>
      <c r="Y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:3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6"/>
      <c r="Q188" s="6"/>
      <c r="R188" s="6"/>
      <c r="S188" s="6"/>
      <c r="T188" s="7"/>
      <c r="U188" s="7"/>
      <c r="V188" s="7"/>
      <c r="W188" s="7"/>
      <c r="X188" s="7"/>
      <c r="Y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:3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6"/>
      <c r="Q189" s="6"/>
      <c r="R189" s="6"/>
      <c r="S189" s="6"/>
      <c r="T189" s="7"/>
      <c r="U189" s="7"/>
      <c r="V189" s="7"/>
      <c r="W189" s="7"/>
      <c r="X189" s="7"/>
      <c r="Y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 spans="1:3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6"/>
      <c r="Q190" s="6"/>
      <c r="R190" s="6"/>
      <c r="S190" s="6"/>
      <c r="T190" s="7"/>
      <c r="U190" s="7"/>
      <c r="V190" s="7"/>
      <c r="W190" s="7"/>
      <c r="X190" s="7"/>
      <c r="Y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1:3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6"/>
      <c r="Q191" s="6"/>
      <c r="R191" s="6"/>
      <c r="S191" s="6"/>
      <c r="T191" s="7"/>
      <c r="U191" s="7"/>
      <c r="V191" s="7"/>
      <c r="W191" s="7"/>
      <c r="X191" s="7"/>
      <c r="Y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1:3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6"/>
      <c r="Q192" s="6"/>
      <c r="R192" s="6"/>
      <c r="S192" s="6"/>
      <c r="T192" s="7"/>
      <c r="U192" s="7"/>
      <c r="V192" s="7"/>
      <c r="W192" s="7"/>
      <c r="X192" s="7"/>
      <c r="Y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1:3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6"/>
      <c r="Q193" s="6"/>
      <c r="R193" s="6"/>
      <c r="S193" s="6"/>
      <c r="T193" s="7"/>
      <c r="U193" s="7"/>
      <c r="V193" s="7"/>
      <c r="W193" s="7"/>
      <c r="X193" s="7"/>
      <c r="Y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1:3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6"/>
      <c r="Q194" s="6"/>
      <c r="R194" s="6"/>
      <c r="S194" s="6"/>
      <c r="T194" s="7"/>
      <c r="U194" s="7"/>
      <c r="V194" s="7"/>
      <c r="W194" s="7"/>
      <c r="X194" s="7"/>
      <c r="Y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1:3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6"/>
      <c r="Q195" s="6"/>
      <c r="R195" s="6"/>
      <c r="S195" s="6"/>
      <c r="T195" s="7"/>
      <c r="U195" s="7"/>
      <c r="V195" s="7"/>
      <c r="W195" s="7"/>
      <c r="X195" s="7"/>
      <c r="Y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 spans="1:3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6"/>
      <c r="Q196" s="6"/>
      <c r="R196" s="6"/>
      <c r="S196" s="6"/>
      <c r="T196" s="7"/>
      <c r="U196" s="7"/>
      <c r="V196" s="7"/>
      <c r="W196" s="7"/>
      <c r="X196" s="7"/>
      <c r="Y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 spans="1:3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6"/>
      <c r="Q197" s="6"/>
      <c r="R197" s="6"/>
      <c r="S197" s="6"/>
      <c r="T197" s="7"/>
      <c r="U197" s="7"/>
      <c r="V197" s="7"/>
      <c r="W197" s="7"/>
      <c r="X197" s="7"/>
      <c r="Y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:3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6"/>
      <c r="Q198" s="6"/>
      <c r="R198" s="6"/>
      <c r="S198" s="6"/>
      <c r="T198" s="7"/>
      <c r="U198" s="7"/>
      <c r="V198" s="7"/>
      <c r="W198" s="7"/>
      <c r="X198" s="7"/>
      <c r="Y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1:3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6"/>
      <c r="Q199" s="6"/>
      <c r="R199" s="6"/>
      <c r="S199" s="6"/>
      <c r="T199" s="7"/>
      <c r="U199" s="7"/>
      <c r="V199" s="7"/>
      <c r="W199" s="7"/>
      <c r="X199" s="7"/>
      <c r="Y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1:3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6"/>
      <c r="Q200" s="6"/>
      <c r="R200" s="6"/>
      <c r="S200" s="6"/>
      <c r="T200" s="7"/>
      <c r="U200" s="7"/>
      <c r="V200" s="7"/>
      <c r="W200" s="7"/>
      <c r="X200" s="7"/>
      <c r="Y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 spans="1:3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6"/>
      <c r="Q201" s="6"/>
      <c r="R201" s="6"/>
      <c r="S201" s="6"/>
      <c r="T201" s="7"/>
      <c r="U201" s="7"/>
      <c r="V201" s="7"/>
      <c r="W201" s="7"/>
      <c r="X201" s="7"/>
      <c r="Y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1:3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6"/>
      <c r="Q202" s="6"/>
      <c r="R202" s="6"/>
      <c r="S202" s="6"/>
      <c r="T202" s="7"/>
      <c r="U202" s="7"/>
      <c r="V202" s="7"/>
      <c r="W202" s="7"/>
      <c r="X202" s="7"/>
      <c r="Y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 spans="1:3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6"/>
      <c r="Q203" s="6"/>
      <c r="R203" s="6"/>
      <c r="S203" s="6"/>
      <c r="T203" s="7"/>
      <c r="U203" s="7"/>
      <c r="V203" s="7"/>
      <c r="W203" s="7"/>
      <c r="X203" s="7"/>
      <c r="Y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1:3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6"/>
      <c r="Q204" s="6"/>
      <c r="R204" s="6"/>
      <c r="S204" s="6"/>
      <c r="T204" s="7"/>
      <c r="U204" s="7"/>
      <c r="V204" s="7"/>
      <c r="W204" s="7"/>
      <c r="X204" s="7"/>
      <c r="Y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1:3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6"/>
      <c r="Q205" s="6"/>
      <c r="R205" s="6"/>
      <c r="S205" s="6"/>
      <c r="T205" s="7"/>
      <c r="U205" s="7"/>
      <c r="V205" s="7"/>
      <c r="W205" s="7"/>
      <c r="X205" s="7"/>
      <c r="Y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 spans="1:3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6"/>
      <c r="Q206" s="6"/>
      <c r="R206" s="6"/>
      <c r="S206" s="6"/>
      <c r="T206" s="7"/>
      <c r="U206" s="7"/>
      <c r="V206" s="7"/>
      <c r="W206" s="7"/>
      <c r="X206" s="7"/>
      <c r="Y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1:3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6"/>
      <c r="Q207" s="6"/>
      <c r="R207" s="6"/>
      <c r="S207" s="6"/>
      <c r="T207" s="7"/>
      <c r="U207" s="7"/>
      <c r="V207" s="7"/>
      <c r="W207" s="7"/>
      <c r="X207" s="7"/>
      <c r="Y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1:3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6"/>
      <c r="Q208" s="6"/>
      <c r="R208" s="6"/>
      <c r="S208" s="6"/>
      <c r="T208" s="7"/>
      <c r="U208" s="7"/>
      <c r="V208" s="7"/>
      <c r="W208" s="7"/>
      <c r="X208" s="7"/>
      <c r="Y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 spans="1:3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6"/>
      <c r="Q209" s="6"/>
      <c r="R209" s="6"/>
      <c r="S209" s="6"/>
      <c r="T209" s="7"/>
      <c r="U209" s="7"/>
      <c r="V209" s="7"/>
      <c r="W209" s="7"/>
      <c r="X209" s="7"/>
      <c r="Y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 spans="1:3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6"/>
      <c r="Q210" s="6"/>
      <c r="R210" s="6"/>
      <c r="S210" s="6"/>
      <c r="T210" s="7"/>
      <c r="U210" s="7"/>
      <c r="V210" s="7"/>
      <c r="W210" s="7"/>
      <c r="X210" s="7"/>
      <c r="Y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 spans="1:3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6"/>
      <c r="Q211" s="6"/>
      <c r="R211" s="6"/>
      <c r="S211" s="6"/>
      <c r="T211" s="7"/>
      <c r="U211" s="7"/>
      <c r="V211" s="7"/>
      <c r="W211" s="7"/>
      <c r="X211" s="7"/>
      <c r="Y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 spans="1:3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6"/>
      <c r="Q212" s="6"/>
      <c r="R212" s="6"/>
      <c r="S212" s="6"/>
      <c r="T212" s="7"/>
      <c r="U212" s="7"/>
      <c r="V212" s="7"/>
      <c r="W212" s="7"/>
      <c r="X212" s="7"/>
      <c r="Y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:3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6"/>
      <c r="Q213" s="6"/>
      <c r="R213" s="6"/>
      <c r="S213" s="6"/>
      <c r="T213" s="7"/>
      <c r="U213" s="7"/>
      <c r="V213" s="7"/>
      <c r="W213" s="7"/>
      <c r="X213" s="7"/>
      <c r="Y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 spans="1:3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6"/>
      <c r="Q214" s="6"/>
      <c r="R214" s="6"/>
      <c r="S214" s="6"/>
      <c r="T214" s="7"/>
      <c r="U214" s="7"/>
      <c r="V214" s="7"/>
      <c r="W214" s="7"/>
      <c r="X214" s="7"/>
      <c r="Y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1:3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6"/>
      <c r="Q215" s="6"/>
      <c r="R215" s="6"/>
      <c r="S215" s="6"/>
      <c r="T215" s="7"/>
      <c r="U215" s="7"/>
      <c r="V215" s="7"/>
      <c r="W215" s="7"/>
      <c r="X215" s="7"/>
      <c r="Y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 spans="1:3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6"/>
      <c r="Q216" s="6"/>
      <c r="R216" s="6"/>
      <c r="S216" s="6"/>
      <c r="T216" s="7"/>
      <c r="U216" s="7"/>
      <c r="V216" s="7"/>
      <c r="W216" s="7"/>
      <c r="X216" s="7"/>
      <c r="Y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 spans="1:3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6"/>
      <c r="Q217" s="6"/>
      <c r="R217" s="6"/>
      <c r="S217" s="6"/>
      <c r="T217" s="7"/>
      <c r="U217" s="7"/>
      <c r="V217" s="7"/>
      <c r="W217" s="7"/>
      <c r="X217" s="7"/>
      <c r="Y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 spans="1:3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6"/>
      <c r="Q218" s="6"/>
      <c r="R218" s="6"/>
      <c r="S218" s="6"/>
      <c r="T218" s="7"/>
      <c r="U218" s="7"/>
      <c r="V218" s="7"/>
      <c r="W218" s="7"/>
      <c r="X218" s="7"/>
      <c r="Y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 spans="1:3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6"/>
      <c r="Q219" s="6"/>
      <c r="R219" s="6"/>
      <c r="S219" s="6"/>
      <c r="T219" s="7"/>
      <c r="U219" s="7"/>
      <c r="V219" s="7"/>
      <c r="W219" s="7"/>
      <c r="X219" s="7"/>
      <c r="Y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 spans="1:3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6"/>
      <c r="Q220" s="6"/>
      <c r="R220" s="6"/>
      <c r="S220" s="6"/>
      <c r="T220" s="7"/>
      <c r="U220" s="7"/>
      <c r="V220" s="7"/>
      <c r="W220" s="7"/>
      <c r="X220" s="7"/>
      <c r="Y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 spans="1:3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6"/>
      <c r="Q221" s="6"/>
      <c r="R221" s="6"/>
      <c r="S221" s="6"/>
      <c r="T221" s="7"/>
      <c r="U221" s="7"/>
      <c r="V221" s="7"/>
      <c r="W221" s="7"/>
      <c r="X221" s="7"/>
      <c r="Y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 spans="1:3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6"/>
      <c r="Q222" s="6"/>
      <c r="R222" s="6"/>
      <c r="S222" s="6"/>
      <c r="T222" s="7"/>
      <c r="U222" s="7"/>
      <c r="V222" s="7"/>
      <c r="W222" s="7"/>
      <c r="X222" s="7"/>
      <c r="Y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 spans="1:3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6"/>
      <c r="Q223" s="6"/>
      <c r="R223" s="6"/>
      <c r="S223" s="6"/>
      <c r="T223" s="7"/>
      <c r="U223" s="7"/>
      <c r="V223" s="7"/>
      <c r="W223" s="7"/>
      <c r="X223" s="7"/>
      <c r="Y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 spans="1:3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6"/>
      <c r="Q224" s="6"/>
      <c r="R224" s="6"/>
      <c r="S224" s="6"/>
      <c r="T224" s="7"/>
      <c r="U224" s="7"/>
      <c r="V224" s="7"/>
      <c r="W224" s="7"/>
      <c r="X224" s="7"/>
      <c r="Y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 spans="1:3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6"/>
      <c r="Q225" s="6"/>
      <c r="R225" s="6"/>
      <c r="S225" s="6"/>
      <c r="T225" s="7"/>
      <c r="U225" s="7"/>
      <c r="V225" s="7"/>
      <c r="W225" s="7"/>
      <c r="X225" s="7"/>
      <c r="Y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 spans="1:3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6"/>
      <c r="Q226" s="6"/>
      <c r="R226" s="6"/>
      <c r="S226" s="6"/>
      <c r="T226" s="7"/>
      <c r="U226" s="7"/>
      <c r="V226" s="7"/>
      <c r="W226" s="7"/>
      <c r="X226" s="7"/>
      <c r="Y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</row>
    <row r="227" spans="1:3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6"/>
      <c r="Q227" s="6"/>
      <c r="R227" s="6"/>
      <c r="S227" s="6"/>
      <c r="T227" s="7"/>
      <c r="U227" s="7"/>
      <c r="V227" s="7"/>
      <c r="W227" s="7"/>
      <c r="X227" s="7"/>
      <c r="Y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 spans="1:3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6"/>
      <c r="Q228" s="6"/>
      <c r="R228" s="6"/>
      <c r="S228" s="6"/>
      <c r="T228" s="7"/>
      <c r="U228" s="7"/>
      <c r="V228" s="7"/>
      <c r="W228" s="7"/>
      <c r="X228" s="7"/>
      <c r="Y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 spans="1:3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6"/>
      <c r="Q229" s="6"/>
      <c r="R229" s="6"/>
      <c r="S229" s="6"/>
      <c r="T229" s="7"/>
      <c r="U229" s="7"/>
      <c r="V229" s="7"/>
      <c r="W229" s="7"/>
      <c r="X229" s="7"/>
      <c r="Y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 spans="1:3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6"/>
      <c r="Q230" s="6"/>
      <c r="R230" s="6"/>
      <c r="S230" s="6"/>
      <c r="T230" s="7"/>
      <c r="U230" s="7"/>
      <c r="V230" s="7"/>
      <c r="W230" s="7"/>
      <c r="X230" s="7"/>
      <c r="Y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 spans="1:3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6"/>
      <c r="Q231" s="6"/>
      <c r="R231" s="6"/>
      <c r="S231" s="6"/>
      <c r="T231" s="7"/>
      <c r="U231" s="7"/>
      <c r="V231" s="7"/>
      <c r="W231" s="7"/>
      <c r="X231" s="7"/>
      <c r="Y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 spans="1:3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6"/>
      <c r="Q232" s="6"/>
      <c r="R232" s="6"/>
      <c r="S232" s="6"/>
      <c r="T232" s="7"/>
      <c r="U232" s="7"/>
      <c r="V232" s="7"/>
      <c r="W232" s="7"/>
      <c r="X232" s="7"/>
      <c r="Y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</row>
    <row r="233" spans="1:3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6"/>
      <c r="Q233" s="6"/>
      <c r="R233" s="6"/>
      <c r="S233" s="6"/>
      <c r="T233" s="7"/>
      <c r="U233" s="7"/>
      <c r="V233" s="7"/>
      <c r="W233" s="7"/>
      <c r="X233" s="7"/>
      <c r="Y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 spans="1:3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6"/>
      <c r="Q234" s="6"/>
      <c r="R234" s="6"/>
      <c r="S234" s="6"/>
      <c r="T234" s="7"/>
      <c r="U234" s="7"/>
      <c r="V234" s="7"/>
      <c r="W234" s="7"/>
      <c r="X234" s="7"/>
      <c r="Y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 spans="1:3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6"/>
      <c r="Q235" s="6"/>
      <c r="R235" s="6"/>
      <c r="S235" s="6"/>
      <c r="T235" s="7"/>
      <c r="U235" s="7"/>
      <c r="V235" s="7"/>
      <c r="W235" s="7"/>
      <c r="X235" s="7"/>
      <c r="Y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 spans="1: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6"/>
      <c r="Q236" s="6"/>
      <c r="R236" s="6"/>
      <c r="S236" s="6"/>
      <c r="T236" s="7"/>
      <c r="U236" s="7"/>
      <c r="V236" s="7"/>
      <c r="W236" s="7"/>
      <c r="X236" s="7"/>
      <c r="Y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</row>
    <row r="237" spans="1:3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6"/>
      <c r="Q237" s="6"/>
      <c r="R237" s="6"/>
      <c r="S237" s="6"/>
      <c r="T237" s="7"/>
      <c r="U237" s="7"/>
      <c r="V237" s="7"/>
      <c r="W237" s="7"/>
      <c r="X237" s="7"/>
      <c r="Y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</row>
    <row r="238" spans="1:3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6"/>
      <c r="Q238" s="6"/>
      <c r="R238" s="6"/>
      <c r="S238" s="6"/>
      <c r="T238" s="7"/>
      <c r="U238" s="7"/>
      <c r="V238" s="7"/>
      <c r="W238" s="7"/>
      <c r="X238" s="7"/>
      <c r="Y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</row>
    <row r="239" spans="1:3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6"/>
      <c r="Q239" s="6"/>
      <c r="R239" s="6"/>
      <c r="S239" s="6"/>
      <c r="T239" s="7"/>
      <c r="U239" s="7"/>
      <c r="V239" s="7"/>
      <c r="W239" s="7"/>
      <c r="X239" s="7"/>
      <c r="Y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 spans="1:3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6"/>
      <c r="Q240" s="6"/>
      <c r="R240" s="6"/>
      <c r="S240" s="6"/>
      <c r="T240" s="7"/>
      <c r="U240" s="7"/>
      <c r="V240" s="7"/>
      <c r="W240" s="7"/>
      <c r="X240" s="7"/>
      <c r="Y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 spans="1:3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6"/>
      <c r="Q241" s="6"/>
      <c r="R241" s="6"/>
      <c r="S241" s="6"/>
      <c r="T241" s="7"/>
      <c r="U241" s="7"/>
      <c r="V241" s="7"/>
      <c r="W241" s="7"/>
      <c r="X241" s="7"/>
      <c r="Y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 spans="1:3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6"/>
      <c r="Q242" s="6"/>
      <c r="R242" s="6"/>
      <c r="S242" s="6"/>
      <c r="T242" s="7"/>
      <c r="U242" s="7"/>
      <c r="V242" s="7"/>
      <c r="W242" s="7"/>
      <c r="X242" s="7"/>
      <c r="Y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 spans="1:3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6"/>
      <c r="Q243" s="6"/>
      <c r="R243" s="6"/>
      <c r="S243" s="6"/>
      <c r="T243" s="7"/>
      <c r="U243" s="7"/>
      <c r="V243" s="7"/>
      <c r="W243" s="7"/>
      <c r="X243" s="7"/>
      <c r="Y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 spans="1:3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6"/>
      <c r="Q244" s="6"/>
      <c r="R244" s="6"/>
      <c r="S244" s="6"/>
      <c r="T244" s="7"/>
      <c r="U244" s="7"/>
      <c r="V244" s="7"/>
      <c r="W244" s="7"/>
      <c r="X244" s="7"/>
      <c r="Y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spans="1:3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6"/>
      <c r="Q245" s="6"/>
      <c r="R245" s="6"/>
      <c r="S245" s="6"/>
      <c r="T245" s="7"/>
      <c r="U245" s="7"/>
      <c r="V245" s="7"/>
      <c r="W245" s="7"/>
      <c r="X245" s="7"/>
      <c r="Y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 spans="1:3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6"/>
      <c r="Q246" s="6"/>
      <c r="R246" s="6"/>
      <c r="S246" s="6"/>
      <c r="T246" s="7"/>
      <c r="U246" s="7"/>
      <c r="V246" s="7"/>
      <c r="W246" s="7"/>
      <c r="X246" s="7"/>
      <c r="Y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 spans="1:3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6"/>
      <c r="Q247" s="6"/>
      <c r="R247" s="6"/>
      <c r="S247" s="6"/>
      <c r="T247" s="7"/>
      <c r="U247" s="7"/>
      <c r="V247" s="7"/>
      <c r="W247" s="7"/>
      <c r="X247" s="7"/>
      <c r="Y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 spans="1:3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6"/>
      <c r="Q248" s="6"/>
      <c r="R248" s="6"/>
      <c r="S248" s="6"/>
      <c r="T248" s="7"/>
      <c r="U248" s="7"/>
      <c r="V248" s="7"/>
      <c r="W248" s="7"/>
      <c r="X248" s="7"/>
      <c r="Y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 spans="1:3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6"/>
      <c r="Q249" s="6"/>
      <c r="R249" s="6"/>
      <c r="S249" s="6"/>
      <c r="T249" s="7"/>
      <c r="U249" s="7"/>
      <c r="V249" s="7"/>
      <c r="W249" s="7"/>
      <c r="X249" s="7"/>
      <c r="Y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 spans="1:3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6"/>
      <c r="Q250" s="6"/>
      <c r="R250" s="6"/>
      <c r="S250" s="6"/>
      <c r="T250" s="7"/>
      <c r="U250" s="7"/>
      <c r="V250" s="7"/>
      <c r="W250" s="7"/>
      <c r="X250" s="7"/>
      <c r="Y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 spans="1:3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6"/>
      <c r="Q251" s="6"/>
      <c r="R251" s="6"/>
      <c r="S251" s="6"/>
      <c r="T251" s="7"/>
      <c r="U251" s="7"/>
      <c r="V251" s="7"/>
      <c r="W251" s="7"/>
      <c r="X251" s="7"/>
      <c r="Y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 spans="1:3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6"/>
      <c r="Q252" s="6"/>
      <c r="R252" s="6"/>
      <c r="S252" s="6"/>
      <c r="T252" s="7"/>
      <c r="U252" s="7"/>
      <c r="V252" s="7"/>
      <c r="W252" s="7"/>
      <c r="X252" s="7"/>
      <c r="Y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 spans="1:3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6"/>
      <c r="Q253" s="6"/>
      <c r="R253" s="6"/>
      <c r="S253" s="6"/>
      <c r="T253" s="7"/>
      <c r="U253" s="7"/>
      <c r="V253" s="7"/>
      <c r="W253" s="7"/>
      <c r="X253" s="7"/>
      <c r="Y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spans="1:3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6"/>
      <c r="Q254" s="6"/>
      <c r="R254" s="6"/>
      <c r="S254" s="6"/>
      <c r="T254" s="7"/>
      <c r="U254" s="7"/>
      <c r="V254" s="7"/>
      <c r="W254" s="7"/>
      <c r="X254" s="7"/>
      <c r="Y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</row>
    <row r="255" spans="1:3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6"/>
      <c r="Q255" s="6"/>
      <c r="R255" s="6"/>
      <c r="S255" s="6"/>
      <c r="T255" s="7"/>
      <c r="U255" s="7"/>
      <c r="V255" s="7"/>
      <c r="W255" s="7"/>
      <c r="X255" s="7"/>
      <c r="Y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</row>
    <row r="256" spans="1:3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6"/>
      <c r="Q256" s="6"/>
      <c r="R256" s="6"/>
      <c r="S256" s="6"/>
      <c r="T256" s="7"/>
      <c r="U256" s="7"/>
      <c r="V256" s="7"/>
      <c r="W256" s="7"/>
      <c r="X256" s="7"/>
      <c r="Y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</row>
    <row r="257" spans="1:3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6"/>
      <c r="Q257" s="6"/>
      <c r="R257" s="6"/>
      <c r="S257" s="6"/>
      <c r="T257" s="7"/>
      <c r="U257" s="7"/>
      <c r="V257" s="7"/>
      <c r="W257" s="7"/>
      <c r="X257" s="7"/>
      <c r="Y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</row>
    <row r="258" spans="1:3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6"/>
      <c r="Q258" s="6"/>
      <c r="R258" s="6"/>
      <c r="S258" s="6"/>
      <c r="T258" s="7"/>
      <c r="U258" s="7"/>
      <c r="V258" s="7"/>
      <c r="W258" s="7"/>
      <c r="X258" s="7"/>
      <c r="Y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</row>
    <row r="259" spans="1:3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6"/>
      <c r="Q259" s="6"/>
      <c r="R259" s="6"/>
      <c r="S259" s="6"/>
      <c r="T259" s="7"/>
      <c r="U259" s="7"/>
      <c r="V259" s="7"/>
      <c r="W259" s="7"/>
      <c r="X259" s="7"/>
      <c r="Y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</row>
    <row r="260" spans="1:3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6"/>
      <c r="Q260" s="6"/>
      <c r="R260" s="6"/>
      <c r="S260" s="6"/>
      <c r="T260" s="7"/>
      <c r="U260" s="7"/>
      <c r="V260" s="7"/>
      <c r="W260" s="7"/>
      <c r="X260" s="7"/>
      <c r="Y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</row>
    <row r="261" spans="1:3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6"/>
      <c r="Q261" s="6"/>
      <c r="R261" s="6"/>
      <c r="S261" s="6"/>
      <c r="T261" s="7"/>
      <c r="U261" s="7"/>
      <c r="V261" s="7"/>
      <c r="W261" s="7"/>
      <c r="X261" s="7"/>
      <c r="Y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  <row r="262" spans="1:3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6"/>
      <c r="Q262" s="6"/>
      <c r="R262" s="6"/>
      <c r="S262" s="6"/>
      <c r="T262" s="7"/>
      <c r="U262" s="7"/>
      <c r="V262" s="7"/>
      <c r="W262" s="7"/>
      <c r="X262" s="7"/>
      <c r="Y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</row>
    <row r="263" spans="1:3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6"/>
      <c r="Q263" s="6"/>
      <c r="R263" s="6"/>
      <c r="S263" s="6"/>
      <c r="T263" s="7"/>
      <c r="U263" s="7"/>
      <c r="V263" s="7"/>
      <c r="W263" s="7"/>
      <c r="X263" s="7"/>
      <c r="Y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</row>
    <row r="264" spans="1:3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6"/>
      <c r="Q264" s="6"/>
      <c r="R264" s="6"/>
      <c r="S264" s="6"/>
      <c r="T264" s="7"/>
      <c r="U264" s="7"/>
      <c r="V264" s="7"/>
      <c r="W264" s="7"/>
      <c r="X264" s="7"/>
      <c r="Y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</row>
    <row r="265" spans="1:3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6"/>
      <c r="Q265" s="6"/>
      <c r="R265" s="6"/>
      <c r="S265" s="6"/>
      <c r="T265" s="7"/>
      <c r="U265" s="7"/>
      <c r="V265" s="7"/>
      <c r="W265" s="7"/>
      <c r="X265" s="7"/>
      <c r="Y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 spans="1:3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6"/>
      <c r="Q266" s="6"/>
      <c r="R266" s="6"/>
      <c r="S266" s="6"/>
      <c r="T266" s="7"/>
      <c r="U266" s="7"/>
      <c r="V266" s="7"/>
      <c r="W266" s="7"/>
      <c r="X266" s="7"/>
      <c r="Y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 spans="1:3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6"/>
      <c r="Q267" s="6"/>
      <c r="R267" s="6"/>
      <c r="S267" s="6"/>
      <c r="T267" s="7"/>
      <c r="U267" s="7"/>
      <c r="V267" s="7"/>
      <c r="W267" s="7"/>
      <c r="X267" s="7"/>
      <c r="Y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</row>
    <row r="268" spans="1:3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6"/>
      <c r="Q268" s="6"/>
      <c r="R268" s="6"/>
      <c r="S268" s="6"/>
      <c r="T268" s="7"/>
      <c r="U268" s="7"/>
      <c r="V268" s="7"/>
      <c r="W268" s="7"/>
      <c r="X268" s="7"/>
      <c r="Y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</row>
    <row r="269" spans="1:3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6"/>
      <c r="Q269" s="6"/>
      <c r="R269" s="6"/>
      <c r="S269" s="6"/>
      <c r="T269" s="7"/>
      <c r="U269" s="7"/>
      <c r="V269" s="7"/>
      <c r="W269" s="7"/>
      <c r="X269" s="7"/>
      <c r="Y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</row>
    <row r="270" spans="1:3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6"/>
      <c r="Q270" s="6"/>
      <c r="R270" s="6"/>
      <c r="S270" s="6"/>
      <c r="T270" s="7"/>
      <c r="U270" s="7"/>
      <c r="V270" s="7"/>
      <c r="W270" s="7"/>
      <c r="X270" s="7"/>
      <c r="Y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</row>
    <row r="271" spans="1:3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6"/>
      <c r="Q271" s="6"/>
      <c r="R271" s="6"/>
      <c r="S271" s="6"/>
      <c r="T271" s="7"/>
      <c r="U271" s="7"/>
      <c r="V271" s="7"/>
      <c r="W271" s="7"/>
      <c r="X271" s="7"/>
      <c r="Y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</row>
    <row r="272" spans="1:3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6"/>
      <c r="Q272" s="6"/>
      <c r="R272" s="6"/>
      <c r="S272" s="6"/>
      <c r="T272" s="7"/>
      <c r="U272" s="7"/>
      <c r="V272" s="7"/>
      <c r="W272" s="7"/>
      <c r="X272" s="7"/>
      <c r="Y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</row>
    <row r="273" spans="1:3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6"/>
      <c r="Q273" s="6"/>
      <c r="R273" s="6"/>
      <c r="S273" s="6"/>
      <c r="T273" s="7"/>
      <c r="U273" s="7"/>
      <c r="V273" s="7"/>
      <c r="W273" s="7"/>
      <c r="X273" s="7"/>
      <c r="Y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</row>
    <row r="274" spans="1:3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6"/>
      <c r="Q274" s="6"/>
      <c r="R274" s="6"/>
      <c r="S274" s="6"/>
      <c r="T274" s="7"/>
      <c r="U274" s="7"/>
      <c r="V274" s="7"/>
      <c r="W274" s="7"/>
      <c r="X274" s="7"/>
      <c r="Y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</row>
    <row r="275" spans="1:3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6"/>
      <c r="Q275" s="6"/>
      <c r="R275" s="6"/>
      <c r="S275" s="6"/>
      <c r="T275" s="7"/>
      <c r="U275" s="7"/>
      <c r="V275" s="7"/>
      <c r="W275" s="7"/>
      <c r="X275" s="7"/>
      <c r="Y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</row>
    <row r="276" spans="1:3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6"/>
      <c r="Q276" s="6"/>
      <c r="R276" s="6"/>
      <c r="S276" s="6"/>
      <c r="T276" s="7"/>
      <c r="U276" s="7"/>
      <c r="V276" s="7"/>
      <c r="W276" s="7"/>
      <c r="X276" s="7"/>
      <c r="Y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</row>
    <row r="277" spans="1:3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6"/>
      <c r="Q277" s="6"/>
      <c r="R277" s="6"/>
      <c r="S277" s="6"/>
      <c r="T277" s="7"/>
      <c r="U277" s="7"/>
      <c r="V277" s="7"/>
      <c r="W277" s="7"/>
      <c r="X277" s="7"/>
      <c r="Y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</row>
    <row r="278" spans="1:3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6"/>
      <c r="Q278" s="6"/>
      <c r="R278" s="6"/>
      <c r="S278" s="6"/>
      <c r="T278" s="7"/>
      <c r="U278" s="7"/>
      <c r="V278" s="7"/>
      <c r="W278" s="7"/>
      <c r="X278" s="7"/>
      <c r="Y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</row>
    <row r="279" spans="1:3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6"/>
      <c r="Q279" s="6"/>
      <c r="R279" s="6"/>
      <c r="S279" s="6"/>
      <c r="T279" s="7"/>
      <c r="U279" s="7"/>
      <c r="V279" s="7"/>
      <c r="W279" s="7"/>
      <c r="X279" s="7"/>
      <c r="Y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</row>
    <row r="280" spans="1:3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6"/>
      <c r="Q280" s="6"/>
      <c r="R280" s="6"/>
      <c r="S280" s="6"/>
      <c r="T280" s="7"/>
      <c r="U280" s="7"/>
      <c r="V280" s="7"/>
      <c r="W280" s="7"/>
      <c r="X280" s="7"/>
      <c r="Y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</row>
    <row r="281" spans="1:3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6"/>
      <c r="Q281" s="6"/>
      <c r="R281" s="6"/>
      <c r="S281" s="6"/>
      <c r="T281" s="7"/>
      <c r="U281" s="7"/>
      <c r="V281" s="7"/>
      <c r="W281" s="7"/>
      <c r="X281" s="7"/>
      <c r="Y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</row>
    <row r="282" spans="1:3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6"/>
      <c r="Q282" s="6"/>
      <c r="R282" s="6"/>
      <c r="S282" s="6"/>
      <c r="T282" s="7"/>
      <c r="U282" s="7"/>
      <c r="V282" s="7"/>
      <c r="W282" s="7"/>
      <c r="X282" s="7"/>
      <c r="Y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</row>
    <row r="283" spans="1:3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6"/>
      <c r="Q283" s="6"/>
      <c r="R283" s="6"/>
      <c r="S283" s="6"/>
      <c r="T283" s="7"/>
      <c r="U283" s="7"/>
      <c r="V283" s="7"/>
      <c r="W283" s="7"/>
      <c r="X283" s="7"/>
      <c r="Y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</row>
    <row r="284" spans="1:3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6"/>
      <c r="Q284" s="6"/>
      <c r="R284" s="6"/>
      <c r="S284" s="6"/>
      <c r="T284" s="7"/>
      <c r="U284" s="7"/>
      <c r="V284" s="7"/>
      <c r="W284" s="7"/>
      <c r="X284" s="7"/>
      <c r="Y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</row>
    <row r="285" spans="1:3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6"/>
      <c r="Q285" s="6"/>
      <c r="R285" s="6"/>
      <c r="S285" s="6"/>
      <c r="T285" s="7"/>
      <c r="U285" s="7"/>
      <c r="V285" s="7"/>
      <c r="W285" s="7"/>
      <c r="X285" s="7"/>
      <c r="Y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</row>
    <row r="286" spans="1:3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6"/>
      <c r="Q286" s="6"/>
      <c r="R286" s="6"/>
      <c r="S286" s="6"/>
      <c r="T286" s="7"/>
      <c r="U286" s="7"/>
      <c r="V286" s="7"/>
      <c r="W286" s="7"/>
      <c r="X286" s="7"/>
      <c r="Y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</row>
    <row r="287" spans="1:3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6"/>
      <c r="Q287" s="6"/>
      <c r="R287" s="6"/>
      <c r="S287" s="6"/>
      <c r="T287" s="7"/>
      <c r="U287" s="7"/>
      <c r="V287" s="7"/>
      <c r="W287" s="7"/>
      <c r="X287" s="7"/>
      <c r="Y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</row>
    <row r="288" spans="1:3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6"/>
      <c r="Q288" s="6"/>
      <c r="R288" s="6"/>
      <c r="S288" s="6"/>
      <c r="T288" s="7"/>
      <c r="U288" s="7"/>
      <c r="V288" s="7"/>
      <c r="W288" s="7"/>
      <c r="X288" s="7"/>
      <c r="Y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</row>
    <row r="289" spans="1:3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6"/>
      <c r="Q289" s="6"/>
      <c r="R289" s="6"/>
      <c r="S289" s="6"/>
      <c r="T289" s="7"/>
      <c r="U289" s="7"/>
      <c r="V289" s="7"/>
      <c r="W289" s="7"/>
      <c r="X289" s="7"/>
      <c r="Y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</row>
    <row r="290" spans="1:3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6"/>
      <c r="Q290" s="6"/>
      <c r="R290" s="6"/>
      <c r="S290" s="6"/>
      <c r="T290" s="7"/>
      <c r="U290" s="7"/>
      <c r="V290" s="7"/>
      <c r="W290" s="7"/>
      <c r="X290" s="7"/>
      <c r="Y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</row>
    <row r="291" spans="1:3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6"/>
      <c r="Q291" s="6"/>
      <c r="R291" s="6"/>
      <c r="S291" s="6"/>
      <c r="T291" s="7"/>
      <c r="U291" s="7"/>
      <c r="V291" s="7"/>
      <c r="W291" s="7"/>
      <c r="X291" s="7"/>
      <c r="Y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</row>
    <row r="292" spans="1:3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6"/>
      <c r="Q292" s="6"/>
      <c r="R292" s="6"/>
      <c r="S292" s="6"/>
      <c r="T292" s="7"/>
      <c r="U292" s="7"/>
      <c r="V292" s="7"/>
      <c r="W292" s="7"/>
      <c r="X292" s="7"/>
      <c r="Y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</row>
    <row r="293" spans="1:3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6"/>
      <c r="Q293" s="6"/>
      <c r="R293" s="6"/>
      <c r="S293" s="6"/>
      <c r="T293" s="7"/>
      <c r="U293" s="7"/>
      <c r="V293" s="7"/>
      <c r="W293" s="7"/>
      <c r="X293" s="7"/>
      <c r="Y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</row>
    <row r="294" spans="1:3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6"/>
      <c r="Q294" s="6"/>
      <c r="R294" s="6"/>
      <c r="S294" s="6"/>
      <c r="T294" s="7"/>
      <c r="U294" s="7"/>
      <c r="V294" s="7"/>
      <c r="W294" s="7"/>
      <c r="X294" s="7"/>
      <c r="Y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</row>
    <row r="295" spans="1:3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6"/>
      <c r="Q295" s="6"/>
      <c r="R295" s="6"/>
      <c r="S295" s="6"/>
      <c r="T295" s="7"/>
      <c r="U295" s="7"/>
      <c r="V295" s="7"/>
      <c r="W295" s="7"/>
      <c r="X295" s="7"/>
      <c r="Y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</row>
    <row r="296" spans="1:3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6"/>
      <c r="Q296" s="6"/>
      <c r="R296" s="6"/>
      <c r="S296" s="6"/>
      <c r="T296" s="7"/>
      <c r="U296" s="7"/>
      <c r="V296" s="7"/>
      <c r="W296" s="7"/>
      <c r="X296" s="7"/>
      <c r="Y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</row>
    <row r="297" spans="1:3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6"/>
      <c r="Q297" s="6"/>
      <c r="R297" s="6"/>
      <c r="S297" s="6"/>
      <c r="T297" s="7"/>
      <c r="U297" s="7"/>
      <c r="V297" s="7"/>
      <c r="W297" s="7"/>
      <c r="X297" s="7"/>
      <c r="Y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</row>
    <row r="298" spans="1:3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6"/>
      <c r="Q298" s="6"/>
      <c r="R298" s="6"/>
      <c r="S298" s="6"/>
      <c r="T298" s="7"/>
      <c r="U298" s="7"/>
      <c r="V298" s="7"/>
      <c r="W298" s="7"/>
      <c r="X298" s="7"/>
      <c r="Y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</row>
    <row r="299" spans="1:3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6"/>
      <c r="Q299" s="6"/>
      <c r="R299" s="6"/>
      <c r="S299" s="6"/>
      <c r="T299" s="7"/>
      <c r="U299" s="7"/>
      <c r="V299" s="7"/>
      <c r="W299" s="7"/>
      <c r="X299" s="7"/>
      <c r="Y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</row>
    <row r="300" spans="1:3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6"/>
      <c r="Q300" s="6"/>
      <c r="R300" s="6"/>
      <c r="S300" s="6"/>
      <c r="T300" s="7"/>
      <c r="U300" s="7"/>
      <c r="V300" s="7"/>
      <c r="W300" s="7"/>
      <c r="X300" s="7"/>
      <c r="Y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</row>
    <row r="301" spans="1:3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6"/>
      <c r="Q301" s="6"/>
      <c r="R301" s="6"/>
      <c r="S301" s="6"/>
      <c r="T301" s="7"/>
      <c r="U301" s="7"/>
      <c r="V301" s="7"/>
      <c r="W301" s="7"/>
      <c r="X301" s="7"/>
      <c r="Y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</row>
    <row r="302" spans="1:3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6"/>
      <c r="Q302" s="6"/>
      <c r="R302" s="6"/>
      <c r="S302" s="6"/>
      <c r="T302" s="7"/>
      <c r="U302" s="7"/>
      <c r="V302" s="7"/>
      <c r="W302" s="7"/>
      <c r="X302" s="7"/>
      <c r="Y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</row>
    <row r="303" spans="1:3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6"/>
      <c r="Q303" s="6"/>
      <c r="R303" s="6"/>
      <c r="S303" s="6"/>
      <c r="T303" s="7"/>
      <c r="U303" s="7"/>
      <c r="V303" s="7"/>
      <c r="W303" s="7"/>
      <c r="X303" s="7"/>
      <c r="Y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</row>
    <row r="304" spans="1:3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6"/>
      <c r="Q304" s="6"/>
      <c r="R304" s="6"/>
      <c r="S304" s="6"/>
      <c r="T304" s="7"/>
      <c r="U304" s="7"/>
      <c r="V304" s="7"/>
      <c r="W304" s="7"/>
      <c r="X304" s="7"/>
      <c r="Y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</row>
    <row r="305" spans="1:3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6"/>
      <c r="Q305" s="6"/>
      <c r="R305" s="6"/>
      <c r="S305" s="6"/>
      <c r="T305" s="7"/>
      <c r="U305" s="7"/>
      <c r="V305" s="7"/>
      <c r="W305" s="7"/>
      <c r="X305" s="7"/>
      <c r="Y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</row>
    <row r="306" spans="1:3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6"/>
      <c r="Q306" s="6"/>
      <c r="R306" s="6"/>
      <c r="S306" s="6"/>
      <c r="T306" s="7"/>
      <c r="U306" s="7"/>
      <c r="V306" s="7"/>
      <c r="W306" s="7"/>
      <c r="X306" s="7"/>
      <c r="Y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</row>
    <row r="307" spans="1:3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6"/>
      <c r="Q307" s="6"/>
      <c r="R307" s="6"/>
      <c r="S307" s="6"/>
      <c r="T307" s="7"/>
      <c r="U307" s="7"/>
      <c r="V307" s="7"/>
      <c r="W307" s="7"/>
      <c r="X307" s="7"/>
      <c r="Y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</row>
    <row r="308" spans="1:3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6"/>
      <c r="Q308" s="6"/>
      <c r="R308" s="6"/>
      <c r="S308" s="6"/>
      <c r="T308" s="7"/>
      <c r="U308" s="7"/>
      <c r="V308" s="7"/>
      <c r="W308" s="7"/>
      <c r="X308" s="7"/>
      <c r="Y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</row>
    <row r="309" spans="1:3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6"/>
      <c r="Q309" s="6"/>
      <c r="R309" s="6"/>
      <c r="S309" s="6"/>
      <c r="T309" s="7"/>
      <c r="U309" s="7"/>
      <c r="V309" s="7"/>
      <c r="W309" s="7"/>
      <c r="X309" s="7"/>
      <c r="Y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</row>
    <row r="310" spans="1:3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6"/>
      <c r="Q310" s="6"/>
      <c r="R310" s="6"/>
      <c r="S310" s="6"/>
      <c r="T310" s="7"/>
      <c r="U310" s="7"/>
      <c r="V310" s="7"/>
      <c r="W310" s="7"/>
      <c r="X310" s="7"/>
      <c r="Y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</row>
    <row r="311" spans="1:3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6"/>
      <c r="Q311" s="6"/>
      <c r="R311" s="6"/>
      <c r="S311" s="6"/>
      <c r="T311" s="7"/>
      <c r="U311" s="7"/>
      <c r="V311" s="7"/>
      <c r="W311" s="7"/>
      <c r="X311" s="7"/>
      <c r="Y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</row>
    <row r="312" spans="1:3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6"/>
      <c r="Q312" s="6"/>
      <c r="R312" s="6"/>
      <c r="S312" s="6"/>
      <c r="T312" s="7"/>
      <c r="U312" s="7"/>
      <c r="V312" s="7"/>
      <c r="W312" s="7"/>
      <c r="X312" s="7"/>
      <c r="Y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</row>
    <row r="313" spans="1:3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6"/>
      <c r="Q313" s="6"/>
      <c r="R313" s="6"/>
      <c r="S313" s="6"/>
      <c r="T313" s="7"/>
      <c r="U313" s="7"/>
      <c r="V313" s="7"/>
      <c r="W313" s="7"/>
      <c r="X313" s="7"/>
      <c r="Y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</row>
    <row r="314" spans="1:3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6"/>
      <c r="Q314" s="6"/>
      <c r="R314" s="6"/>
      <c r="S314" s="6"/>
      <c r="T314" s="7"/>
      <c r="U314" s="7"/>
      <c r="V314" s="7"/>
      <c r="W314" s="7"/>
      <c r="X314" s="7"/>
      <c r="Y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</row>
    <row r="315" spans="1:3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6"/>
      <c r="Q315" s="6"/>
      <c r="R315" s="6"/>
      <c r="S315" s="6"/>
      <c r="T315" s="7"/>
      <c r="U315" s="7"/>
      <c r="V315" s="7"/>
      <c r="W315" s="7"/>
      <c r="X315" s="7"/>
      <c r="Y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</row>
    <row r="316" spans="1:3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6"/>
      <c r="Q316" s="6"/>
      <c r="R316" s="6"/>
      <c r="S316" s="6"/>
      <c r="T316" s="7"/>
      <c r="U316" s="7"/>
      <c r="V316" s="7"/>
      <c r="W316" s="7"/>
      <c r="X316" s="7"/>
      <c r="Y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</row>
    <row r="317" spans="1:3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6"/>
      <c r="Q317" s="6"/>
      <c r="R317" s="6"/>
      <c r="S317" s="6"/>
      <c r="T317" s="7"/>
      <c r="U317" s="7"/>
      <c r="V317" s="7"/>
      <c r="W317" s="7"/>
      <c r="X317" s="7"/>
      <c r="Y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</row>
    <row r="318" spans="1:3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6"/>
      <c r="Q318" s="6"/>
      <c r="R318" s="6"/>
      <c r="S318" s="6"/>
      <c r="T318" s="7"/>
      <c r="U318" s="7"/>
      <c r="V318" s="7"/>
      <c r="W318" s="7"/>
      <c r="X318" s="7"/>
      <c r="Y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</row>
    <row r="319" spans="1:3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6"/>
      <c r="Q319" s="6"/>
      <c r="R319" s="6"/>
      <c r="S319" s="6"/>
      <c r="T319" s="7"/>
      <c r="U319" s="7"/>
      <c r="V319" s="7"/>
      <c r="W319" s="7"/>
      <c r="X319" s="7"/>
      <c r="Y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</row>
    <row r="320" spans="1:3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6"/>
      <c r="Q320" s="6"/>
      <c r="R320" s="6"/>
      <c r="S320" s="6"/>
      <c r="T320" s="7"/>
      <c r="U320" s="7"/>
      <c r="V320" s="7"/>
      <c r="W320" s="7"/>
      <c r="X320" s="7"/>
      <c r="Y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</row>
    <row r="321" spans="1:3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6"/>
      <c r="Q321" s="6"/>
      <c r="R321" s="6"/>
      <c r="S321" s="6"/>
      <c r="T321" s="7"/>
      <c r="U321" s="7"/>
      <c r="V321" s="7"/>
      <c r="W321" s="7"/>
      <c r="X321" s="7"/>
      <c r="Y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</row>
    <row r="322" spans="1:3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6"/>
      <c r="Q322" s="6"/>
      <c r="R322" s="6"/>
      <c r="S322" s="6"/>
      <c r="T322" s="7"/>
      <c r="U322" s="7"/>
      <c r="V322" s="7"/>
      <c r="W322" s="7"/>
      <c r="X322" s="7"/>
      <c r="Y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</row>
    <row r="323" spans="1:3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6"/>
      <c r="Q323" s="6"/>
      <c r="R323" s="6"/>
      <c r="S323" s="6"/>
      <c r="T323" s="7"/>
      <c r="U323" s="7"/>
      <c r="V323" s="7"/>
      <c r="W323" s="7"/>
      <c r="X323" s="7"/>
      <c r="Y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</row>
    <row r="324" spans="1:3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6"/>
      <c r="Q324" s="6"/>
      <c r="R324" s="6"/>
      <c r="S324" s="6"/>
      <c r="T324" s="7"/>
      <c r="U324" s="7"/>
      <c r="V324" s="7"/>
      <c r="W324" s="7"/>
      <c r="X324" s="7"/>
      <c r="Y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 spans="1:3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6"/>
      <c r="Q325" s="6"/>
      <c r="R325" s="6"/>
      <c r="S325" s="6"/>
      <c r="T325" s="7"/>
      <c r="U325" s="7"/>
      <c r="V325" s="7"/>
      <c r="W325" s="7"/>
      <c r="X325" s="7"/>
      <c r="Y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</row>
    <row r="326" spans="1:3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6"/>
      <c r="Q326" s="6"/>
      <c r="R326" s="6"/>
      <c r="S326" s="6"/>
      <c r="T326" s="7"/>
      <c r="U326" s="7"/>
      <c r="V326" s="7"/>
      <c r="W326" s="7"/>
      <c r="X326" s="7"/>
      <c r="Y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</row>
    <row r="327" spans="1:3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6"/>
      <c r="Q327" s="6"/>
      <c r="R327" s="6"/>
      <c r="S327" s="6"/>
      <c r="T327" s="7"/>
      <c r="U327" s="7"/>
      <c r="V327" s="7"/>
      <c r="W327" s="7"/>
      <c r="X327" s="7"/>
      <c r="Y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</row>
    <row r="328" spans="1:3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6"/>
      <c r="Q328" s="6"/>
      <c r="R328" s="6"/>
      <c r="S328" s="6"/>
      <c r="T328" s="7"/>
      <c r="U328" s="7"/>
      <c r="V328" s="7"/>
      <c r="W328" s="7"/>
      <c r="X328" s="7"/>
      <c r="Y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</row>
    <row r="329" spans="1:3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6"/>
      <c r="Q329" s="6"/>
      <c r="R329" s="6"/>
      <c r="S329" s="6"/>
      <c r="T329" s="7"/>
      <c r="U329" s="7"/>
      <c r="V329" s="7"/>
      <c r="W329" s="7"/>
      <c r="X329" s="7"/>
      <c r="Y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</row>
    <row r="330" spans="1:3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6"/>
      <c r="Q330" s="6"/>
      <c r="R330" s="6"/>
      <c r="S330" s="6"/>
      <c r="T330" s="7"/>
      <c r="U330" s="7"/>
      <c r="V330" s="7"/>
      <c r="W330" s="7"/>
      <c r="X330" s="7"/>
      <c r="Y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</row>
    <row r="331" spans="1:3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6"/>
      <c r="Q331" s="6"/>
      <c r="R331" s="6"/>
      <c r="S331" s="6"/>
      <c r="T331" s="7"/>
      <c r="U331" s="7"/>
      <c r="V331" s="7"/>
      <c r="W331" s="7"/>
      <c r="X331" s="7"/>
      <c r="Y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</row>
    <row r="332" spans="1:3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6"/>
      <c r="Q332" s="6"/>
      <c r="R332" s="6"/>
      <c r="S332" s="6"/>
      <c r="T332" s="7"/>
      <c r="U332" s="7"/>
      <c r="V332" s="7"/>
      <c r="W332" s="7"/>
      <c r="X332" s="7"/>
      <c r="Y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</row>
    <row r="333" spans="1:3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6"/>
      <c r="Q333" s="6"/>
      <c r="R333" s="6"/>
      <c r="S333" s="6"/>
      <c r="T333" s="7"/>
      <c r="U333" s="7"/>
      <c r="V333" s="7"/>
      <c r="W333" s="7"/>
      <c r="X333" s="7"/>
      <c r="Y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</row>
    <row r="334" spans="1:3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6"/>
      <c r="Q334" s="6"/>
      <c r="R334" s="6"/>
      <c r="S334" s="6"/>
      <c r="T334" s="7"/>
      <c r="U334" s="7"/>
      <c r="V334" s="7"/>
      <c r="W334" s="7"/>
      <c r="X334" s="7"/>
      <c r="Y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</row>
    <row r="335" spans="1:3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6"/>
      <c r="Q335" s="6"/>
      <c r="R335" s="6"/>
      <c r="S335" s="6"/>
      <c r="T335" s="7"/>
      <c r="U335" s="7"/>
      <c r="V335" s="7"/>
      <c r="W335" s="7"/>
      <c r="X335" s="7"/>
      <c r="Y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</row>
    <row r="336" spans="1: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6"/>
      <c r="Q336" s="6"/>
      <c r="R336" s="6"/>
      <c r="S336" s="6"/>
      <c r="T336" s="7"/>
      <c r="U336" s="7"/>
      <c r="V336" s="7"/>
      <c r="W336" s="7"/>
      <c r="X336" s="7"/>
      <c r="Y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</row>
    <row r="337" spans="1:3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6"/>
      <c r="Q337" s="6"/>
      <c r="R337" s="6"/>
      <c r="S337" s="6"/>
      <c r="T337" s="7"/>
      <c r="U337" s="7"/>
      <c r="V337" s="7"/>
      <c r="W337" s="7"/>
      <c r="X337" s="7"/>
      <c r="Y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</row>
    <row r="338" spans="1:3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6"/>
      <c r="Q338" s="6"/>
      <c r="R338" s="6"/>
      <c r="S338" s="6"/>
      <c r="T338" s="7"/>
      <c r="U338" s="7"/>
      <c r="V338" s="7"/>
      <c r="W338" s="7"/>
      <c r="X338" s="7"/>
      <c r="Y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</row>
    <row r="339" spans="1:3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6"/>
      <c r="Q339" s="6"/>
      <c r="R339" s="6"/>
      <c r="S339" s="6"/>
      <c r="T339" s="7"/>
      <c r="U339" s="7"/>
      <c r="V339" s="7"/>
      <c r="W339" s="7"/>
      <c r="X339" s="7"/>
      <c r="Y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</row>
    <row r="340" spans="1:3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6"/>
      <c r="Q340" s="6"/>
      <c r="R340" s="6"/>
      <c r="S340" s="6"/>
      <c r="T340" s="7"/>
      <c r="U340" s="7"/>
      <c r="V340" s="7"/>
      <c r="W340" s="7"/>
      <c r="X340" s="7"/>
      <c r="Y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</row>
    <row r="341" spans="1:3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6"/>
      <c r="Q341" s="6"/>
      <c r="R341" s="6"/>
      <c r="S341" s="6"/>
      <c r="T341" s="7"/>
      <c r="U341" s="7"/>
      <c r="V341" s="7"/>
      <c r="W341" s="7"/>
      <c r="X341" s="7"/>
      <c r="Y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</row>
    <row r="342" spans="1:3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6"/>
      <c r="Q342" s="6"/>
      <c r="R342" s="6"/>
      <c r="S342" s="6"/>
      <c r="T342" s="7"/>
      <c r="U342" s="7"/>
      <c r="V342" s="7"/>
      <c r="W342" s="7"/>
      <c r="X342" s="7"/>
      <c r="Y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</row>
    <row r="343" spans="1:3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6"/>
      <c r="Q343" s="6"/>
      <c r="R343" s="6"/>
      <c r="S343" s="6"/>
      <c r="T343" s="7"/>
      <c r="U343" s="7"/>
      <c r="V343" s="7"/>
      <c r="W343" s="7"/>
      <c r="X343" s="7"/>
      <c r="Y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</row>
    <row r="344" spans="1:3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6"/>
      <c r="Q344" s="6"/>
      <c r="R344" s="6"/>
      <c r="S344" s="6"/>
      <c r="T344" s="7"/>
      <c r="U344" s="7"/>
      <c r="V344" s="7"/>
      <c r="W344" s="7"/>
      <c r="X344" s="7"/>
      <c r="Y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</row>
    <row r="345" spans="1:3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6"/>
      <c r="Q345" s="6"/>
      <c r="R345" s="6"/>
      <c r="S345" s="6"/>
      <c r="T345" s="7"/>
      <c r="U345" s="7"/>
      <c r="V345" s="7"/>
      <c r="W345" s="7"/>
      <c r="X345" s="7"/>
      <c r="Y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</row>
    <row r="346" spans="1:3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6"/>
      <c r="Q346" s="6"/>
      <c r="R346" s="6"/>
      <c r="S346" s="6"/>
      <c r="T346" s="7"/>
      <c r="U346" s="7"/>
      <c r="V346" s="7"/>
      <c r="W346" s="7"/>
      <c r="X346" s="7"/>
      <c r="Y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</row>
    <row r="347" spans="1:3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6"/>
      <c r="Q347" s="6"/>
      <c r="R347" s="6"/>
      <c r="S347" s="6"/>
      <c r="T347" s="7"/>
      <c r="U347" s="7"/>
      <c r="V347" s="7"/>
      <c r="W347" s="7"/>
      <c r="X347" s="7"/>
      <c r="Y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</row>
    <row r="348" spans="1:3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6"/>
      <c r="Q348" s="6"/>
      <c r="R348" s="6"/>
      <c r="S348" s="6"/>
      <c r="T348" s="7"/>
      <c r="U348" s="7"/>
      <c r="V348" s="7"/>
      <c r="W348" s="7"/>
      <c r="X348" s="7"/>
      <c r="Y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</row>
    <row r="349" spans="1:3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6"/>
      <c r="Q349" s="6"/>
      <c r="R349" s="6"/>
      <c r="S349" s="6"/>
      <c r="T349" s="7"/>
      <c r="U349" s="7"/>
      <c r="V349" s="7"/>
      <c r="W349" s="7"/>
      <c r="X349" s="7"/>
      <c r="Y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</row>
    <row r="350" spans="1:3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6"/>
      <c r="Q350" s="6"/>
      <c r="R350" s="6"/>
      <c r="S350" s="6"/>
      <c r="T350" s="7"/>
      <c r="U350" s="7"/>
      <c r="V350" s="7"/>
      <c r="W350" s="7"/>
      <c r="X350" s="7"/>
      <c r="Y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</row>
    <row r="351" spans="1:3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6"/>
      <c r="Q351" s="6"/>
      <c r="R351" s="6"/>
      <c r="S351" s="6"/>
      <c r="T351" s="7"/>
      <c r="U351" s="7"/>
      <c r="V351" s="7"/>
      <c r="W351" s="7"/>
      <c r="X351" s="7"/>
      <c r="Y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  <row r="352" spans="1:3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6"/>
      <c r="Q352" s="6"/>
      <c r="R352" s="6"/>
      <c r="S352" s="6"/>
      <c r="T352" s="7"/>
      <c r="U352" s="7"/>
      <c r="V352" s="7"/>
      <c r="W352" s="7"/>
      <c r="X352" s="7"/>
      <c r="Y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</row>
    <row r="353" spans="1:3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6"/>
      <c r="Q353" s="6"/>
      <c r="R353" s="6"/>
      <c r="S353" s="6"/>
      <c r="T353" s="7"/>
      <c r="U353" s="7"/>
      <c r="V353" s="7"/>
      <c r="W353" s="7"/>
      <c r="X353" s="7"/>
      <c r="Y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</row>
    <row r="354" spans="1:3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6"/>
      <c r="Q354" s="6"/>
      <c r="R354" s="6"/>
      <c r="S354" s="6"/>
      <c r="T354" s="7"/>
      <c r="U354" s="7"/>
      <c r="V354" s="7"/>
      <c r="W354" s="7"/>
      <c r="X354" s="7"/>
      <c r="Y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</row>
    <row r="355" spans="1:3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6"/>
      <c r="Q355" s="6"/>
      <c r="R355" s="6"/>
      <c r="S355" s="6"/>
      <c r="T355" s="7"/>
      <c r="U355" s="7"/>
      <c r="V355" s="7"/>
      <c r="W355" s="7"/>
      <c r="X355" s="7"/>
      <c r="Y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</row>
    <row r="356" spans="1:3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6"/>
      <c r="Q356" s="6"/>
      <c r="R356" s="6"/>
      <c r="S356" s="6"/>
      <c r="T356" s="7"/>
      <c r="U356" s="7"/>
      <c r="V356" s="7"/>
      <c r="W356" s="7"/>
      <c r="X356" s="7"/>
      <c r="Y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</row>
    <row r="357" spans="1:3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6"/>
      <c r="Q357" s="6"/>
      <c r="R357" s="6"/>
      <c r="S357" s="6"/>
      <c r="T357" s="7"/>
      <c r="U357" s="7"/>
      <c r="V357" s="7"/>
      <c r="W357" s="7"/>
      <c r="X357" s="7"/>
      <c r="Y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</row>
    <row r="358" spans="1:3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6"/>
      <c r="Q358" s="6"/>
      <c r="R358" s="6"/>
      <c r="S358" s="6"/>
      <c r="T358" s="7"/>
      <c r="U358" s="7"/>
      <c r="V358" s="7"/>
      <c r="W358" s="7"/>
      <c r="X358" s="7"/>
      <c r="Y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</row>
    <row r="359" spans="1:3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6"/>
      <c r="Q359" s="6"/>
      <c r="R359" s="6"/>
      <c r="S359" s="6"/>
      <c r="T359" s="7"/>
      <c r="U359" s="7"/>
      <c r="V359" s="7"/>
      <c r="W359" s="7"/>
      <c r="X359" s="7"/>
      <c r="Y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</row>
    <row r="360" spans="1:3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6"/>
      <c r="Q360" s="6"/>
      <c r="R360" s="6"/>
      <c r="S360" s="6"/>
      <c r="T360" s="7"/>
      <c r="U360" s="7"/>
      <c r="V360" s="7"/>
      <c r="W360" s="7"/>
      <c r="X360" s="7"/>
      <c r="Y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</row>
    <row r="361" spans="1:3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6"/>
      <c r="Q361" s="6"/>
      <c r="R361" s="6"/>
      <c r="S361" s="6"/>
      <c r="T361" s="7"/>
      <c r="U361" s="7"/>
      <c r="V361" s="7"/>
      <c r="W361" s="7"/>
      <c r="X361" s="7"/>
      <c r="Y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</row>
    <row r="362" spans="1:3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6"/>
      <c r="Q362" s="6"/>
      <c r="R362" s="6"/>
      <c r="S362" s="6"/>
      <c r="T362" s="7"/>
      <c r="U362" s="7"/>
      <c r="V362" s="7"/>
      <c r="W362" s="7"/>
      <c r="X362" s="7"/>
      <c r="Y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</row>
    <row r="363" spans="1:3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6"/>
      <c r="Q363" s="6"/>
      <c r="R363" s="6"/>
      <c r="S363" s="6"/>
      <c r="T363" s="7"/>
      <c r="U363" s="7"/>
      <c r="V363" s="7"/>
      <c r="W363" s="7"/>
      <c r="X363" s="7"/>
      <c r="Y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</row>
    <row r="364" spans="1:3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6"/>
      <c r="Q364" s="6"/>
      <c r="R364" s="6"/>
      <c r="S364" s="6"/>
      <c r="T364" s="7"/>
      <c r="U364" s="7"/>
      <c r="V364" s="7"/>
      <c r="W364" s="7"/>
      <c r="X364" s="7"/>
      <c r="Y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</row>
    <row r="365" spans="1:3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6"/>
      <c r="Q365" s="6"/>
      <c r="R365" s="6"/>
      <c r="S365" s="6"/>
      <c r="T365" s="7"/>
      <c r="U365" s="7"/>
      <c r="V365" s="7"/>
      <c r="W365" s="7"/>
      <c r="X365" s="7"/>
      <c r="Y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</row>
    <row r="366" spans="1:3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6"/>
      <c r="Q366" s="6"/>
      <c r="R366" s="6"/>
      <c r="S366" s="6"/>
      <c r="T366" s="7"/>
      <c r="U366" s="7"/>
      <c r="V366" s="7"/>
      <c r="W366" s="7"/>
      <c r="X366" s="7"/>
      <c r="Y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</row>
    <row r="367" spans="1:3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6"/>
      <c r="Q367" s="6"/>
      <c r="R367" s="6"/>
      <c r="S367" s="6"/>
      <c r="T367" s="7"/>
      <c r="U367" s="7"/>
      <c r="V367" s="7"/>
      <c r="W367" s="7"/>
      <c r="X367" s="7"/>
      <c r="Y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</row>
    <row r="368" spans="1:3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6"/>
      <c r="Q368" s="6"/>
      <c r="R368" s="6"/>
      <c r="S368" s="6"/>
      <c r="T368" s="7"/>
      <c r="U368" s="7"/>
      <c r="V368" s="7"/>
      <c r="W368" s="7"/>
      <c r="X368" s="7"/>
      <c r="Y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</row>
    <row r="369" spans="1:3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6"/>
      <c r="Q369" s="6"/>
      <c r="R369" s="6"/>
      <c r="S369" s="6"/>
      <c r="T369" s="7"/>
      <c r="U369" s="7"/>
      <c r="V369" s="7"/>
      <c r="W369" s="7"/>
      <c r="X369" s="7"/>
      <c r="Y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</row>
    <row r="370" spans="1:3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6"/>
      <c r="Q370" s="6"/>
      <c r="R370" s="6"/>
      <c r="S370" s="6"/>
      <c r="T370" s="7"/>
      <c r="U370" s="7"/>
      <c r="V370" s="7"/>
      <c r="W370" s="7"/>
      <c r="X370" s="7"/>
      <c r="Y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</row>
    <row r="371" spans="1:3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6"/>
      <c r="Q371" s="6"/>
      <c r="R371" s="6"/>
      <c r="S371" s="6"/>
      <c r="T371" s="7"/>
      <c r="U371" s="7"/>
      <c r="V371" s="7"/>
      <c r="W371" s="7"/>
      <c r="X371" s="7"/>
      <c r="Y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</row>
    <row r="372" spans="1:3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6"/>
      <c r="Q372" s="6"/>
      <c r="R372" s="6"/>
      <c r="S372" s="6"/>
      <c r="T372" s="7"/>
      <c r="U372" s="7"/>
      <c r="V372" s="7"/>
      <c r="W372" s="7"/>
      <c r="X372" s="7"/>
      <c r="Y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</row>
    <row r="373" spans="1:3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6"/>
      <c r="Q373" s="6"/>
      <c r="R373" s="6"/>
      <c r="S373" s="6"/>
      <c r="T373" s="7"/>
      <c r="U373" s="7"/>
      <c r="V373" s="7"/>
      <c r="W373" s="7"/>
      <c r="X373" s="7"/>
      <c r="Y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</row>
    <row r="374" spans="1:3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6"/>
      <c r="Q374" s="6"/>
      <c r="R374" s="6"/>
      <c r="S374" s="6"/>
      <c r="T374" s="7"/>
      <c r="U374" s="7"/>
      <c r="V374" s="7"/>
      <c r="W374" s="7"/>
      <c r="X374" s="7"/>
      <c r="Y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</row>
    <row r="375" spans="1:3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6"/>
      <c r="Q375" s="6"/>
      <c r="R375" s="6"/>
      <c r="S375" s="6"/>
      <c r="T375" s="7"/>
      <c r="U375" s="7"/>
      <c r="V375" s="7"/>
      <c r="W375" s="7"/>
      <c r="X375" s="7"/>
      <c r="Y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</row>
    <row r="376" spans="1:3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6"/>
      <c r="Q376" s="6"/>
      <c r="R376" s="6"/>
      <c r="S376" s="6"/>
      <c r="T376" s="7"/>
      <c r="U376" s="7"/>
      <c r="V376" s="7"/>
      <c r="W376" s="7"/>
      <c r="X376" s="7"/>
      <c r="Y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</row>
    <row r="377" spans="1:3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6"/>
      <c r="Q377" s="6"/>
      <c r="R377" s="6"/>
      <c r="S377" s="6"/>
      <c r="T377" s="7"/>
      <c r="U377" s="7"/>
      <c r="V377" s="7"/>
      <c r="W377" s="7"/>
      <c r="X377" s="7"/>
      <c r="Y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</row>
    <row r="378" spans="1:3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6"/>
      <c r="Q378" s="6"/>
      <c r="R378" s="6"/>
      <c r="S378" s="6"/>
      <c r="T378" s="7"/>
      <c r="U378" s="7"/>
      <c r="V378" s="7"/>
      <c r="W378" s="7"/>
      <c r="X378" s="7"/>
      <c r="Y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</row>
    <row r="379" spans="1:3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6"/>
      <c r="Q379" s="6"/>
      <c r="R379" s="6"/>
      <c r="S379" s="6"/>
      <c r="T379" s="7"/>
      <c r="U379" s="7"/>
      <c r="V379" s="7"/>
      <c r="W379" s="7"/>
      <c r="X379" s="7"/>
      <c r="Y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</row>
    <row r="380" spans="1:3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6"/>
      <c r="Q380" s="6"/>
      <c r="R380" s="6"/>
      <c r="S380" s="6"/>
      <c r="T380" s="7"/>
      <c r="U380" s="7"/>
      <c r="V380" s="7"/>
      <c r="W380" s="7"/>
      <c r="X380" s="7"/>
      <c r="Y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</row>
    <row r="381" spans="1:3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6"/>
      <c r="Q381" s="6"/>
      <c r="R381" s="6"/>
      <c r="S381" s="6"/>
      <c r="T381" s="7"/>
      <c r="U381" s="7"/>
      <c r="V381" s="7"/>
      <c r="W381" s="7"/>
      <c r="X381" s="7"/>
      <c r="Y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</row>
    <row r="382" spans="1:3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6"/>
      <c r="Q382" s="6"/>
      <c r="R382" s="6"/>
      <c r="S382" s="6"/>
      <c r="T382" s="7"/>
      <c r="U382" s="7"/>
      <c r="V382" s="7"/>
      <c r="W382" s="7"/>
      <c r="X382" s="7"/>
      <c r="Y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</row>
    <row r="383" spans="1:3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6"/>
      <c r="Q383" s="6"/>
      <c r="R383" s="6"/>
      <c r="S383" s="6"/>
      <c r="T383" s="7"/>
      <c r="U383" s="7"/>
      <c r="V383" s="7"/>
      <c r="W383" s="7"/>
      <c r="X383" s="7"/>
      <c r="Y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</row>
    <row r="384" spans="1:3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6"/>
      <c r="Q384" s="6"/>
      <c r="R384" s="6"/>
      <c r="S384" s="6"/>
      <c r="T384" s="7"/>
      <c r="U384" s="7"/>
      <c r="V384" s="7"/>
      <c r="W384" s="7"/>
      <c r="X384" s="7"/>
      <c r="Y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</row>
    <row r="385" spans="1:3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6"/>
      <c r="Q385" s="6"/>
      <c r="R385" s="6"/>
      <c r="S385" s="6"/>
      <c r="T385" s="7"/>
      <c r="U385" s="7"/>
      <c r="V385" s="7"/>
      <c r="W385" s="7"/>
      <c r="X385" s="7"/>
      <c r="Y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</row>
    <row r="386" spans="1:3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6"/>
      <c r="Q386" s="6"/>
      <c r="R386" s="6"/>
      <c r="S386" s="6"/>
      <c r="T386" s="7"/>
      <c r="U386" s="7"/>
      <c r="V386" s="7"/>
      <c r="W386" s="7"/>
      <c r="X386" s="7"/>
      <c r="Y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</row>
    <row r="387" spans="1:3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6"/>
      <c r="Q387" s="6"/>
      <c r="R387" s="6"/>
      <c r="S387" s="6"/>
      <c r="T387" s="7"/>
      <c r="U387" s="7"/>
      <c r="V387" s="7"/>
      <c r="W387" s="7"/>
      <c r="X387" s="7"/>
      <c r="Y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</row>
    <row r="388" spans="1:3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6"/>
      <c r="Q388" s="6"/>
      <c r="R388" s="6"/>
      <c r="S388" s="6"/>
      <c r="T388" s="7"/>
      <c r="U388" s="7"/>
      <c r="V388" s="7"/>
      <c r="W388" s="7"/>
      <c r="X388" s="7"/>
      <c r="Y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</row>
    <row r="389" spans="1:3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6"/>
      <c r="Q389" s="6"/>
      <c r="R389" s="6"/>
      <c r="S389" s="6"/>
      <c r="T389" s="7"/>
      <c r="U389" s="7"/>
      <c r="V389" s="7"/>
      <c r="W389" s="7"/>
      <c r="X389" s="7"/>
      <c r="Y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</row>
    <row r="390" spans="1:3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6"/>
      <c r="Q390" s="6"/>
      <c r="R390" s="6"/>
      <c r="S390" s="6"/>
      <c r="T390" s="7"/>
      <c r="U390" s="7"/>
      <c r="V390" s="7"/>
      <c r="W390" s="7"/>
      <c r="X390" s="7"/>
      <c r="Y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</row>
    <row r="391" spans="1:3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6"/>
      <c r="Q391" s="6"/>
      <c r="R391" s="6"/>
      <c r="S391" s="6"/>
      <c r="T391" s="7"/>
      <c r="U391" s="7"/>
      <c r="V391" s="7"/>
      <c r="W391" s="7"/>
      <c r="X391" s="7"/>
      <c r="Y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</row>
    <row r="392" spans="1:3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6"/>
      <c r="Q392" s="6"/>
      <c r="R392" s="6"/>
      <c r="S392" s="6"/>
      <c r="T392" s="7"/>
      <c r="U392" s="7"/>
      <c r="V392" s="7"/>
      <c r="W392" s="7"/>
      <c r="X392" s="7"/>
      <c r="Y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</row>
    <row r="393" spans="1:3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6"/>
      <c r="Q393" s="6"/>
      <c r="R393" s="6"/>
      <c r="S393" s="6"/>
      <c r="T393" s="7"/>
      <c r="U393" s="7"/>
      <c r="V393" s="7"/>
      <c r="W393" s="7"/>
      <c r="X393" s="7"/>
      <c r="Y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</row>
    <row r="394" spans="1:3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6"/>
      <c r="Q394" s="6"/>
      <c r="R394" s="6"/>
      <c r="S394" s="6"/>
      <c r="T394" s="7"/>
      <c r="U394" s="7"/>
      <c r="V394" s="7"/>
      <c r="W394" s="7"/>
      <c r="X394" s="7"/>
      <c r="Y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</row>
    <row r="395" spans="1:3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6"/>
      <c r="Q395" s="6"/>
      <c r="R395" s="6"/>
      <c r="S395" s="6"/>
      <c r="T395" s="7"/>
      <c r="U395" s="7"/>
      <c r="V395" s="7"/>
      <c r="W395" s="7"/>
      <c r="X395" s="7"/>
      <c r="Y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</row>
    <row r="396" spans="1:3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6"/>
      <c r="Q396" s="6"/>
      <c r="R396" s="6"/>
      <c r="S396" s="6"/>
      <c r="T396" s="7"/>
      <c r="U396" s="7"/>
      <c r="V396" s="7"/>
      <c r="W396" s="7"/>
      <c r="X396" s="7"/>
      <c r="Y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</row>
    <row r="397" spans="1:3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6"/>
      <c r="Q397" s="6"/>
      <c r="R397" s="6"/>
      <c r="S397" s="6"/>
      <c r="T397" s="7"/>
      <c r="U397" s="7"/>
      <c r="V397" s="7"/>
      <c r="W397" s="7"/>
      <c r="X397" s="7"/>
      <c r="Y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</row>
    <row r="398" spans="1:3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6"/>
      <c r="Q398" s="6"/>
      <c r="R398" s="6"/>
      <c r="S398" s="6"/>
      <c r="T398" s="7"/>
      <c r="U398" s="7"/>
      <c r="V398" s="7"/>
      <c r="W398" s="7"/>
      <c r="X398" s="7"/>
      <c r="Y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</row>
    <row r="399" spans="1:3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6"/>
      <c r="Q399" s="6"/>
      <c r="R399" s="6"/>
      <c r="S399" s="6"/>
      <c r="T399" s="7"/>
      <c r="U399" s="7"/>
      <c r="V399" s="7"/>
      <c r="W399" s="7"/>
      <c r="X399" s="7"/>
      <c r="Y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</row>
    <row r="400" spans="1:3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6"/>
      <c r="Q400" s="6"/>
      <c r="R400" s="6"/>
      <c r="S400" s="6"/>
      <c r="T400" s="7"/>
      <c r="U400" s="7"/>
      <c r="V400" s="7"/>
      <c r="W400" s="7"/>
      <c r="X400" s="7"/>
      <c r="Y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</row>
    <row r="401" spans="1:3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6"/>
      <c r="Q401" s="6"/>
      <c r="R401" s="6"/>
      <c r="S401" s="6"/>
      <c r="T401" s="7"/>
      <c r="U401" s="7"/>
      <c r="V401" s="7"/>
      <c r="W401" s="7"/>
      <c r="X401" s="7"/>
      <c r="Y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</row>
    <row r="402" spans="1:3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6"/>
      <c r="Q402" s="6"/>
      <c r="R402" s="6"/>
      <c r="S402" s="6"/>
      <c r="T402" s="7"/>
      <c r="U402" s="7"/>
      <c r="V402" s="7"/>
      <c r="W402" s="7"/>
      <c r="X402" s="7"/>
      <c r="Y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</row>
    <row r="403" spans="1:3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6"/>
      <c r="Q403" s="6"/>
      <c r="R403" s="6"/>
      <c r="S403" s="6"/>
      <c r="T403" s="7"/>
      <c r="U403" s="7"/>
      <c r="V403" s="7"/>
      <c r="W403" s="7"/>
      <c r="X403" s="7"/>
      <c r="Y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</row>
    <row r="404" spans="1:3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6"/>
      <c r="Q404" s="6"/>
      <c r="R404" s="6"/>
      <c r="S404" s="6"/>
      <c r="T404" s="7"/>
      <c r="U404" s="7"/>
      <c r="V404" s="7"/>
      <c r="W404" s="7"/>
      <c r="X404" s="7"/>
      <c r="Y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</row>
    <row r="405" spans="1:3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6"/>
      <c r="Q405" s="6"/>
      <c r="R405" s="6"/>
      <c r="S405" s="6"/>
      <c r="T405" s="7"/>
      <c r="U405" s="7"/>
      <c r="V405" s="7"/>
      <c r="W405" s="7"/>
      <c r="X405" s="7"/>
      <c r="Y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</row>
    <row r="406" spans="1:3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6"/>
      <c r="Q406" s="6"/>
      <c r="R406" s="6"/>
      <c r="S406" s="6"/>
      <c r="T406" s="7"/>
      <c r="U406" s="7"/>
      <c r="V406" s="7"/>
      <c r="W406" s="7"/>
      <c r="X406" s="7"/>
      <c r="Y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</row>
    <row r="407" spans="1:3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6"/>
      <c r="Q407" s="6"/>
      <c r="R407" s="6"/>
      <c r="S407" s="6"/>
      <c r="T407" s="7"/>
      <c r="U407" s="7"/>
      <c r="V407" s="7"/>
      <c r="W407" s="7"/>
      <c r="X407" s="7"/>
      <c r="Y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</row>
    <row r="408" spans="1:3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6"/>
      <c r="Q408" s="6"/>
      <c r="R408" s="6"/>
      <c r="S408" s="6"/>
      <c r="T408" s="7"/>
      <c r="U408" s="7"/>
      <c r="V408" s="7"/>
      <c r="W408" s="7"/>
      <c r="X408" s="7"/>
      <c r="Y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</row>
    <row r="409" spans="1:3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6"/>
      <c r="Q409" s="6"/>
      <c r="R409" s="6"/>
      <c r="S409" s="6"/>
      <c r="T409" s="7"/>
      <c r="U409" s="7"/>
      <c r="V409" s="7"/>
      <c r="W409" s="7"/>
      <c r="X409" s="7"/>
      <c r="Y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</row>
    <row r="410" spans="1:3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6"/>
      <c r="Q410" s="6"/>
      <c r="R410" s="6"/>
      <c r="S410" s="6"/>
      <c r="T410" s="7"/>
      <c r="U410" s="7"/>
      <c r="V410" s="7"/>
      <c r="W410" s="7"/>
      <c r="X410" s="7"/>
      <c r="Y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</row>
    <row r="411" spans="1:3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6"/>
      <c r="Q411" s="6"/>
      <c r="R411" s="6"/>
      <c r="S411" s="6"/>
      <c r="T411" s="7"/>
      <c r="U411" s="7"/>
      <c r="V411" s="7"/>
      <c r="W411" s="7"/>
      <c r="X411" s="7"/>
      <c r="Y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</row>
    <row r="412" spans="1:3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6"/>
      <c r="Q412" s="6"/>
      <c r="R412" s="6"/>
      <c r="S412" s="6"/>
      <c r="T412" s="7"/>
      <c r="U412" s="7"/>
      <c r="V412" s="7"/>
      <c r="W412" s="7"/>
      <c r="X412" s="7"/>
      <c r="Y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</row>
    <row r="413" spans="1:3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6"/>
      <c r="Q413" s="6"/>
      <c r="R413" s="6"/>
      <c r="S413" s="6"/>
      <c r="T413" s="7"/>
      <c r="U413" s="7"/>
      <c r="V413" s="7"/>
      <c r="W413" s="7"/>
      <c r="X413" s="7"/>
      <c r="Y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</row>
    <row r="414" spans="1:3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6"/>
      <c r="Q414" s="6"/>
      <c r="R414" s="6"/>
      <c r="S414" s="6"/>
      <c r="T414" s="7"/>
      <c r="U414" s="7"/>
      <c r="V414" s="7"/>
      <c r="W414" s="7"/>
      <c r="X414" s="7"/>
      <c r="Y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</row>
    <row r="415" spans="1:3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6"/>
      <c r="Q415" s="6"/>
      <c r="R415" s="6"/>
      <c r="S415" s="6"/>
      <c r="T415" s="7"/>
      <c r="U415" s="7"/>
      <c r="V415" s="7"/>
      <c r="W415" s="7"/>
      <c r="X415" s="7"/>
      <c r="Y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</row>
    <row r="416" spans="1:3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6"/>
      <c r="Q416" s="6"/>
      <c r="R416" s="6"/>
      <c r="S416" s="6"/>
      <c r="T416" s="7"/>
      <c r="U416" s="7"/>
      <c r="V416" s="7"/>
      <c r="W416" s="7"/>
      <c r="X416" s="7"/>
      <c r="Y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</row>
    <row r="417" spans="1:3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6"/>
      <c r="Q417" s="6"/>
      <c r="R417" s="6"/>
      <c r="S417" s="6"/>
      <c r="T417" s="7"/>
      <c r="U417" s="7"/>
      <c r="V417" s="7"/>
      <c r="W417" s="7"/>
      <c r="X417" s="7"/>
      <c r="Y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</row>
    <row r="418" spans="1:3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6"/>
      <c r="Q418" s="6"/>
      <c r="R418" s="6"/>
      <c r="S418" s="6"/>
      <c r="T418" s="7"/>
      <c r="U418" s="7"/>
      <c r="V418" s="7"/>
      <c r="W418" s="7"/>
      <c r="X418" s="7"/>
      <c r="Y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</row>
    <row r="419" spans="1:3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6"/>
      <c r="Q419" s="6"/>
      <c r="R419" s="6"/>
      <c r="S419" s="6"/>
      <c r="T419" s="7"/>
      <c r="U419" s="7"/>
      <c r="V419" s="7"/>
      <c r="W419" s="7"/>
      <c r="X419" s="7"/>
      <c r="Y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</row>
    <row r="420" spans="1:3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6"/>
      <c r="Q420" s="6"/>
      <c r="R420" s="6"/>
      <c r="S420" s="6"/>
      <c r="T420" s="7"/>
      <c r="U420" s="7"/>
      <c r="V420" s="7"/>
      <c r="W420" s="7"/>
      <c r="X420" s="7"/>
      <c r="Y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</row>
    <row r="421" spans="1:3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6"/>
      <c r="Q421" s="6"/>
      <c r="R421" s="6"/>
      <c r="S421" s="6"/>
      <c r="T421" s="7"/>
      <c r="U421" s="7"/>
      <c r="V421" s="7"/>
      <c r="W421" s="7"/>
      <c r="X421" s="7"/>
      <c r="Y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</row>
    <row r="422" spans="1:3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6"/>
      <c r="Q422" s="6"/>
      <c r="R422" s="6"/>
      <c r="S422" s="6"/>
      <c r="T422" s="7"/>
      <c r="U422" s="7"/>
      <c r="V422" s="7"/>
      <c r="W422" s="7"/>
      <c r="X422" s="7"/>
      <c r="Y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</row>
    <row r="423" spans="1:3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6"/>
      <c r="Q423" s="6"/>
      <c r="R423" s="6"/>
      <c r="S423" s="6"/>
      <c r="T423" s="7"/>
      <c r="U423" s="7"/>
      <c r="V423" s="7"/>
      <c r="W423" s="7"/>
      <c r="X423" s="7"/>
      <c r="Y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</row>
    <row r="424" spans="1:3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6"/>
      <c r="Q424" s="6"/>
      <c r="R424" s="6"/>
      <c r="S424" s="6"/>
      <c r="T424" s="7"/>
      <c r="U424" s="7"/>
      <c r="V424" s="7"/>
      <c r="W424" s="7"/>
      <c r="X424" s="7"/>
      <c r="Y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</row>
    <row r="425" spans="1:3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6"/>
      <c r="Q425" s="6"/>
      <c r="R425" s="6"/>
      <c r="S425" s="6"/>
      <c r="T425" s="7"/>
      <c r="U425" s="7"/>
      <c r="V425" s="7"/>
      <c r="W425" s="7"/>
      <c r="X425" s="7"/>
      <c r="Y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</row>
    <row r="426" spans="1:3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6"/>
      <c r="Q426" s="6"/>
      <c r="R426" s="6"/>
      <c r="S426" s="6"/>
      <c r="T426" s="7"/>
      <c r="U426" s="7"/>
      <c r="V426" s="7"/>
      <c r="W426" s="7"/>
      <c r="X426" s="7"/>
      <c r="Y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</row>
    <row r="427" spans="1:3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6"/>
      <c r="Q427" s="6"/>
      <c r="R427" s="6"/>
      <c r="S427" s="6"/>
      <c r="T427" s="7"/>
      <c r="U427" s="7"/>
      <c r="V427" s="7"/>
      <c r="W427" s="7"/>
      <c r="X427" s="7"/>
      <c r="Y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</row>
    <row r="428" spans="1:3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6"/>
      <c r="Q428" s="6"/>
      <c r="R428" s="6"/>
      <c r="S428" s="6"/>
      <c r="T428" s="7"/>
      <c r="U428" s="7"/>
      <c r="V428" s="7"/>
      <c r="W428" s="7"/>
      <c r="X428" s="7"/>
      <c r="Y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</row>
    <row r="429" spans="1:3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6"/>
      <c r="Q429" s="6"/>
      <c r="R429" s="6"/>
      <c r="S429" s="6"/>
      <c r="T429" s="7"/>
      <c r="U429" s="7"/>
      <c r="V429" s="7"/>
      <c r="W429" s="7"/>
      <c r="X429" s="7"/>
      <c r="Y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</row>
    <row r="430" spans="1:3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6"/>
      <c r="Q430" s="6"/>
      <c r="R430" s="6"/>
      <c r="S430" s="6"/>
      <c r="T430" s="7"/>
      <c r="U430" s="7"/>
      <c r="V430" s="7"/>
      <c r="W430" s="7"/>
      <c r="X430" s="7"/>
      <c r="Y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</row>
    <row r="431" spans="1:3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6"/>
      <c r="Q431" s="6"/>
      <c r="R431" s="6"/>
      <c r="S431" s="6"/>
      <c r="T431" s="7"/>
      <c r="U431" s="7"/>
      <c r="V431" s="7"/>
      <c r="W431" s="7"/>
      <c r="X431" s="7"/>
      <c r="Y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</row>
    <row r="432" spans="1:3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6"/>
      <c r="Q432" s="6"/>
      <c r="R432" s="6"/>
      <c r="S432" s="6"/>
      <c r="T432" s="7"/>
      <c r="U432" s="7"/>
      <c r="V432" s="7"/>
      <c r="W432" s="7"/>
      <c r="X432" s="7"/>
      <c r="Y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</row>
    <row r="433" spans="1:3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6"/>
      <c r="Q433" s="6"/>
      <c r="R433" s="6"/>
      <c r="S433" s="6"/>
      <c r="T433" s="7"/>
      <c r="U433" s="7"/>
      <c r="V433" s="7"/>
      <c r="W433" s="7"/>
      <c r="X433" s="7"/>
      <c r="Y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</row>
    <row r="434" spans="1:3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6"/>
      <c r="Q434" s="6"/>
      <c r="R434" s="6"/>
      <c r="S434" s="6"/>
      <c r="T434" s="7"/>
      <c r="U434" s="7"/>
      <c r="V434" s="7"/>
      <c r="W434" s="7"/>
      <c r="X434" s="7"/>
      <c r="Y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</row>
    <row r="435" spans="1:3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6"/>
      <c r="Q435" s="6"/>
      <c r="R435" s="6"/>
      <c r="S435" s="6"/>
      <c r="T435" s="7"/>
      <c r="U435" s="7"/>
      <c r="V435" s="7"/>
      <c r="W435" s="7"/>
      <c r="X435" s="7"/>
      <c r="Y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</row>
    <row r="436" spans="1: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6"/>
      <c r="Q436" s="6"/>
      <c r="R436" s="6"/>
      <c r="S436" s="6"/>
      <c r="T436" s="7"/>
      <c r="U436" s="7"/>
      <c r="V436" s="7"/>
      <c r="W436" s="7"/>
      <c r="X436" s="7"/>
      <c r="Y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</row>
    <row r="437" spans="1:3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6"/>
      <c r="Q437" s="6"/>
      <c r="R437" s="6"/>
      <c r="S437" s="6"/>
      <c r="T437" s="7"/>
      <c r="U437" s="7"/>
      <c r="V437" s="7"/>
      <c r="W437" s="7"/>
      <c r="X437" s="7"/>
      <c r="Y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</row>
    <row r="438" spans="1:3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6"/>
      <c r="Q438" s="6"/>
      <c r="R438" s="6"/>
      <c r="S438" s="6"/>
      <c r="T438" s="7"/>
      <c r="U438" s="7"/>
      <c r="V438" s="7"/>
      <c r="W438" s="7"/>
      <c r="X438" s="7"/>
      <c r="Y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</row>
    <row r="439" spans="1:3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6"/>
      <c r="Q439" s="6"/>
      <c r="R439" s="6"/>
      <c r="S439" s="6"/>
      <c r="T439" s="7"/>
      <c r="U439" s="7"/>
      <c r="V439" s="7"/>
      <c r="W439" s="7"/>
      <c r="X439" s="7"/>
      <c r="Y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</row>
    <row r="440" spans="1:3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6"/>
      <c r="Q440" s="6"/>
      <c r="R440" s="6"/>
      <c r="S440" s="6"/>
      <c r="T440" s="7"/>
      <c r="U440" s="7"/>
      <c r="V440" s="7"/>
      <c r="W440" s="7"/>
      <c r="X440" s="7"/>
      <c r="Y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</row>
    <row r="441" spans="1:3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6"/>
      <c r="Q441" s="6"/>
      <c r="R441" s="6"/>
      <c r="S441" s="6"/>
      <c r="T441" s="7"/>
      <c r="U441" s="7"/>
      <c r="V441" s="7"/>
      <c r="W441" s="7"/>
      <c r="X441" s="7"/>
      <c r="Y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</row>
    <row r="442" spans="1:3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6"/>
      <c r="Q442" s="6"/>
      <c r="R442" s="6"/>
      <c r="S442" s="6"/>
      <c r="T442" s="7"/>
      <c r="U442" s="7"/>
      <c r="V442" s="7"/>
      <c r="W442" s="7"/>
      <c r="X442" s="7"/>
      <c r="Y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</row>
    <row r="443" spans="1:3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6"/>
      <c r="Q443" s="6"/>
      <c r="R443" s="6"/>
      <c r="S443" s="6"/>
      <c r="T443" s="7"/>
      <c r="U443" s="7"/>
      <c r="V443" s="7"/>
      <c r="W443" s="7"/>
      <c r="X443" s="7"/>
      <c r="Y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</row>
    <row r="444" spans="1:3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6"/>
      <c r="Q444" s="6"/>
      <c r="R444" s="6"/>
      <c r="S444" s="6"/>
      <c r="T444" s="7"/>
      <c r="U444" s="7"/>
      <c r="V444" s="7"/>
      <c r="W444" s="7"/>
      <c r="X444" s="7"/>
      <c r="Y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</row>
    <row r="445" spans="1:3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6"/>
      <c r="Q445" s="6"/>
      <c r="R445" s="6"/>
      <c r="S445" s="6"/>
      <c r="T445" s="7"/>
      <c r="U445" s="7"/>
      <c r="V445" s="7"/>
      <c r="W445" s="7"/>
      <c r="X445" s="7"/>
      <c r="Y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</row>
    <row r="446" spans="1:3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6"/>
      <c r="Q446" s="6"/>
      <c r="R446" s="6"/>
      <c r="S446" s="6"/>
      <c r="T446" s="7"/>
      <c r="U446" s="7"/>
      <c r="V446" s="7"/>
      <c r="W446" s="7"/>
      <c r="X446" s="7"/>
      <c r="Y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</row>
    <row r="447" spans="1:3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6"/>
      <c r="Q447" s="6"/>
      <c r="R447" s="6"/>
      <c r="S447" s="6"/>
      <c r="T447" s="7"/>
      <c r="U447" s="7"/>
      <c r="V447" s="7"/>
      <c r="W447" s="7"/>
      <c r="X447" s="7"/>
      <c r="Y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</row>
    <row r="448" spans="1:3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6"/>
      <c r="Q448" s="6"/>
      <c r="R448" s="6"/>
      <c r="S448" s="6"/>
      <c r="T448" s="7"/>
      <c r="U448" s="7"/>
      <c r="V448" s="7"/>
      <c r="W448" s="7"/>
      <c r="X448" s="7"/>
      <c r="Y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</row>
    <row r="449" spans="1:3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6"/>
      <c r="Q449" s="6"/>
      <c r="R449" s="6"/>
      <c r="S449" s="6"/>
      <c r="T449" s="7"/>
      <c r="U449" s="7"/>
      <c r="V449" s="7"/>
      <c r="W449" s="7"/>
      <c r="X449" s="7"/>
      <c r="Y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</row>
    <row r="450" spans="1:3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6"/>
      <c r="Q450" s="6"/>
      <c r="R450" s="6"/>
      <c r="S450" s="6"/>
      <c r="T450" s="7"/>
      <c r="U450" s="7"/>
      <c r="V450" s="7"/>
      <c r="W450" s="7"/>
      <c r="X450" s="7"/>
      <c r="Y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</row>
    <row r="451" spans="1:3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6"/>
      <c r="Q451" s="6"/>
      <c r="R451" s="6"/>
      <c r="S451" s="6"/>
      <c r="T451" s="7"/>
      <c r="U451" s="7"/>
      <c r="V451" s="7"/>
      <c r="W451" s="7"/>
      <c r="X451" s="7"/>
      <c r="Y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</row>
    <row r="452" spans="1:3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6"/>
      <c r="Q452" s="6"/>
      <c r="R452" s="6"/>
      <c r="S452" s="6"/>
      <c r="T452" s="7"/>
      <c r="U452" s="7"/>
      <c r="V452" s="7"/>
      <c r="W452" s="7"/>
      <c r="X452" s="7"/>
      <c r="Y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</row>
    <row r="453" spans="1:3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6"/>
      <c r="Q453" s="6"/>
      <c r="R453" s="6"/>
      <c r="S453" s="6"/>
      <c r="T453" s="7"/>
      <c r="U453" s="7"/>
      <c r="V453" s="7"/>
      <c r="W453" s="7"/>
      <c r="X453" s="7"/>
      <c r="Y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</row>
    <row r="454" spans="1:3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6"/>
      <c r="Q454" s="6"/>
      <c r="R454" s="6"/>
      <c r="S454" s="6"/>
      <c r="T454" s="7"/>
      <c r="U454" s="7"/>
      <c r="V454" s="7"/>
      <c r="W454" s="7"/>
      <c r="X454" s="7"/>
      <c r="Y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</row>
    <row r="455" spans="1:3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6"/>
      <c r="Q455" s="6"/>
      <c r="R455" s="6"/>
      <c r="S455" s="6"/>
      <c r="T455" s="7"/>
      <c r="U455" s="7"/>
      <c r="V455" s="7"/>
      <c r="W455" s="7"/>
      <c r="X455" s="7"/>
      <c r="Y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</row>
    <row r="456" spans="1:3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6"/>
      <c r="Q456" s="6"/>
      <c r="R456" s="6"/>
      <c r="S456" s="6"/>
      <c r="T456" s="7"/>
      <c r="U456" s="7"/>
      <c r="V456" s="7"/>
      <c r="W456" s="7"/>
      <c r="X456" s="7"/>
      <c r="Y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</row>
    <row r="457" spans="1:3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6"/>
      <c r="Q457" s="6"/>
      <c r="R457" s="6"/>
      <c r="S457" s="6"/>
      <c r="T457" s="7"/>
      <c r="U457" s="7"/>
      <c r="V457" s="7"/>
      <c r="W457" s="7"/>
      <c r="X457" s="7"/>
      <c r="Y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</row>
    <row r="458" spans="1:3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6"/>
      <c r="Q458" s="6"/>
      <c r="R458" s="6"/>
      <c r="S458" s="6"/>
      <c r="T458" s="7"/>
      <c r="U458" s="7"/>
      <c r="V458" s="7"/>
      <c r="W458" s="7"/>
      <c r="X458" s="7"/>
      <c r="Y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</row>
    <row r="459" spans="1:3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6"/>
      <c r="Q459" s="6"/>
      <c r="R459" s="6"/>
      <c r="S459" s="6"/>
      <c r="T459" s="7"/>
      <c r="U459" s="7"/>
      <c r="V459" s="7"/>
      <c r="W459" s="7"/>
      <c r="X459" s="7"/>
      <c r="Y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</row>
    <row r="460" spans="1:3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6"/>
      <c r="Q460" s="6"/>
      <c r="R460" s="6"/>
      <c r="S460" s="6"/>
      <c r="T460" s="7"/>
      <c r="U460" s="7"/>
      <c r="V460" s="7"/>
      <c r="W460" s="7"/>
      <c r="X460" s="7"/>
      <c r="Y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</row>
    <row r="461" spans="1:3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6"/>
      <c r="Q461" s="6"/>
      <c r="R461" s="6"/>
      <c r="S461" s="6"/>
      <c r="T461" s="7"/>
      <c r="U461" s="7"/>
      <c r="V461" s="7"/>
      <c r="W461" s="7"/>
      <c r="X461" s="7"/>
      <c r="Y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</row>
    <row r="462" spans="1:3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6"/>
      <c r="Q462" s="6"/>
      <c r="R462" s="6"/>
      <c r="S462" s="6"/>
      <c r="T462" s="7"/>
      <c r="U462" s="7"/>
      <c r="V462" s="7"/>
      <c r="W462" s="7"/>
      <c r="X462" s="7"/>
      <c r="Y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</row>
    <row r="463" spans="1:3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6"/>
      <c r="Q463" s="6"/>
      <c r="R463" s="6"/>
      <c r="S463" s="6"/>
      <c r="T463" s="7"/>
      <c r="U463" s="7"/>
      <c r="V463" s="7"/>
      <c r="W463" s="7"/>
      <c r="X463" s="7"/>
      <c r="Y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</row>
    <row r="464" spans="1:3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6"/>
      <c r="Q464" s="6"/>
      <c r="R464" s="6"/>
      <c r="S464" s="6"/>
      <c r="T464" s="7"/>
      <c r="U464" s="7"/>
      <c r="V464" s="7"/>
      <c r="W464" s="7"/>
      <c r="X464" s="7"/>
      <c r="Y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</row>
    <row r="465" spans="1:3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6"/>
      <c r="Q465" s="6"/>
      <c r="R465" s="6"/>
      <c r="S465" s="6"/>
      <c r="T465" s="7"/>
      <c r="U465" s="7"/>
      <c r="V465" s="7"/>
      <c r="W465" s="7"/>
      <c r="X465" s="7"/>
      <c r="Y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</row>
    <row r="466" spans="1:3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6"/>
      <c r="Q466" s="6"/>
      <c r="R466" s="6"/>
      <c r="S466" s="6"/>
      <c r="T466" s="7"/>
      <c r="U466" s="7"/>
      <c r="V466" s="7"/>
      <c r="W466" s="7"/>
      <c r="X466" s="7"/>
      <c r="Y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</row>
    <row r="467" spans="1:3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6"/>
      <c r="Q467" s="6"/>
      <c r="R467" s="6"/>
      <c r="S467" s="6"/>
      <c r="T467" s="7"/>
      <c r="U467" s="7"/>
      <c r="V467" s="7"/>
      <c r="W467" s="7"/>
      <c r="X467" s="7"/>
      <c r="Y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</row>
    <row r="468" spans="1:3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6"/>
      <c r="Q468" s="6"/>
      <c r="R468" s="6"/>
      <c r="S468" s="6"/>
      <c r="T468" s="7"/>
      <c r="U468" s="7"/>
      <c r="V468" s="7"/>
      <c r="W468" s="7"/>
      <c r="X468" s="7"/>
      <c r="Y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</row>
    <row r="469" spans="1:3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6"/>
      <c r="Q469" s="6"/>
      <c r="R469" s="6"/>
      <c r="S469" s="6"/>
      <c r="T469" s="7"/>
      <c r="U469" s="7"/>
      <c r="V469" s="7"/>
      <c r="W469" s="7"/>
      <c r="X469" s="7"/>
      <c r="Y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</row>
    <row r="470" spans="1:3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6"/>
      <c r="Q470" s="6"/>
      <c r="R470" s="6"/>
      <c r="S470" s="6"/>
      <c r="T470" s="7"/>
      <c r="U470" s="7"/>
      <c r="V470" s="7"/>
      <c r="W470" s="7"/>
      <c r="X470" s="7"/>
      <c r="Y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</row>
    <row r="471" spans="1:3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6"/>
      <c r="Q471" s="6"/>
      <c r="R471" s="6"/>
      <c r="S471" s="6"/>
      <c r="T471" s="7"/>
      <c r="U471" s="7"/>
      <c r="V471" s="7"/>
      <c r="W471" s="7"/>
      <c r="X471" s="7"/>
      <c r="Y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</row>
    <row r="472" spans="1:3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6"/>
      <c r="Q472" s="6"/>
      <c r="R472" s="6"/>
      <c r="S472" s="6"/>
      <c r="T472" s="7"/>
      <c r="U472" s="7"/>
      <c r="V472" s="7"/>
      <c r="W472" s="7"/>
      <c r="X472" s="7"/>
      <c r="Y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</row>
    <row r="473" spans="1:3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6"/>
      <c r="Q473" s="6"/>
      <c r="R473" s="6"/>
      <c r="S473" s="6"/>
      <c r="T473" s="7"/>
      <c r="U473" s="7"/>
      <c r="V473" s="7"/>
      <c r="W473" s="7"/>
      <c r="X473" s="7"/>
      <c r="Y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</row>
    <row r="474" spans="1:3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6"/>
      <c r="Q474" s="6"/>
      <c r="R474" s="6"/>
      <c r="S474" s="6"/>
      <c r="T474" s="7"/>
      <c r="U474" s="7"/>
      <c r="V474" s="7"/>
      <c r="W474" s="7"/>
      <c r="X474" s="7"/>
      <c r="Y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</row>
    <row r="475" spans="1:3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6"/>
      <c r="Q475" s="6"/>
      <c r="R475" s="6"/>
      <c r="S475" s="6"/>
      <c r="T475" s="7"/>
      <c r="U475" s="7"/>
      <c r="V475" s="7"/>
      <c r="W475" s="7"/>
      <c r="X475" s="7"/>
      <c r="Y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</row>
    <row r="476" spans="1:3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6"/>
      <c r="Q476" s="6"/>
      <c r="R476" s="6"/>
      <c r="S476" s="6"/>
      <c r="T476" s="7"/>
      <c r="U476" s="7"/>
      <c r="V476" s="7"/>
      <c r="W476" s="7"/>
      <c r="X476" s="7"/>
      <c r="Y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</row>
    <row r="477" spans="1:3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6"/>
      <c r="Q477" s="6"/>
      <c r="R477" s="6"/>
      <c r="S477" s="6"/>
      <c r="T477" s="7"/>
      <c r="U477" s="7"/>
      <c r="V477" s="7"/>
      <c r="W477" s="7"/>
      <c r="X477" s="7"/>
      <c r="Y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</row>
    <row r="478" spans="1:3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6"/>
      <c r="Q478" s="6"/>
      <c r="R478" s="6"/>
      <c r="S478" s="6"/>
      <c r="T478" s="7"/>
      <c r="U478" s="7"/>
      <c r="V478" s="7"/>
      <c r="W478" s="7"/>
      <c r="X478" s="7"/>
      <c r="Y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</row>
    <row r="479" spans="1:3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6"/>
      <c r="Q479" s="6"/>
      <c r="R479" s="6"/>
      <c r="S479" s="6"/>
      <c r="T479" s="7"/>
      <c r="U479" s="7"/>
      <c r="V479" s="7"/>
      <c r="W479" s="7"/>
      <c r="X479" s="7"/>
      <c r="Y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</row>
    <row r="480" spans="1:3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6"/>
      <c r="Q480" s="6"/>
      <c r="R480" s="6"/>
      <c r="S480" s="6"/>
      <c r="T480" s="7"/>
      <c r="U480" s="7"/>
      <c r="V480" s="7"/>
      <c r="W480" s="7"/>
      <c r="X480" s="7"/>
      <c r="Y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</row>
    <row r="481" spans="1:3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6"/>
      <c r="Q481" s="6"/>
      <c r="R481" s="6"/>
      <c r="S481" s="6"/>
      <c r="T481" s="7"/>
      <c r="U481" s="7"/>
      <c r="V481" s="7"/>
      <c r="W481" s="7"/>
      <c r="X481" s="7"/>
      <c r="Y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</row>
    <row r="482" spans="1:3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6"/>
      <c r="Q482" s="6"/>
      <c r="R482" s="6"/>
      <c r="S482" s="6"/>
      <c r="T482" s="7"/>
      <c r="U482" s="7"/>
      <c r="V482" s="7"/>
      <c r="W482" s="7"/>
      <c r="X482" s="7"/>
      <c r="Y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</row>
    <row r="483" spans="1:3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6"/>
      <c r="Q483" s="6"/>
      <c r="R483" s="6"/>
      <c r="S483" s="6"/>
      <c r="T483" s="7"/>
      <c r="U483" s="7"/>
      <c r="V483" s="7"/>
      <c r="W483" s="7"/>
      <c r="X483" s="7"/>
      <c r="Y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</row>
    <row r="484" spans="1:3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6"/>
      <c r="Q484" s="6"/>
      <c r="R484" s="6"/>
      <c r="S484" s="6"/>
      <c r="T484" s="7"/>
      <c r="U484" s="7"/>
      <c r="V484" s="7"/>
      <c r="W484" s="7"/>
      <c r="X484" s="7"/>
      <c r="Y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</row>
    <row r="485" spans="1:3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6"/>
      <c r="Q485" s="6"/>
      <c r="R485" s="6"/>
      <c r="S485" s="6"/>
      <c r="T485" s="7"/>
      <c r="U485" s="7"/>
      <c r="V485" s="7"/>
      <c r="W485" s="7"/>
      <c r="X485" s="7"/>
      <c r="Y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</row>
    <row r="486" spans="1:3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6"/>
      <c r="Q486" s="6"/>
      <c r="R486" s="6"/>
      <c r="S486" s="6"/>
      <c r="T486" s="7"/>
      <c r="U486" s="7"/>
      <c r="V486" s="7"/>
      <c r="W486" s="7"/>
      <c r="X486" s="7"/>
      <c r="Y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</row>
    <row r="487" spans="1:3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6"/>
      <c r="Q487" s="6"/>
      <c r="R487" s="6"/>
      <c r="S487" s="6"/>
      <c r="T487" s="7"/>
      <c r="U487" s="7"/>
      <c r="V487" s="7"/>
      <c r="W487" s="7"/>
      <c r="X487" s="7"/>
      <c r="Y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</row>
    <row r="488" spans="1:3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6"/>
      <c r="Q488" s="6"/>
      <c r="R488" s="6"/>
      <c r="S488" s="6"/>
      <c r="T488" s="7"/>
      <c r="U488" s="7"/>
      <c r="V488" s="7"/>
      <c r="W488" s="7"/>
      <c r="X488" s="7"/>
      <c r="Y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</row>
    <row r="489" spans="1:3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6"/>
      <c r="Q489" s="6"/>
      <c r="R489" s="6"/>
      <c r="S489" s="6"/>
      <c r="T489" s="7"/>
      <c r="U489" s="7"/>
      <c r="V489" s="7"/>
      <c r="W489" s="7"/>
      <c r="X489" s="7"/>
      <c r="Y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</row>
    <row r="490" spans="1:3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6"/>
      <c r="Q490" s="6"/>
      <c r="R490" s="6"/>
      <c r="S490" s="6"/>
      <c r="T490" s="7"/>
      <c r="U490" s="7"/>
      <c r="V490" s="7"/>
      <c r="W490" s="7"/>
      <c r="X490" s="7"/>
      <c r="Y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</row>
    <row r="491" spans="1:3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6"/>
      <c r="Q491" s="6"/>
      <c r="R491" s="6"/>
      <c r="S491" s="6"/>
      <c r="T491" s="7"/>
      <c r="U491" s="7"/>
      <c r="V491" s="7"/>
      <c r="W491" s="7"/>
      <c r="X491" s="7"/>
      <c r="Y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</row>
    <row r="492" spans="1:3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6"/>
      <c r="Q492" s="6"/>
      <c r="R492" s="6"/>
      <c r="S492" s="6"/>
      <c r="T492" s="7"/>
      <c r="U492" s="7"/>
      <c r="V492" s="7"/>
      <c r="W492" s="7"/>
      <c r="X492" s="7"/>
      <c r="Y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</row>
    <row r="493" spans="1:3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6"/>
      <c r="Q493" s="6"/>
      <c r="R493" s="6"/>
      <c r="S493" s="6"/>
      <c r="T493" s="7"/>
      <c r="U493" s="7"/>
      <c r="V493" s="7"/>
      <c r="W493" s="7"/>
      <c r="X493" s="7"/>
      <c r="Y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</row>
    <row r="494" spans="1:3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6"/>
      <c r="Q494" s="6"/>
      <c r="R494" s="6"/>
      <c r="S494" s="6"/>
      <c r="T494" s="7"/>
      <c r="U494" s="7"/>
      <c r="V494" s="7"/>
      <c r="W494" s="7"/>
      <c r="X494" s="7"/>
      <c r="Y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</row>
    <row r="495" spans="1:3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6"/>
      <c r="Q495" s="6"/>
      <c r="R495" s="6"/>
      <c r="S495" s="6"/>
      <c r="T495" s="7"/>
      <c r="U495" s="7"/>
      <c r="V495" s="7"/>
      <c r="W495" s="7"/>
      <c r="X495" s="7"/>
      <c r="Y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</row>
    <row r="496" spans="1:3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6"/>
      <c r="Q496" s="6"/>
      <c r="R496" s="6"/>
      <c r="S496" s="6"/>
      <c r="T496" s="7"/>
      <c r="U496" s="7"/>
      <c r="V496" s="7"/>
      <c r="W496" s="7"/>
      <c r="X496" s="7"/>
      <c r="Y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</row>
    <row r="497" spans="1:3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6"/>
      <c r="Q497" s="6"/>
      <c r="R497" s="6"/>
      <c r="S497" s="6"/>
      <c r="T497" s="7"/>
      <c r="U497" s="7"/>
      <c r="V497" s="7"/>
      <c r="W497" s="7"/>
      <c r="X497" s="7"/>
      <c r="Y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</row>
    <row r="498" spans="1:3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6"/>
      <c r="Q498" s="6"/>
      <c r="R498" s="6"/>
      <c r="S498" s="6"/>
      <c r="T498" s="7"/>
      <c r="U498" s="7"/>
      <c r="V498" s="7"/>
      <c r="W498" s="7"/>
      <c r="X498" s="7"/>
      <c r="Y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</row>
    <row r="499" spans="1:3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6"/>
      <c r="Q499" s="6"/>
      <c r="R499" s="6"/>
      <c r="S499" s="6"/>
      <c r="T499" s="7"/>
      <c r="U499" s="7"/>
      <c r="V499" s="7"/>
      <c r="W499" s="7"/>
      <c r="X499" s="7"/>
      <c r="Y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</row>
    <row r="500" spans="1:3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6"/>
      <c r="Q500" s="6"/>
      <c r="R500" s="6"/>
      <c r="S500" s="6"/>
      <c r="T500" s="7"/>
      <c r="U500" s="7"/>
      <c r="V500" s="7"/>
      <c r="W500" s="7"/>
      <c r="X500" s="7"/>
      <c r="Y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</row>
    <row r="501" spans="1:3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6"/>
      <c r="Q501" s="6"/>
      <c r="R501" s="6"/>
      <c r="S501" s="6"/>
      <c r="T501" s="7"/>
      <c r="U501" s="7"/>
      <c r="V501" s="7"/>
      <c r="W501" s="7"/>
      <c r="X501" s="7"/>
      <c r="Y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</row>
    <row r="502" spans="1:3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6"/>
      <c r="Q502" s="6"/>
      <c r="R502" s="6"/>
      <c r="S502" s="6"/>
      <c r="T502" s="7"/>
      <c r="U502" s="7"/>
      <c r="V502" s="7"/>
      <c r="W502" s="7"/>
      <c r="X502" s="7"/>
      <c r="Y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</row>
    <row r="503" spans="1:3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6"/>
      <c r="Q503" s="6"/>
      <c r="R503" s="6"/>
      <c r="S503" s="6"/>
      <c r="T503" s="7"/>
      <c r="U503" s="7"/>
      <c r="V503" s="7"/>
      <c r="W503" s="7"/>
      <c r="X503" s="7"/>
      <c r="Y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</row>
    <row r="504" spans="1:3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6"/>
      <c r="Q504" s="6"/>
      <c r="R504" s="6"/>
      <c r="S504" s="6"/>
      <c r="T504" s="7"/>
      <c r="U504" s="7"/>
      <c r="V504" s="7"/>
      <c r="W504" s="7"/>
      <c r="X504" s="7"/>
      <c r="Y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</row>
    <row r="505" spans="1:3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6"/>
      <c r="Q505" s="6"/>
      <c r="R505" s="6"/>
      <c r="S505" s="6"/>
      <c r="T505" s="7"/>
      <c r="U505" s="7"/>
      <c r="V505" s="7"/>
      <c r="W505" s="7"/>
      <c r="X505" s="7"/>
      <c r="Y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</row>
    <row r="506" spans="1:3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6"/>
      <c r="Q506" s="6"/>
      <c r="R506" s="6"/>
      <c r="S506" s="6"/>
      <c r="T506" s="7"/>
      <c r="U506" s="7"/>
      <c r="V506" s="7"/>
      <c r="W506" s="7"/>
      <c r="X506" s="7"/>
      <c r="Y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</row>
    <row r="507" spans="1:3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6"/>
      <c r="Q507" s="6"/>
      <c r="R507" s="6"/>
      <c r="S507" s="6"/>
      <c r="T507" s="7"/>
      <c r="U507" s="7"/>
      <c r="V507" s="7"/>
      <c r="W507" s="7"/>
      <c r="X507" s="7"/>
      <c r="Y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</row>
    <row r="508" spans="1:3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6"/>
      <c r="Q508" s="6"/>
      <c r="R508" s="6"/>
      <c r="S508" s="6"/>
      <c r="T508" s="7"/>
      <c r="U508" s="7"/>
      <c r="V508" s="7"/>
      <c r="W508" s="7"/>
      <c r="X508" s="7"/>
      <c r="Y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</row>
    <row r="509" spans="1:3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6"/>
      <c r="Q509" s="6"/>
      <c r="R509" s="6"/>
      <c r="S509" s="6"/>
      <c r="T509" s="7"/>
      <c r="U509" s="7"/>
      <c r="V509" s="7"/>
      <c r="W509" s="7"/>
      <c r="X509" s="7"/>
      <c r="Y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</row>
    <row r="510" spans="1:3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6"/>
      <c r="Q510" s="6"/>
      <c r="R510" s="6"/>
      <c r="S510" s="6"/>
      <c r="T510" s="7"/>
      <c r="U510" s="7"/>
      <c r="V510" s="7"/>
      <c r="W510" s="7"/>
      <c r="X510" s="7"/>
      <c r="Y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</row>
    <row r="511" spans="1:3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6"/>
      <c r="Q511" s="6"/>
      <c r="R511" s="6"/>
      <c r="S511" s="6"/>
      <c r="T511" s="7"/>
      <c r="U511" s="7"/>
      <c r="V511" s="7"/>
      <c r="W511" s="7"/>
      <c r="X511" s="7"/>
      <c r="Y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</row>
    <row r="512" spans="1:3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6"/>
      <c r="Q512" s="6"/>
      <c r="R512" s="6"/>
      <c r="S512" s="6"/>
      <c r="T512" s="7"/>
      <c r="U512" s="7"/>
      <c r="V512" s="7"/>
      <c r="W512" s="7"/>
      <c r="X512" s="7"/>
      <c r="Y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</row>
    <row r="513" spans="1:3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6"/>
      <c r="Q513" s="6"/>
      <c r="R513" s="6"/>
      <c r="S513" s="6"/>
      <c r="T513" s="7"/>
      <c r="U513" s="7"/>
      <c r="V513" s="7"/>
      <c r="W513" s="7"/>
      <c r="X513" s="7"/>
      <c r="Y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</row>
    <row r="514" spans="1:3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6"/>
      <c r="Q514" s="6"/>
      <c r="R514" s="6"/>
      <c r="S514" s="6"/>
      <c r="T514" s="7"/>
      <c r="U514" s="7"/>
      <c r="V514" s="7"/>
      <c r="W514" s="7"/>
      <c r="X514" s="7"/>
      <c r="Y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</row>
    <row r="515" spans="1:3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6"/>
      <c r="Q515" s="6"/>
      <c r="R515" s="6"/>
      <c r="S515" s="6"/>
      <c r="T515" s="7"/>
      <c r="U515" s="7"/>
      <c r="V515" s="7"/>
      <c r="W515" s="7"/>
      <c r="X515" s="7"/>
      <c r="Y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</row>
    <row r="516" spans="1:3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6"/>
      <c r="Q516" s="6"/>
      <c r="R516" s="6"/>
      <c r="S516" s="6"/>
      <c r="T516" s="7"/>
      <c r="U516" s="7"/>
      <c r="V516" s="7"/>
      <c r="W516" s="7"/>
      <c r="X516" s="7"/>
      <c r="Y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</row>
    <row r="517" spans="1:3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6"/>
      <c r="Q517" s="6"/>
      <c r="R517" s="6"/>
      <c r="S517" s="6"/>
      <c r="T517" s="7"/>
      <c r="U517" s="7"/>
      <c r="V517" s="7"/>
      <c r="W517" s="7"/>
      <c r="X517" s="7"/>
      <c r="Y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</row>
    <row r="518" spans="1:3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6"/>
      <c r="Q518" s="6"/>
      <c r="R518" s="6"/>
      <c r="S518" s="6"/>
      <c r="T518" s="7"/>
      <c r="U518" s="7"/>
      <c r="V518" s="7"/>
      <c r="W518" s="7"/>
      <c r="X518" s="7"/>
      <c r="Y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</row>
    <row r="519" spans="1:3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6"/>
      <c r="Q519" s="6"/>
      <c r="R519" s="6"/>
      <c r="S519" s="6"/>
      <c r="T519" s="7"/>
      <c r="U519" s="7"/>
      <c r="V519" s="7"/>
      <c r="W519" s="7"/>
      <c r="X519" s="7"/>
      <c r="Y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</row>
    <row r="520" spans="1:3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6"/>
      <c r="Q520" s="6"/>
      <c r="R520" s="6"/>
      <c r="S520" s="6"/>
      <c r="T520" s="7"/>
      <c r="U520" s="7"/>
      <c r="V520" s="7"/>
      <c r="W520" s="7"/>
      <c r="X520" s="7"/>
      <c r="Y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</row>
    <row r="521" spans="1:3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6"/>
      <c r="Q521" s="6"/>
      <c r="R521" s="6"/>
      <c r="S521" s="6"/>
      <c r="T521" s="7"/>
      <c r="U521" s="7"/>
      <c r="V521" s="7"/>
      <c r="W521" s="7"/>
      <c r="X521" s="7"/>
      <c r="Y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</row>
    <row r="522" spans="1:3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6"/>
      <c r="Q522" s="6"/>
      <c r="R522" s="6"/>
      <c r="S522" s="6"/>
      <c r="T522" s="7"/>
      <c r="U522" s="7"/>
      <c r="V522" s="7"/>
      <c r="W522" s="7"/>
      <c r="X522" s="7"/>
      <c r="Y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</row>
    <row r="523" spans="1:3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6"/>
      <c r="Q523" s="6"/>
      <c r="R523" s="6"/>
      <c r="S523" s="6"/>
      <c r="T523" s="7"/>
      <c r="U523" s="7"/>
      <c r="V523" s="7"/>
      <c r="W523" s="7"/>
      <c r="X523" s="7"/>
      <c r="Y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</row>
    <row r="524" spans="1:3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6"/>
      <c r="Q524" s="6"/>
      <c r="R524" s="6"/>
      <c r="S524" s="6"/>
      <c r="T524" s="7"/>
      <c r="U524" s="7"/>
      <c r="V524" s="7"/>
      <c r="W524" s="7"/>
      <c r="X524" s="7"/>
      <c r="Y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</row>
    <row r="525" spans="1:3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6"/>
      <c r="Q525" s="6"/>
      <c r="R525" s="6"/>
      <c r="S525" s="6"/>
      <c r="T525" s="7"/>
      <c r="U525" s="7"/>
      <c r="V525" s="7"/>
      <c r="W525" s="7"/>
      <c r="X525" s="7"/>
      <c r="Y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</row>
    <row r="526" spans="1:3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6"/>
      <c r="Q526" s="6"/>
      <c r="R526" s="6"/>
      <c r="S526" s="6"/>
      <c r="T526" s="7"/>
      <c r="U526" s="7"/>
      <c r="V526" s="7"/>
      <c r="W526" s="7"/>
      <c r="X526" s="7"/>
      <c r="Y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</row>
    <row r="527" spans="1:3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6"/>
      <c r="Q527" s="6"/>
      <c r="R527" s="6"/>
      <c r="S527" s="6"/>
      <c r="T527" s="7"/>
      <c r="U527" s="7"/>
      <c r="V527" s="7"/>
      <c r="W527" s="7"/>
      <c r="X527" s="7"/>
      <c r="Y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</row>
    <row r="528" spans="1:3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6"/>
      <c r="Q528" s="6"/>
      <c r="R528" s="6"/>
      <c r="S528" s="6"/>
      <c r="T528" s="7"/>
      <c r="U528" s="7"/>
      <c r="V528" s="7"/>
      <c r="W528" s="7"/>
      <c r="X528" s="7"/>
      <c r="Y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</row>
    <row r="529" spans="1:3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6"/>
      <c r="Q529" s="6"/>
      <c r="R529" s="6"/>
      <c r="S529" s="6"/>
      <c r="T529" s="7"/>
      <c r="U529" s="7"/>
      <c r="V529" s="7"/>
      <c r="W529" s="7"/>
      <c r="X529" s="7"/>
      <c r="Y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</row>
    <row r="530" spans="1:3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6"/>
      <c r="Q530" s="6"/>
      <c r="R530" s="6"/>
      <c r="S530" s="6"/>
      <c r="T530" s="7"/>
      <c r="U530" s="7"/>
      <c r="V530" s="7"/>
      <c r="W530" s="7"/>
      <c r="X530" s="7"/>
      <c r="Y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</row>
    <row r="531" spans="1:3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6"/>
      <c r="Q531" s="6"/>
      <c r="R531" s="6"/>
      <c r="S531" s="6"/>
      <c r="T531" s="7"/>
      <c r="U531" s="7"/>
      <c r="V531" s="7"/>
      <c r="W531" s="7"/>
      <c r="X531" s="7"/>
      <c r="Y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</row>
    <row r="532" spans="1:3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6"/>
      <c r="Q532" s="6"/>
      <c r="R532" s="6"/>
      <c r="S532" s="6"/>
      <c r="T532" s="7"/>
      <c r="U532" s="7"/>
      <c r="V532" s="7"/>
      <c r="W532" s="7"/>
      <c r="X532" s="7"/>
      <c r="Y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</row>
    <row r="533" spans="1:3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6"/>
      <c r="Q533" s="6"/>
      <c r="R533" s="6"/>
      <c r="S533" s="6"/>
      <c r="T533" s="7"/>
      <c r="U533" s="7"/>
      <c r="V533" s="7"/>
      <c r="W533" s="7"/>
      <c r="X533" s="7"/>
      <c r="Y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</row>
    <row r="534" spans="1:3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6"/>
      <c r="Q534" s="6"/>
      <c r="R534" s="6"/>
      <c r="S534" s="6"/>
      <c r="T534" s="7"/>
      <c r="U534" s="7"/>
      <c r="V534" s="7"/>
      <c r="W534" s="7"/>
      <c r="X534" s="7"/>
      <c r="Y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</row>
    <row r="535" spans="1:3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6"/>
      <c r="Q535" s="6"/>
      <c r="R535" s="6"/>
      <c r="S535" s="6"/>
      <c r="T535" s="7"/>
      <c r="U535" s="7"/>
      <c r="V535" s="7"/>
      <c r="W535" s="7"/>
      <c r="X535" s="7"/>
      <c r="Y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</row>
    <row r="536" spans="1: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6"/>
      <c r="Q536" s="6"/>
      <c r="R536" s="6"/>
      <c r="S536" s="6"/>
      <c r="T536" s="7"/>
      <c r="U536" s="7"/>
      <c r="V536" s="7"/>
      <c r="W536" s="7"/>
      <c r="X536" s="7"/>
      <c r="Y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</row>
    <row r="537" spans="1:3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6"/>
      <c r="Q537" s="6"/>
      <c r="R537" s="6"/>
      <c r="S537" s="6"/>
      <c r="T537" s="7"/>
      <c r="U537" s="7"/>
      <c r="V537" s="7"/>
      <c r="W537" s="7"/>
      <c r="X537" s="7"/>
      <c r="Y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</row>
    <row r="538" spans="1:3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6"/>
      <c r="Q538" s="6"/>
      <c r="R538" s="6"/>
      <c r="S538" s="6"/>
      <c r="T538" s="7"/>
      <c r="U538" s="7"/>
      <c r="V538" s="7"/>
      <c r="W538" s="7"/>
      <c r="X538" s="7"/>
      <c r="Y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</row>
    <row r="539" spans="1:3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6"/>
      <c r="Q539" s="6"/>
      <c r="R539" s="6"/>
      <c r="S539" s="6"/>
      <c r="T539" s="7"/>
      <c r="U539" s="7"/>
      <c r="V539" s="7"/>
      <c r="W539" s="7"/>
      <c r="X539" s="7"/>
      <c r="Y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</row>
    <row r="540" spans="1:3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6"/>
      <c r="Q540" s="6"/>
      <c r="R540" s="6"/>
      <c r="S540" s="6"/>
      <c r="T540" s="7"/>
      <c r="U540" s="7"/>
      <c r="V540" s="7"/>
      <c r="W540" s="7"/>
      <c r="X540" s="7"/>
      <c r="Y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</row>
    <row r="541" spans="1:3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6"/>
      <c r="Q541" s="6"/>
      <c r="R541" s="6"/>
      <c r="S541" s="6"/>
      <c r="T541" s="7"/>
      <c r="U541" s="7"/>
      <c r="V541" s="7"/>
      <c r="W541" s="7"/>
      <c r="X541" s="7"/>
      <c r="Y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</row>
    <row r="542" spans="1:3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6"/>
      <c r="Q542" s="6"/>
      <c r="R542" s="6"/>
      <c r="S542" s="6"/>
      <c r="T542" s="7"/>
      <c r="U542" s="7"/>
      <c r="V542" s="7"/>
      <c r="W542" s="7"/>
      <c r="X542" s="7"/>
      <c r="Y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</row>
    <row r="543" spans="1:3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6"/>
      <c r="Q543" s="6"/>
      <c r="R543" s="6"/>
      <c r="S543" s="6"/>
      <c r="T543" s="7"/>
      <c r="U543" s="7"/>
      <c r="V543" s="7"/>
      <c r="W543" s="7"/>
      <c r="X543" s="7"/>
      <c r="Y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</row>
    <row r="544" spans="1:3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6"/>
      <c r="Q544" s="6"/>
      <c r="R544" s="6"/>
      <c r="S544" s="6"/>
      <c r="T544" s="7"/>
      <c r="U544" s="7"/>
      <c r="V544" s="7"/>
      <c r="W544" s="7"/>
      <c r="X544" s="7"/>
      <c r="Y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</row>
    <row r="545" spans="1:3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6"/>
      <c r="Q545" s="6"/>
      <c r="R545" s="6"/>
      <c r="S545" s="6"/>
      <c r="T545" s="7"/>
      <c r="U545" s="7"/>
      <c r="V545" s="7"/>
      <c r="W545" s="7"/>
      <c r="X545" s="7"/>
      <c r="Y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</row>
    <row r="546" spans="1:3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6"/>
      <c r="Q546" s="6"/>
      <c r="R546" s="6"/>
      <c r="S546" s="6"/>
      <c r="T546" s="7"/>
      <c r="U546" s="7"/>
      <c r="V546" s="7"/>
      <c r="W546" s="7"/>
      <c r="X546" s="7"/>
      <c r="Y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</row>
    <row r="547" spans="1:3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6"/>
      <c r="Q547" s="6"/>
      <c r="R547" s="6"/>
      <c r="S547" s="6"/>
      <c r="T547" s="7"/>
      <c r="U547" s="7"/>
      <c r="V547" s="7"/>
      <c r="W547" s="7"/>
      <c r="X547" s="7"/>
      <c r="Y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</row>
    <row r="548" spans="1:3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6"/>
      <c r="Q548" s="6"/>
      <c r="R548" s="6"/>
      <c r="S548" s="6"/>
      <c r="T548" s="7"/>
      <c r="U548" s="7"/>
      <c r="V548" s="7"/>
      <c r="W548" s="7"/>
      <c r="X548" s="7"/>
      <c r="Y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</row>
    <row r="549" spans="1:3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6"/>
      <c r="Q549" s="6"/>
      <c r="R549" s="6"/>
      <c r="S549" s="6"/>
      <c r="T549" s="7"/>
      <c r="U549" s="7"/>
      <c r="V549" s="7"/>
      <c r="W549" s="7"/>
      <c r="X549" s="7"/>
      <c r="Y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</row>
    <row r="550" spans="1:3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6"/>
      <c r="Q550" s="6"/>
      <c r="R550" s="6"/>
      <c r="S550" s="6"/>
      <c r="T550" s="7"/>
      <c r="U550" s="7"/>
      <c r="V550" s="7"/>
      <c r="W550" s="7"/>
      <c r="X550" s="7"/>
      <c r="Y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</row>
    <row r="551" spans="1:3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6"/>
      <c r="Q551" s="6"/>
      <c r="R551" s="6"/>
      <c r="S551" s="6"/>
      <c r="T551" s="7"/>
      <c r="U551" s="7"/>
      <c r="V551" s="7"/>
      <c r="W551" s="7"/>
      <c r="X551" s="7"/>
      <c r="Y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</row>
    <row r="552" spans="1:3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6"/>
      <c r="Q552" s="6"/>
      <c r="R552" s="6"/>
      <c r="S552" s="6"/>
      <c r="T552" s="7"/>
      <c r="U552" s="7"/>
      <c r="V552" s="7"/>
      <c r="W552" s="7"/>
      <c r="X552" s="7"/>
      <c r="Y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</row>
    <row r="553" spans="1:3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6"/>
      <c r="Q553" s="6"/>
      <c r="R553" s="6"/>
      <c r="S553" s="6"/>
      <c r="T553" s="7"/>
      <c r="U553" s="7"/>
      <c r="V553" s="7"/>
      <c r="W553" s="7"/>
      <c r="X553" s="7"/>
      <c r="Y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</row>
    <row r="554" spans="1:3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6"/>
      <c r="Q554" s="6"/>
      <c r="R554" s="6"/>
      <c r="S554" s="6"/>
      <c r="T554" s="7"/>
      <c r="U554" s="7"/>
      <c r="V554" s="7"/>
      <c r="W554" s="7"/>
      <c r="X554" s="7"/>
      <c r="Y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</row>
    <row r="555" spans="1:3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6"/>
      <c r="Q555" s="6"/>
      <c r="R555" s="6"/>
      <c r="S555" s="6"/>
      <c r="T555" s="7"/>
      <c r="U555" s="7"/>
      <c r="V555" s="7"/>
      <c r="W555" s="7"/>
      <c r="X555" s="7"/>
      <c r="Y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</row>
    <row r="556" spans="1:3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6"/>
      <c r="Q556" s="6"/>
      <c r="R556" s="6"/>
      <c r="S556" s="6"/>
      <c r="T556" s="7"/>
      <c r="U556" s="7"/>
      <c r="V556" s="7"/>
      <c r="W556" s="7"/>
      <c r="X556" s="7"/>
      <c r="Y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</row>
    <row r="557" spans="1:3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6"/>
      <c r="Q557" s="6"/>
      <c r="R557" s="6"/>
      <c r="S557" s="6"/>
      <c r="T557" s="7"/>
      <c r="U557" s="7"/>
      <c r="V557" s="7"/>
      <c r="W557" s="7"/>
      <c r="X557" s="7"/>
      <c r="Y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</row>
    <row r="558" spans="1:3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6"/>
      <c r="Q558" s="6"/>
      <c r="R558" s="6"/>
      <c r="S558" s="6"/>
      <c r="T558" s="7"/>
      <c r="U558" s="7"/>
      <c r="V558" s="7"/>
      <c r="W558" s="7"/>
      <c r="X558" s="7"/>
      <c r="Y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</row>
    <row r="559" spans="1:3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6"/>
      <c r="Q559" s="6"/>
      <c r="R559" s="6"/>
      <c r="S559" s="6"/>
      <c r="T559" s="7"/>
      <c r="U559" s="7"/>
      <c r="V559" s="7"/>
      <c r="W559" s="7"/>
      <c r="X559" s="7"/>
      <c r="Y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</row>
    <row r="560" spans="1:3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6"/>
      <c r="Q560" s="6"/>
      <c r="R560" s="6"/>
      <c r="S560" s="6"/>
      <c r="T560" s="7"/>
      <c r="U560" s="7"/>
      <c r="V560" s="7"/>
      <c r="W560" s="7"/>
      <c r="X560" s="7"/>
      <c r="Y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</row>
    <row r="561" spans="1:3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6"/>
      <c r="Q561" s="6"/>
      <c r="R561" s="6"/>
      <c r="S561" s="6"/>
      <c r="T561" s="7"/>
      <c r="U561" s="7"/>
      <c r="V561" s="7"/>
      <c r="W561" s="7"/>
      <c r="X561" s="7"/>
      <c r="Y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</row>
    <row r="562" spans="1:3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6"/>
      <c r="Q562" s="6"/>
      <c r="R562" s="6"/>
      <c r="S562" s="6"/>
      <c r="T562" s="7"/>
      <c r="U562" s="7"/>
      <c r="V562" s="7"/>
      <c r="W562" s="7"/>
      <c r="X562" s="7"/>
      <c r="Y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</row>
    <row r="563" spans="1:3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6"/>
      <c r="Q563" s="6"/>
      <c r="R563" s="6"/>
      <c r="S563" s="6"/>
      <c r="T563" s="7"/>
      <c r="U563" s="7"/>
      <c r="V563" s="7"/>
      <c r="W563" s="7"/>
      <c r="X563" s="7"/>
      <c r="Y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</row>
    <row r="564" spans="1:3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6"/>
      <c r="Q564" s="6"/>
      <c r="R564" s="6"/>
      <c r="S564" s="6"/>
      <c r="T564" s="7"/>
      <c r="U564" s="7"/>
      <c r="V564" s="7"/>
      <c r="W564" s="7"/>
      <c r="X564" s="7"/>
      <c r="Y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</row>
    <row r="565" spans="1:3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6"/>
      <c r="Q565" s="6"/>
      <c r="R565" s="6"/>
      <c r="S565" s="6"/>
      <c r="T565" s="7"/>
      <c r="U565" s="7"/>
      <c r="V565" s="7"/>
      <c r="W565" s="7"/>
      <c r="X565" s="7"/>
      <c r="Y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</row>
    <row r="566" spans="1:3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6"/>
      <c r="Q566" s="6"/>
      <c r="R566" s="6"/>
      <c r="S566" s="6"/>
      <c r="T566" s="7"/>
      <c r="U566" s="7"/>
      <c r="V566" s="7"/>
      <c r="W566" s="7"/>
      <c r="X566" s="7"/>
      <c r="Y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</row>
    <row r="567" spans="1:3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6"/>
      <c r="Q567" s="6"/>
      <c r="R567" s="6"/>
      <c r="S567" s="6"/>
      <c r="T567" s="7"/>
      <c r="U567" s="7"/>
      <c r="V567" s="7"/>
      <c r="W567" s="7"/>
      <c r="X567" s="7"/>
      <c r="Y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</row>
    <row r="568" spans="1:3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6"/>
      <c r="Q568" s="6"/>
      <c r="R568" s="6"/>
      <c r="S568" s="6"/>
      <c r="T568" s="7"/>
      <c r="U568" s="7"/>
      <c r="V568" s="7"/>
      <c r="W568" s="7"/>
      <c r="X568" s="7"/>
      <c r="Y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</row>
    <row r="569" spans="1:3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6"/>
      <c r="Q569" s="6"/>
      <c r="R569" s="6"/>
      <c r="S569" s="6"/>
      <c r="T569" s="7"/>
      <c r="U569" s="7"/>
      <c r="V569" s="7"/>
      <c r="W569" s="7"/>
      <c r="X569" s="7"/>
      <c r="Y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</row>
    <row r="570" spans="1:3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6"/>
      <c r="Q570" s="6"/>
      <c r="R570" s="6"/>
      <c r="S570" s="6"/>
      <c r="T570" s="7"/>
      <c r="U570" s="7"/>
      <c r="V570" s="7"/>
      <c r="W570" s="7"/>
      <c r="X570" s="7"/>
      <c r="Y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</row>
    <row r="571" spans="1:3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6"/>
      <c r="Q571" s="6"/>
      <c r="R571" s="6"/>
      <c r="S571" s="6"/>
      <c r="T571" s="7"/>
      <c r="U571" s="7"/>
      <c r="V571" s="7"/>
      <c r="W571" s="7"/>
      <c r="X571" s="7"/>
      <c r="Y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</row>
    <row r="572" spans="1:3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6"/>
      <c r="Q572" s="6"/>
      <c r="R572" s="6"/>
      <c r="S572" s="6"/>
      <c r="T572" s="7"/>
      <c r="U572" s="7"/>
      <c r="V572" s="7"/>
      <c r="W572" s="7"/>
      <c r="X572" s="7"/>
      <c r="Y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</row>
    <row r="573" spans="1:3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6"/>
      <c r="Q573" s="6"/>
      <c r="R573" s="6"/>
      <c r="S573" s="6"/>
      <c r="T573" s="7"/>
      <c r="U573" s="7"/>
      <c r="V573" s="7"/>
      <c r="W573" s="7"/>
      <c r="X573" s="7"/>
      <c r="Y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</row>
    <row r="574" spans="1:3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6"/>
      <c r="Q574" s="6"/>
      <c r="R574" s="6"/>
      <c r="S574" s="6"/>
      <c r="T574" s="7"/>
      <c r="U574" s="7"/>
      <c r="V574" s="7"/>
      <c r="W574" s="7"/>
      <c r="X574" s="7"/>
      <c r="Y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</row>
    <row r="575" spans="1:3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6"/>
      <c r="Q575" s="6"/>
      <c r="R575" s="6"/>
      <c r="S575" s="6"/>
      <c r="T575" s="7"/>
      <c r="U575" s="7"/>
      <c r="V575" s="7"/>
      <c r="W575" s="7"/>
      <c r="X575" s="7"/>
      <c r="Y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</row>
    <row r="576" spans="1:3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6"/>
      <c r="Q576" s="6"/>
      <c r="R576" s="6"/>
      <c r="S576" s="6"/>
      <c r="T576" s="7"/>
      <c r="U576" s="7"/>
      <c r="V576" s="7"/>
      <c r="W576" s="7"/>
      <c r="X576" s="7"/>
      <c r="Y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</row>
    <row r="577" spans="1:3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6"/>
      <c r="Q577" s="6"/>
      <c r="R577" s="6"/>
      <c r="S577" s="6"/>
      <c r="T577" s="7"/>
      <c r="U577" s="7"/>
      <c r="V577" s="7"/>
      <c r="W577" s="7"/>
      <c r="X577" s="7"/>
      <c r="Y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</row>
    <row r="578" spans="1:3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6"/>
      <c r="Q578" s="6"/>
      <c r="R578" s="6"/>
      <c r="S578" s="6"/>
      <c r="T578" s="7"/>
      <c r="U578" s="7"/>
      <c r="V578" s="7"/>
      <c r="W578" s="7"/>
      <c r="X578" s="7"/>
      <c r="Y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spans="1:3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6"/>
      <c r="Q579" s="6"/>
      <c r="R579" s="6"/>
      <c r="S579" s="6"/>
      <c r="T579" s="7"/>
      <c r="U579" s="7"/>
      <c r="V579" s="7"/>
      <c r="W579" s="7"/>
      <c r="X579" s="7"/>
      <c r="Y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</row>
    <row r="580" spans="1:3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6"/>
      <c r="Q580" s="6"/>
      <c r="R580" s="6"/>
      <c r="S580" s="6"/>
      <c r="T580" s="7"/>
      <c r="U580" s="7"/>
      <c r="V580" s="7"/>
      <c r="W580" s="7"/>
      <c r="X580" s="7"/>
      <c r="Y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</row>
    <row r="581" spans="1:3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6"/>
      <c r="Q581" s="6"/>
      <c r="R581" s="6"/>
      <c r="S581" s="6"/>
      <c r="T581" s="7"/>
      <c r="U581" s="7"/>
      <c r="V581" s="7"/>
      <c r="W581" s="7"/>
      <c r="X581" s="7"/>
      <c r="Y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</row>
    <row r="582" spans="1:3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6"/>
      <c r="Q582" s="6"/>
      <c r="R582" s="6"/>
      <c r="S582" s="6"/>
      <c r="T582" s="7"/>
      <c r="U582" s="7"/>
      <c r="V582" s="7"/>
      <c r="W582" s="7"/>
      <c r="X582" s="7"/>
      <c r="Y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</row>
    <row r="583" spans="1:3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6"/>
      <c r="Q583" s="6"/>
      <c r="R583" s="6"/>
      <c r="S583" s="6"/>
      <c r="T583" s="7"/>
      <c r="U583" s="7"/>
      <c r="V583" s="7"/>
      <c r="W583" s="7"/>
      <c r="X583" s="7"/>
      <c r="Y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</row>
    <row r="584" spans="1:3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6"/>
      <c r="Q584" s="6"/>
      <c r="R584" s="6"/>
      <c r="S584" s="6"/>
      <c r="T584" s="7"/>
      <c r="U584" s="7"/>
      <c r="V584" s="7"/>
      <c r="W584" s="7"/>
      <c r="X584" s="7"/>
      <c r="Y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</row>
    <row r="585" spans="1:3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6"/>
      <c r="Q585" s="6"/>
      <c r="R585" s="6"/>
      <c r="S585" s="6"/>
      <c r="T585" s="7"/>
      <c r="U585" s="7"/>
      <c r="V585" s="7"/>
      <c r="W585" s="7"/>
      <c r="X585" s="7"/>
      <c r="Y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</row>
    <row r="586" spans="1:3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6"/>
      <c r="Q586" s="6"/>
      <c r="R586" s="6"/>
      <c r="S586" s="6"/>
      <c r="T586" s="7"/>
      <c r="U586" s="7"/>
      <c r="V586" s="7"/>
      <c r="W586" s="7"/>
      <c r="X586" s="7"/>
      <c r="Y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</row>
    <row r="587" spans="1:3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6"/>
      <c r="Q587" s="6"/>
      <c r="R587" s="6"/>
      <c r="S587" s="6"/>
      <c r="T587" s="7"/>
      <c r="U587" s="7"/>
      <c r="V587" s="7"/>
      <c r="W587" s="7"/>
      <c r="X587" s="7"/>
      <c r="Y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</row>
    <row r="588" spans="1:3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6"/>
      <c r="Q588" s="6"/>
      <c r="R588" s="6"/>
      <c r="S588" s="6"/>
      <c r="T588" s="7"/>
      <c r="U588" s="7"/>
      <c r="V588" s="7"/>
      <c r="W588" s="7"/>
      <c r="X588" s="7"/>
      <c r="Y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</row>
    <row r="589" spans="1:3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6"/>
      <c r="Q589" s="6"/>
      <c r="R589" s="6"/>
      <c r="S589" s="6"/>
      <c r="T589" s="7"/>
      <c r="U589" s="7"/>
      <c r="V589" s="7"/>
      <c r="W589" s="7"/>
      <c r="X589" s="7"/>
      <c r="Y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</row>
    <row r="590" spans="1:3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6"/>
      <c r="Q590" s="6"/>
      <c r="R590" s="6"/>
      <c r="S590" s="6"/>
      <c r="T590" s="7"/>
      <c r="U590" s="7"/>
      <c r="V590" s="7"/>
      <c r="W590" s="7"/>
      <c r="X590" s="7"/>
      <c r="Y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</row>
    <row r="591" spans="1:3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6"/>
      <c r="Q591" s="6"/>
      <c r="R591" s="6"/>
      <c r="S591" s="6"/>
      <c r="T591" s="7"/>
      <c r="U591" s="7"/>
      <c r="V591" s="7"/>
      <c r="W591" s="7"/>
      <c r="X591" s="7"/>
      <c r="Y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</row>
    <row r="592" spans="1:3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6"/>
      <c r="Q592" s="6"/>
      <c r="R592" s="6"/>
      <c r="S592" s="6"/>
      <c r="T592" s="7"/>
      <c r="U592" s="7"/>
      <c r="V592" s="7"/>
      <c r="W592" s="7"/>
      <c r="X592" s="7"/>
      <c r="Y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</row>
    <row r="593" spans="1:3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6"/>
      <c r="Q593" s="6"/>
      <c r="R593" s="6"/>
      <c r="S593" s="6"/>
      <c r="T593" s="7"/>
      <c r="U593" s="7"/>
      <c r="V593" s="7"/>
      <c r="W593" s="7"/>
      <c r="X593" s="7"/>
      <c r="Y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</row>
    <row r="594" spans="1:3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6"/>
      <c r="Q594" s="6"/>
      <c r="R594" s="6"/>
      <c r="S594" s="6"/>
      <c r="T594" s="7"/>
      <c r="U594" s="7"/>
      <c r="V594" s="7"/>
      <c r="W594" s="7"/>
      <c r="X594" s="7"/>
      <c r="Y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</row>
    <row r="595" spans="1:3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6"/>
      <c r="Q595" s="6"/>
      <c r="R595" s="6"/>
      <c r="S595" s="6"/>
      <c r="T595" s="7"/>
      <c r="U595" s="7"/>
      <c r="V595" s="7"/>
      <c r="W595" s="7"/>
      <c r="X595" s="7"/>
      <c r="Y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</row>
    <row r="596" spans="1:3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6"/>
      <c r="Q596" s="6"/>
      <c r="R596" s="6"/>
      <c r="S596" s="6"/>
      <c r="T596" s="7"/>
      <c r="U596" s="7"/>
      <c r="V596" s="7"/>
      <c r="W596" s="7"/>
      <c r="X596" s="7"/>
      <c r="Y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</row>
    <row r="597" spans="1:3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6"/>
      <c r="Q597" s="6"/>
      <c r="R597" s="6"/>
      <c r="S597" s="6"/>
      <c r="T597" s="7"/>
      <c r="U597" s="7"/>
      <c r="V597" s="7"/>
      <c r="W597" s="7"/>
      <c r="X597" s="7"/>
      <c r="Y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</row>
    <row r="598" spans="1:3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6"/>
      <c r="Q598" s="6"/>
      <c r="R598" s="6"/>
      <c r="S598" s="6"/>
      <c r="T598" s="7"/>
      <c r="U598" s="7"/>
      <c r="V598" s="7"/>
      <c r="W598" s="7"/>
      <c r="X598" s="7"/>
      <c r="Y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</row>
    <row r="599" spans="1:3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6"/>
      <c r="Q599" s="6"/>
      <c r="R599" s="6"/>
      <c r="S599" s="6"/>
      <c r="T599" s="7"/>
      <c r="U599" s="7"/>
      <c r="V599" s="7"/>
      <c r="W599" s="7"/>
      <c r="X599" s="7"/>
      <c r="Y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</row>
    <row r="600" spans="1:3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6"/>
      <c r="Q600" s="6"/>
      <c r="R600" s="6"/>
      <c r="S600" s="6"/>
      <c r="T600" s="7"/>
      <c r="U600" s="7"/>
      <c r="V600" s="7"/>
      <c r="W600" s="7"/>
      <c r="X600" s="7"/>
      <c r="Y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</row>
    <row r="601" spans="1:3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6"/>
      <c r="Q601" s="6"/>
      <c r="R601" s="6"/>
      <c r="S601" s="6"/>
      <c r="T601" s="7"/>
      <c r="U601" s="7"/>
      <c r="V601" s="7"/>
      <c r="W601" s="7"/>
      <c r="X601" s="7"/>
      <c r="Y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</row>
    <row r="602" spans="1:3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6"/>
      <c r="Q602" s="6"/>
      <c r="R602" s="6"/>
      <c r="S602" s="6"/>
      <c r="T602" s="7"/>
      <c r="U602" s="7"/>
      <c r="V602" s="7"/>
      <c r="W602" s="7"/>
      <c r="X602" s="7"/>
      <c r="Y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</row>
    <row r="603" spans="1:3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6"/>
      <c r="Q603" s="6"/>
      <c r="R603" s="6"/>
      <c r="S603" s="6"/>
      <c r="T603" s="7"/>
      <c r="U603" s="7"/>
      <c r="V603" s="7"/>
      <c r="W603" s="7"/>
      <c r="X603" s="7"/>
      <c r="Y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</row>
    <row r="604" spans="1:3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6"/>
      <c r="Q604" s="6"/>
      <c r="R604" s="6"/>
      <c r="S604" s="6"/>
      <c r="T604" s="7"/>
      <c r="U604" s="7"/>
      <c r="V604" s="7"/>
      <c r="W604" s="7"/>
      <c r="X604" s="7"/>
      <c r="Y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</row>
    <row r="605" spans="1:3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6"/>
      <c r="Q605" s="6"/>
      <c r="R605" s="6"/>
      <c r="S605" s="6"/>
      <c r="T605" s="7"/>
      <c r="U605" s="7"/>
      <c r="V605" s="7"/>
      <c r="W605" s="7"/>
      <c r="X605" s="7"/>
      <c r="Y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</row>
    <row r="606" spans="1:3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6"/>
      <c r="Q606" s="6"/>
      <c r="R606" s="6"/>
      <c r="S606" s="6"/>
      <c r="T606" s="7"/>
      <c r="U606" s="7"/>
      <c r="V606" s="7"/>
      <c r="W606" s="7"/>
      <c r="X606" s="7"/>
      <c r="Y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</row>
    <row r="607" spans="1:3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6"/>
      <c r="Q607" s="6"/>
      <c r="R607" s="6"/>
      <c r="S607" s="6"/>
      <c r="T607" s="7"/>
      <c r="U607" s="7"/>
      <c r="V607" s="7"/>
      <c r="W607" s="7"/>
      <c r="X607" s="7"/>
      <c r="Y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</row>
    <row r="608" spans="1:3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6"/>
      <c r="Q608" s="6"/>
      <c r="R608" s="6"/>
      <c r="S608" s="6"/>
      <c r="T608" s="7"/>
      <c r="U608" s="7"/>
      <c r="V608" s="7"/>
      <c r="W608" s="7"/>
      <c r="X608" s="7"/>
      <c r="Y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</row>
    <row r="609" spans="1:3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6"/>
      <c r="Q609" s="6"/>
      <c r="R609" s="6"/>
      <c r="S609" s="6"/>
      <c r="T609" s="7"/>
      <c r="U609" s="7"/>
      <c r="V609" s="7"/>
      <c r="W609" s="7"/>
      <c r="X609" s="7"/>
      <c r="Y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</row>
    <row r="610" spans="1:3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6"/>
      <c r="Q610" s="6"/>
      <c r="R610" s="6"/>
      <c r="S610" s="6"/>
      <c r="T610" s="7"/>
      <c r="U610" s="7"/>
      <c r="V610" s="7"/>
      <c r="W610" s="7"/>
      <c r="X610" s="7"/>
      <c r="Y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</row>
    <row r="611" spans="1:3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6"/>
      <c r="Q611" s="6"/>
      <c r="R611" s="6"/>
      <c r="S611" s="6"/>
      <c r="T611" s="7"/>
      <c r="U611" s="7"/>
      <c r="V611" s="7"/>
      <c r="W611" s="7"/>
      <c r="X611" s="7"/>
      <c r="Y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</row>
    <row r="612" spans="1:3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6"/>
      <c r="Q612" s="6"/>
      <c r="R612" s="6"/>
      <c r="S612" s="6"/>
      <c r="T612" s="7"/>
      <c r="U612" s="7"/>
      <c r="V612" s="7"/>
      <c r="W612" s="7"/>
      <c r="X612" s="7"/>
      <c r="Y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</row>
    <row r="613" spans="1:3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6"/>
      <c r="Q613" s="6"/>
      <c r="R613" s="6"/>
      <c r="S613" s="6"/>
      <c r="T613" s="7"/>
      <c r="U613" s="7"/>
      <c r="V613" s="7"/>
      <c r="W613" s="7"/>
      <c r="X613" s="7"/>
      <c r="Y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</row>
    <row r="614" spans="1:3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6"/>
      <c r="Q614" s="6"/>
      <c r="R614" s="6"/>
      <c r="S614" s="6"/>
      <c r="T614" s="7"/>
      <c r="U614" s="7"/>
      <c r="V614" s="7"/>
      <c r="W614" s="7"/>
      <c r="X614" s="7"/>
      <c r="Y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</row>
    <row r="615" spans="1:3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6"/>
      <c r="Q615" s="6"/>
      <c r="R615" s="6"/>
      <c r="S615" s="6"/>
      <c r="T615" s="7"/>
      <c r="U615" s="7"/>
      <c r="V615" s="7"/>
      <c r="W615" s="7"/>
      <c r="X615" s="7"/>
      <c r="Y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</row>
    <row r="616" spans="1:3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6"/>
      <c r="Q616" s="6"/>
      <c r="R616" s="6"/>
      <c r="S616" s="6"/>
      <c r="T616" s="7"/>
      <c r="U616" s="7"/>
      <c r="V616" s="7"/>
      <c r="W616" s="7"/>
      <c r="X616" s="7"/>
      <c r="Y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</row>
    <row r="617" spans="1:3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6"/>
      <c r="Q617" s="6"/>
      <c r="R617" s="6"/>
      <c r="S617" s="6"/>
      <c r="T617" s="7"/>
      <c r="U617" s="7"/>
      <c r="V617" s="7"/>
      <c r="W617" s="7"/>
      <c r="X617" s="7"/>
      <c r="Y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</row>
    <row r="618" spans="1:3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6"/>
      <c r="Q618" s="6"/>
      <c r="R618" s="6"/>
      <c r="S618" s="6"/>
      <c r="T618" s="7"/>
      <c r="U618" s="7"/>
      <c r="V618" s="7"/>
      <c r="W618" s="7"/>
      <c r="X618" s="7"/>
      <c r="Y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</row>
    <row r="619" spans="1:3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6"/>
      <c r="Q619" s="6"/>
      <c r="R619" s="6"/>
      <c r="S619" s="6"/>
      <c r="T619" s="7"/>
      <c r="U619" s="7"/>
      <c r="V619" s="7"/>
      <c r="W619" s="7"/>
      <c r="X619" s="7"/>
      <c r="Y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</row>
    <row r="620" spans="1:3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6"/>
      <c r="Q620" s="6"/>
      <c r="R620" s="6"/>
      <c r="S620" s="6"/>
      <c r="T620" s="7"/>
      <c r="U620" s="7"/>
      <c r="V620" s="7"/>
      <c r="W620" s="7"/>
      <c r="X620" s="7"/>
      <c r="Y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</row>
    <row r="621" spans="1:3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6"/>
      <c r="Q621" s="6"/>
      <c r="R621" s="6"/>
      <c r="S621" s="6"/>
      <c r="T621" s="7"/>
      <c r="U621" s="7"/>
      <c r="V621" s="7"/>
      <c r="W621" s="7"/>
      <c r="X621" s="7"/>
      <c r="Y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</row>
    <row r="622" spans="1:3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6"/>
      <c r="Q622" s="6"/>
      <c r="R622" s="6"/>
      <c r="S622" s="6"/>
      <c r="T622" s="7"/>
      <c r="U622" s="7"/>
      <c r="V622" s="7"/>
      <c r="W622" s="7"/>
      <c r="X622" s="7"/>
      <c r="Y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</row>
    <row r="623" spans="1:3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6"/>
      <c r="Q623" s="6"/>
      <c r="R623" s="6"/>
      <c r="S623" s="6"/>
      <c r="T623" s="7"/>
      <c r="U623" s="7"/>
      <c r="V623" s="7"/>
      <c r="W623" s="7"/>
      <c r="X623" s="7"/>
      <c r="Y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</row>
    <row r="624" spans="1:3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6"/>
      <c r="Q624" s="6"/>
      <c r="R624" s="6"/>
      <c r="S624" s="6"/>
      <c r="T624" s="7"/>
      <c r="U624" s="7"/>
      <c r="V624" s="7"/>
      <c r="W624" s="7"/>
      <c r="X624" s="7"/>
      <c r="Y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</row>
    <row r="625" spans="1:3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6"/>
      <c r="Q625" s="6"/>
      <c r="R625" s="6"/>
      <c r="S625" s="6"/>
      <c r="T625" s="7"/>
      <c r="U625" s="7"/>
      <c r="V625" s="7"/>
      <c r="W625" s="7"/>
      <c r="X625" s="7"/>
      <c r="Y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</row>
    <row r="626" spans="1:3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6"/>
      <c r="Q626" s="6"/>
      <c r="R626" s="6"/>
      <c r="S626" s="6"/>
      <c r="T626" s="7"/>
      <c r="U626" s="7"/>
      <c r="V626" s="7"/>
      <c r="W626" s="7"/>
      <c r="X626" s="7"/>
      <c r="Y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</row>
    <row r="627" spans="1:3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6"/>
      <c r="Q627" s="6"/>
      <c r="R627" s="6"/>
      <c r="S627" s="6"/>
      <c r="T627" s="7"/>
      <c r="U627" s="7"/>
      <c r="V627" s="7"/>
      <c r="W627" s="7"/>
      <c r="X627" s="7"/>
      <c r="Y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</row>
    <row r="628" spans="1:3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6"/>
      <c r="Q628" s="6"/>
      <c r="R628" s="6"/>
      <c r="S628" s="6"/>
      <c r="T628" s="7"/>
      <c r="U628" s="7"/>
      <c r="V628" s="7"/>
      <c r="W628" s="7"/>
      <c r="X628" s="7"/>
      <c r="Y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</row>
    <row r="629" spans="1:3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6"/>
      <c r="Q629" s="6"/>
      <c r="R629" s="6"/>
      <c r="S629" s="6"/>
      <c r="T629" s="7"/>
      <c r="U629" s="7"/>
      <c r="V629" s="7"/>
      <c r="W629" s="7"/>
      <c r="X629" s="7"/>
      <c r="Y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</row>
    <row r="630" spans="1:3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6"/>
      <c r="Q630" s="6"/>
      <c r="R630" s="6"/>
      <c r="S630" s="6"/>
      <c r="T630" s="7"/>
      <c r="U630" s="7"/>
      <c r="V630" s="7"/>
      <c r="W630" s="7"/>
      <c r="X630" s="7"/>
      <c r="Y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</row>
    <row r="631" spans="1:3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6"/>
      <c r="Q631" s="6"/>
      <c r="R631" s="6"/>
      <c r="S631" s="6"/>
      <c r="T631" s="7"/>
      <c r="U631" s="7"/>
      <c r="V631" s="7"/>
      <c r="W631" s="7"/>
      <c r="X631" s="7"/>
      <c r="Y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</row>
    <row r="632" spans="1:3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6"/>
      <c r="Q632" s="6"/>
      <c r="R632" s="6"/>
      <c r="S632" s="6"/>
      <c r="T632" s="7"/>
      <c r="U632" s="7"/>
      <c r="V632" s="7"/>
      <c r="W632" s="7"/>
      <c r="X632" s="7"/>
      <c r="Y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</row>
    <row r="633" spans="1:3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6"/>
      <c r="Q633" s="6"/>
      <c r="R633" s="6"/>
      <c r="S633" s="6"/>
      <c r="T633" s="7"/>
      <c r="U633" s="7"/>
      <c r="V633" s="7"/>
      <c r="W633" s="7"/>
      <c r="X633" s="7"/>
      <c r="Y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</row>
    <row r="634" spans="1:3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6"/>
      <c r="Q634" s="6"/>
      <c r="R634" s="6"/>
      <c r="S634" s="6"/>
      <c r="T634" s="7"/>
      <c r="U634" s="7"/>
      <c r="V634" s="7"/>
      <c r="W634" s="7"/>
      <c r="X634" s="7"/>
      <c r="Y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</row>
    <row r="635" spans="1:3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6"/>
      <c r="Q635" s="6"/>
      <c r="R635" s="6"/>
      <c r="S635" s="6"/>
      <c r="T635" s="7"/>
      <c r="U635" s="7"/>
      <c r="V635" s="7"/>
      <c r="W635" s="7"/>
      <c r="X635" s="7"/>
      <c r="Y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</row>
    <row r="636" spans="1: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6"/>
      <c r="Q636" s="6"/>
      <c r="R636" s="6"/>
      <c r="S636" s="6"/>
      <c r="T636" s="7"/>
      <c r="U636" s="7"/>
      <c r="V636" s="7"/>
      <c r="W636" s="7"/>
      <c r="X636" s="7"/>
      <c r="Y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</row>
    <row r="637" spans="1:3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6"/>
      <c r="Q637" s="6"/>
      <c r="R637" s="6"/>
      <c r="S637" s="6"/>
      <c r="T637" s="7"/>
      <c r="U637" s="7"/>
      <c r="V637" s="7"/>
      <c r="W637" s="7"/>
      <c r="X637" s="7"/>
      <c r="Y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</row>
    <row r="638" spans="1:3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6"/>
      <c r="Q638" s="6"/>
      <c r="R638" s="6"/>
      <c r="S638" s="6"/>
      <c r="T638" s="7"/>
      <c r="U638" s="7"/>
      <c r="V638" s="7"/>
      <c r="W638" s="7"/>
      <c r="X638" s="7"/>
      <c r="Y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</row>
    <row r="639" spans="1:3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6"/>
      <c r="Q639" s="6"/>
      <c r="R639" s="6"/>
      <c r="S639" s="6"/>
      <c r="T639" s="7"/>
      <c r="U639" s="7"/>
      <c r="V639" s="7"/>
      <c r="W639" s="7"/>
      <c r="X639" s="7"/>
      <c r="Y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</row>
    <row r="640" spans="1:3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6"/>
      <c r="Q640" s="6"/>
      <c r="R640" s="6"/>
      <c r="S640" s="6"/>
      <c r="T640" s="7"/>
      <c r="U640" s="7"/>
      <c r="V640" s="7"/>
      <c r="W640" s="7"/>
      <c r="X640" s="7"/>
      <c r="Y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</row>
    <row r="641" spans="1:3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6"/>
      <c r="Q641" s="6"/>
      <c r="R641" s="6"/>
      <c r="S641" s="6"/>
      <c r="T641" s="7"/>
      <c r="U641" s="7"/>
      <c r="V641" s="7"/>
      <c r="W641" s="7"/>
      <c r="X641" s="7"/>
      <c r="Y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</row>
    <row r="642" spans="1:3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6"/>
      <c r="Q642" s="6"/>
      <c r="R642" s="6"/>
      <c r="S642" s="6"/>
      <c r="T642" s="7"/>
      <c r="U642" s="7"/>
      <c r="V642" s="7"/>
      <c r="W642" s="7"/>
      <c r="X642" s="7"/>
      <c r="Y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</row>
    <row r="643" spans="1:3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6"/>
      <c r="Q643" s="6"/>
      <c r="R643" s="6"/>
      <c r="S643" s="6"/>
      <c r="T643" s="7"/>
      <c r="U643" s="7"/>
      <c r="V643" s="7"/>
      <c r="W643" s="7"/>
      <c r="X643" s="7"/>
      <c r="Y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</row>
    <row r="644" spans="1:3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6"/>
      <c r="Q644" s="6"/>
      <c r="R644" s="6"/>
      <c r="S644" s="6"/>
      <c r="T644" s="7"/>
      <c r="U644" s="7"/>
      <c r="V644" s="7"/>
      <c r="W644" s="7"/>
      <c r="X644" s="7"/>
      <c r="Y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</row>
    <row r="645" spans="1:3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6"/>
      <c r="Q645" s="6"/>
      <c r="R645" s="6"/>
      <c r="S645" s="6"/>
      <c r="T645" s="7"/>
      <c r="U645" s="7"/>
      <c r="V645" s="7"/>
      <c r="W645" s="7"/>
      <c r="X645" s="7"/>
      <c r="Y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</row>
    <row r="646" spans="1:3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6"/>
      <c r="Q646" s="6"/>
      <c r="R646" s="6"/>
      <c r="S646" s="6"/>
      <c r="T646" s="7"/>
      <c r="U646" s="7"/>
      <c r="V646" s="7"/>
      <c r="W646" s="7"/>
      <c r="X646" s="7"/>
      <c r="Y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</row>
    <row r="647" spans="1:3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6"/>
      <c r="Q647" s="6"/>
      <c r="R647" s="6"/>
      <c r="S647" s="6"/>
      <c r="T647" s="7"/>
      <c r="U647" s="7"/>
      <c r="V647" s="7"/>
      <c r="W647" s="7"/>
      <c r="X647" s="7"/>
      <c r="Y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</row>
    <row r="648" spans="1:3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6"/>
      <c r="Q648" s="6"/>
      <c r="R648" s="6"/>
      <c r="S648" s="6"/>
      <c r="T648" s="7"/>
      <c r="U648" s="7"/>
      <c r="V648" s="7"/>
      <c r="W648" s="7"/>
      <c r="X648" s="7"/>
      <c r="Y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</row>
    <row r="649" spans="1:3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6"/>
      <c r="Q649" s="6"/>
      <c r="R649" s="6"/>
      <c r="S649" s="6"/>
      <c r="T649" s="7"/>
      <c r="U649" s="7"/>
      <c r="V649" s="7"/>
      <c r="W649" s="7"/>
      <c r="X649" s="7"/>
      <c r="Y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</row>
    <row r="650" spans="1:3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6"/>
      <c r="Q650" s="6"/>
      <c r="R650" s="6"/>
      <c r="S650" s="6"/>
      <c r="T650" s="7"/>
      <c r="U650" s="7"/>
      <c r="V650" s="7"/>
      <c r="W650" s="7"/>
      <c r="X650" s="7"/>
      <c r="Y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</row>
    <row r="651" spans="1:3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6"/>
      <c r="Q651" s="6"/>
      <c r="R651" s="6"/>
      <c r="S651" s="6"/>
      <c r="T651" s="7"/>
      <c r="U651" s="7"/>
      <c r="V651" s="7"/>
      <c r="W651" s="7"/>
      <c r="X651" s="7"/>
      <c r="Y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</row>
    <row r="652" spans="1:3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6"/>
      <c r="Q652" s="6"/>
      <c r="R652" s="6"/>
      <c r="S652" s="6"/>
      <c r="T652" s="7"/>
      <c r="U652" s="7"/>
      <c r="V652" s="7"/>
      <c r="W652" s="7"/>
      <c r="X652" s="7"/>
      <c r="Y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</row>
    <row r="653" spans="1:3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6"/>
      <c r="Q653" s="6"/>
      <c r="R653" s="6"/>
      <c r="S653" s="6"/>
      <c r="T653" s="7"/>
      <c r="U653" s="7"/>
      <c r="V653" s="7"/>
      <c r="W653" s="7"/>
      <c r="X653" s="7"/>
      <c r="Y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</row>
    <row r="654" spans="1:3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6"/>
      <c r="Q654" s="6"/>
      <c r="R654" s="6"/>
      <c r="S654" s="6"/>
      <c r="T654" s="7"/>
      <c r="U654" s="7"/>
      <c r="V654" s="7"/>
      <c r="W654" s="7"/>
      <c r="X654" s="7"/>
      <c r="Y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</row>
    <row r="655" spans="1:3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6"/>
      <c r="Q655" s="6"/>
      <c r="R655" s="6"/>
      <c r="S655" s="6"/>
      <c r="T655" s="7"/>
      <c r="U655" s="7"/>
      <c r="V655" s="7"/>
      <c r="W655" s="7"/>
      <c r="X655" s="7"/>
      <c r="Y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</row>
    <row r="656" spans="1:3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6"/>
      <c r="Q656" s="6"/>
      <c r="R656" s="6"/>
      <c r="S656" s="6"/>
      <c r="T656" s="7"/>
      <c r="U656" s="7"/>
      <c r="V656" s="7"/>
      <c r="W656" s="7"/>
      <c r="X656" s="7"/>
      <c r="Y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</row>
    <row r="657" spans="1:3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6"/>
      <c r="Q657" s="6"/>
      <c r="R657" s="6"/>
      <c r="S657" s="6"/>
      <c r="T657" s="7"/>
      <c r="U657" s="7"/>
      <c r="V657" s="7"/>
      <c r="W657" s="7"/>
      <c r="X657" s="7"/>
      <c r="Y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</row>
    <row r="658" spans="1:3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6"/>
      <c r="Q658" s="6"/>
      <c r="R658" s="6"/>
      <c r="S658" s="6"/>
      <c r="T658" s="7"/>
      <c r="U658" s="7"/>
      <c r="V658" s="7"/>
      <c r="W658" s="7"/>
      <c r="X658" s="7"/>
      <c r="Y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</row>
    <row r="659" spans="1:3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6"/>
      <c r="Q659" s="6"/>
      <c r="R659" s="6"/>
      <c r="S659" s="6"/>
      <c r="T659" s="7"/>
      <c r="U659" s="7"/>
      <c r="V659" s="7"/>
      <c r="W659" s="7"/>
      <c r="X659" s="7"/>
      <c r="Y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</row>
    <row r="660" spans="1:3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6"/>
      <c r="Q660" s="6"/>
      <c r="R660" s="6"/>
      <c r="S660" s="6"/>
      <c r="T660" s="7"/>
      <c r="U660" s="7"/>
      <c r="V660" s="7"/>
      <c r="W660" s="7"/>
      <c r="X660" s="7"/>
      <c r="Y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</row>
    <row r="661" spans="1:3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6"/>
      <c r="Q661" s="6"/>
      <c r="R661" s="6"/>
      <c r="S661" s="6"/>
      <c r="T661" s="7"/>
      <c r="U661" s="7"/>
      <c r="V661" s="7"/>
      <c r="W661" s="7"/>
      <c r="X661" s="7"/>
      <c r="Y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</row>
    <row r="662" spans="1:3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6"/>
      <c r="Q662" s="6"/>
      <c r="R662" s="6"/>
      <c r="S662" s="6"/>
      <c r="T662" s="7"/>
      <c r="U662" s="7"/>
      <c r="V662" s="7"/>
      <c r="W662" s="7"/>
      <c r="X662" s="7"/>
      <c r="Y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</row>
    <row r="663" spans="1:3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6"/>
      <c r="Q663" s="6"/>
      <c r="R663" s="6"/>
      <c r="S663" s="6"/>
      <c r="T663" s="7"/>
      <c r="U663" s="7"/>
      <c r="V663" s="7"/>
      <c r="W663" s="7"/>
      <c r="X663" s="7"/>
      <c r="Y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</row>
    <row r="664" spans="1:3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6"/>
      <c r="Q664" s="6"/>
      <c r="R664" s="6"/>
      <c r="S664" s="6"/>
      <c r="T664" s="7"/>
      <c r="U664" s="7"/>
      <c r="V664" s="7"/>
      <c r="W664" s="7"/>
      <c r="X664" s="7"/>
      <c r="Y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</row>
    <row r="665" spans="1:3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6"/>
      <c r="Q665" s="6"/>
      <c r="R665" s="6"/>
      <c r="S665" s="6"/>
      <c r="T665" s="7"/>
      <c r="U665" s="7"/>
      <c r="V665" s="7"/>
      <c r="W665" s="7"/>
      <c r="X665" s="7"/>
      <c r="Y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</row>
    <row r="666" spans="1:3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6"/>
      <c r="Q666" s="6"/>
      <c r="R666" s="6"/>
      <c r="S666" s="6"/>
      <c r="T666" s="7"/>
      <c r="U666" s="7"/>
      <c r="V666" s="7"/>
      <c r="W666" s="7"/>
      <c r="X666" s="7"/>
      <c r="Y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</row>
    <row r="667" spans="1:3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6"/>
      <c r="Q667" s="6"/>
      <c r="R667" s="6"/>
      <c r="S667" s="6"/>
      <c r="T667" s="7"/>
      <c r="U667" s="7"/>
      <c r="V667" s="7"/>
      <c r="W667" s="7"/>
      <c r="X667" s="7"/>
      <c r="Y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</row>
    <row r="668" spans="1:3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6"/>
      <c r="Q668" s="6"/>
      <c r="R668" s="6"/>
      <c r="S668" s="6"/>
      <c r="T668" s="7"/>
      <c r="U668" s="7"/>
      <c r="V668" s="7"/>
      <c r="W668" s="7"/>
      <c r="X668" s="7"/>
      <c r="Y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</row>
    <row r="669" spans="1:3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6"/>
      <c r="Q669" s="6"/>
      <c r="R669" s="6"/>
      <c r="S669" s="6"/>
      <c r="T669" s="7"/>
      <c r="U669" s="7"/>
      <c r="V669" s="7"/>
      <c r="W669" s="7"/>
      <c r="X669" s="7"/>
      <c r="Y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</row>
    <row r="670" spans="1:3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6"/>
      <c r="Q670" s="6"/>
      <c r="R670" s="6"/>
      <c r="S670" s="6"/>
      <c r="T670" s="7"/>
      <c r="U670" s="7"/>
      <c r="V670" s="7"/>
      <c r="W670" s="7"/>
      <c r="X670" s="7"/>
      <c r="Y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</row>
    <row r="671" spans="1:3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6"/>
      <c r="Q671" s="6"/>
      <c r="R671" s="6"/>
      <c r="S671" s="6"/>
      <c r="T671" s="7"/>
      <c r="U671" s="7"/>
      <c r="V671" s="7"/>
      <c r="W671" s="7"/>
      <c r="X671" s="7"/>
      <c r="Y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</row>
    <row r="672" spans="1:3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6"/>
      <c r="Q672" s="6"/>
      <c r="R672" s="6"/>
      <c r="S672" s="6"/>
      <c r="T672" s="7"/>
      <c r="U672" s="7"/>
      <c r="V672" s="7"/>
      <c r="W672" s="7"/>
      <c r="X672" s="7"/>
      <c r="Y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</row>
    <row r="673" spans="1:3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6"/>
      <c r="Q673" s="6"/>
      <c r="R673" s="6"/>
      <c r="S673" s="6"/>
      <c r="T673" s="7"/>
      <c r="U673" s="7"/>
      <c r="V673" s="7"/>
      <c r="W673" s="7"/>
      <c r="X673" s="7"/>
      <c r="Y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</row>
    <row r="674" spans="1:3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6"/>
      <c r="Q674" s="6"/>
      <c r="R674" s="6"/>
      <c r="S674" s="6"/>
      <c r="T674" s="7"/>
      <c r="U674" s="7"/>
      <c r="V674" s="7"/>
      <c r="W674" s="7"/>
      <c r="X674" s="7"/>
      <c r="Y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</row>
    <row r="675" spans="1:3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6"/>
      <c r="Q675" s="6"/>
      <c r="R675" s="6"/>
      <c r="S675" s="6"/>
      <c r="T675" s="7"/>
      <c r="U675" s="7"/>
      <c r="V675" s="7"/>
      <c r="W675" s="7"/>
      <c r="X675" s="7"/>
      <c r="Y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</row>
    <row r="676" spans="1:3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6"/>
      <c r="Q676" s="6"/>
      <c r="R676" s="6"/>
      <c r="S676" s="6"/>
      <c r="T676" s="7"/>
      <c r="U676" s="7"/>
      <c r="V676" s="7"/>
      <c r="W676" s="7"/>
      <c r="X676" s="7"/>
      <c r="Y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</row>
    <row r="677" spans="1:3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6"/>
      <c r="Q677" s="6"/>
      <c r="R677" s="6"/>
      <c r="S677" s="6"/>
      <c r="T677" s="7"/>
      <c r="U677" s="7"/>
      <c r="V677" s="7"/>
      <c r="W677" s="7"/>
      <c r="X677" s="7"/>
      <c r="Y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</row>
    <row r="678" spans="1:3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6"/>
      <c r="Q678" s="6"/>
      <c r="R678" s="6"/>
      <c r="S678" s="6"/>
      <c r="T678" s="7"/>
      <c r="U678" s="7"/>
      <c r="V678" s="7"/>
      <c r="W678" s="7"/>
      <c r="X678" s="7"/>
      <c r="Y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</row>
    <row r="679" spans="1:3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6"/>
      <c r="Q679" s="6"/>
      <c r="R679" s="6"/>
      <c r="S679" s="6"/>
      <c r="T679" s="7"/>
      <c r="U679" s="7"/>
      <c r="V679" s="7"/>
      <c r="W679" s="7"/>
      <c r="X679" s="7"/>
      <c r="Y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</row>
    <row r="680" spans="1:3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6"/>
      <c r="Q680" s="6"/>
      <c r="R680" s="6"/>
      <c r="S680" s="6"/>
      <c r="T680" s="7"/>
      <c r="U680" s="7"/>
      <c r="V680" s="7"/>
      <c r="W680" s="7"/>
      <c r="X680" s="7"/>
      <c r="Y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</row>
    <row r="681" spans="1:3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6"/>
      <c r="Q681" s="6"/>
      <c r="R681" s="6"/>
      <c r="S681" s="6"/>
      <c r="T681" s="7"/>
      <c r="U681" s="7"/>
      <c r="V681" s="7"/>
      <c r="W681" s="7"/>
      <c r="X681" s="7"/>
      <c r="Y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</row>
    <row r="682" spans="1:3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6"/>
      <c r="Q682" s="6"/>
      <c r="R682" s="6"/>
      <c r="S682" s="6"/>
      <c r="T682" s="7"/>
      <c r="U682" s="7"/>
      <c r="V682" s="7"/>
      <c r="W682" s="7"/>
      <c r="X682" s="7"/>
      <c r="Y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</row>
    <row r="683" spans="1:3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6"/>
      <c r="Q683" s="6"/>
      <c r="R683" s="6"/>
      <c r="S683" s="6"/>
      <c r="T683" s="7"/>
      <c r="U683" s="7"/>
      <c r="V683" s="7"/>
      <c r="W683" s="7"/>
      <c r="X683" s="7"/>
      <c r="Y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</row>
    <row r="684" spans="1:3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6"/>
      <c r="Q684" s="6"/>
      <c r="R684" s="6"/>
      <c r="S684" s="6"/>
      <c r="T684" s="7"/>
      <c r="U684" s="7"/>
      <c r="V684" s="7"/>
      <c r="W684" s="7"/>
      <c r="X684" s="7"/>
      <c r="Y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</row>
    <row r="685" spans="1:3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6"/>
      <c r="Q685" s="6"/>
      <c r="R685" s="6"/>
      <c r="S685" s="6"/>
      <c r="T685" s="7"/>
      <c r="U685" s="7"/>
      <c r="V685" s="7"/>
      <c r="W685" s="7"/>
      <c r="X685" s="7"/>
      <c r="Y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</row>
    <row r="686" spans="1:3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6"/>
      <c r="Q686" s="6"/>
      <c r="R686" s="6"/>
      <c r="S686" s="6"/>
      <c r="T686" s="7"/>
      <c r="U686" s="7"/>
      <c r="V686" s="7"/>
      <c r="W686" s="7"/>
      <c r="X686" s="7"/>
      <c r="Y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</row>
    <row r="687" spans="1:3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6"/>
      <c r="Q687" s="6"/>
      <c r="R687" s="6"/>
      <c r="S687" s="6"/>
      <c r="T687" s="7"/>
      <c r="U687" s="7"/>
      <c r="V687" s="7"/>
      <c r="W687" s="7"/>
      <c r="X687" s="7"/>
      <c r="Y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</row>
    <row r="688" spans="1:3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6"/>
      <c r="Q688" s="6"/>
      <c r="R688" s="6"/>
      <c r="S688" s="6"/>
      <c r="T688" s="7"/>
      <c r="U688" s="7"/>
      <c r="V688" s="7"/>
      <c r="W688" s="7"/>
      <c r="X688" s="7"/>
      <c r="Y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</row>
    <row r="689" spans="1:3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6"/>
      <c r="Q689" s="6"/>
      <c r="R689" s="6"/>
      <c r="S689" s="6"/>
      <c r="T689" s="7"/>
      <c r="U689" s="7"/>
      <c r="V689" s="7"/>
      <c r="W689" s="7"/>
      <c r="X689" s="7"/>
      <c r="Y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</row>
    <row r="690" spans="1:3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6"/>
      <c r="Q690" s="6"/>
      <c r="R690" s="6"/>
      <c r="S690" s="6"/>
      <c r="T690" s="7"/>
      <c r="U690" s="7"/>
      <c r="V690" s="7"/>
      <c r="W690" s="7"/>
      <c r="X690" s="7"/>
      <c r="Y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</row>
    <row r="691" spans="1:3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6"/>
      <c r="Q691" s="6"/>
      <c r="R691" s="6"/>
      <c r="S691" s="6"/>
      <c r="T691" s="7"/>
      <c r="U691" s="7"/>
      <c r="V691" s="7"/>
      <c r="W691" s="7"/>
      <c r="X691" s="7"/>
      <c r="Y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</row>
    <row r="692" spans="1:3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6"/>
      <c r="Q692" s="6"/>
      <c r="R692" s="6"/>
      <c r="S692" s="6"/>
      <c r="T692" s="7"/>
      <c r="U692" s="7"/>
      <c r="V692" s="7"/>
      <c r="W692" s="7"/>
      <c r="X692" s="7"/>
      <c r="Y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</row>
    <row r="693" spans="1:3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6"/>
      <c r="Q693" s="6"/>
      <c r="R693" s="6"/>
      <c r="S693" s="6"/>
      <c r="T693" s="7"/>
      <c r="U693" s="7"/>
      <c r="V693" s="7"/>
      <c r="W693" s="7"/>
      <c r="X693" s="7"/>
      <c r="Y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</row>
    <row r="694" spans="1:3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6"/>
      <c r="Q694" s="6"/>
      <c r="R694" s="6"/>
      <c r="S694" s="6"/>
      <c r="T694" s="7"/>
      <c r="U694" s="7"/>
      <c r="V694" s="7"/>
      <c r="W694" s="7"/>
      <c r="X694" s="7"/>
      <c r="Y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</row>
    <row r="695" spans="1:3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6"/>
      <c r="Q695" s="6"/>
      <c r="R695" s="6"/>
      <c r="S695" s="6"/>
      <c r="T695" s="7"/>
      <c r="U695" s="7"/>
      <c r="V695" s="7"/>
      <c r="W695" s="7"/>
      <c r="X695" s="7"/>
      <c r="Y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</row>
    <row r="696" spans="1:3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6"/>
      <c r="Q696" s="6"/>
      <c r="R696" s="6"/>
      <c r="S696" s="6"/>
      <c r="T696" s="7"/>
      <c r="U696" s="7"/>
      <c r="V696" s="7"/>
      <c r="W696" s="7"/>
      <c r="X696" s="7"/>
      <c r="Y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</row>
    <row r="697" spans="1:3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6"/>
      <c r="Q697" s="6"/>
      <c r="R697" s="6"/>
      <c r="S697" s="6"/>
      <c r="T697" s="7"/>
      <c r="U697" s="7"/>
      <c r="V697" s="7"/>
      <c r="W697" s="7"/>
      <c r="X697" s="7"/>
      <c r="Y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</row>
    <row r="698" spans="1:3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6"/>
      <c r="Q698" s="6"/>
      <c r="R698" s="6"/>
      <c r="S698" s="6"/>
      <c r="T698" s="7"/>
      <c r="U698" s="7"/>
      <c r="V698" s="7"/>
      <c r="W698" s="7"/>
      <c r="X698" s="7"/>
      <c r="Y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</row>
    <row r="699" spans="1:3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6"/>
      <c r="Q699" s="6"/>
      <c r="R699" s="6"/>
      <c r="S699" s="6"/>
      <c r="T699" s="7"/>
      <c r="U699" s="7"/>
      <c r="V699" s="7"/>
      <c r="W699" s="7"/>
      <c r="X699" s="7"/>
      <c r="Y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</row>
    <row r="700" spans="1:3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6"/>
      <c r="Q700" s="6"/>
      <c r="R700" s="6"/>
      <c r="S700" s="6"/>
      <c r="T700" s="7"/>
      <c r="U700" s="7"/>
      <c r="V700" s="7"/>
      <c r="W700" s="7"/>
      <c r="X700" s="7"/>
      <c r="Y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</row>
    <row r="701" spans="1:3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6"/>
      <c r="Q701" s="6"/>
      <c r="R701" s="6"/>
      <c r="S701" s="6"/>
      <c r="T701" s="7"/>
      <c r="U701" s="7"/>
      <c r="V701" s="7"/>
      <c r="W701" s="7"/>
      <c r="X701" s="7"/>
      <c r="Y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</row>
    <row r="702" spans="1:3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6"/>
      <c r="Q702" s="6"/>
      <c r="R702" s="6"/>
      <c r="S702" s="6"/>
      <c r="T702" s="7"/>
      <c r="U702" s="7"/>
      <c r="V702" s="7"/>
      <c r="W702" s="7"/>
      <c r="X702" s="7"/>
      <c r="Y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</row>
    <row r="703" spans="1:3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6"/>
      <c r="Q703" s="6"/>
      <c r="R703" s="6"/>
      <c r="S703" s="6"/>
      <c r="T703" s="7"/>
      <c r="U703" s="7"/>
      <c r="V703" s="7"/>
      <c r="W703" s="7"/>
      <c r="X703" s="7"/>
      <c r="Y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</row>
    <row r="704" spans="1:3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6"/>
      <c r="Q704" s="6"/>
      <c r="R704" s="6"/>
      <c r="S704" s="6"/>
      <c r="T704" s="7"/>
      <c r="U704" s="7"/>
      <c r="V704" s="7"/>
      <c r="W704" s="7"/>
      <c r="X704" s="7"/>
      <c r="Y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</row>
    <row r="705" spans="1:3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6"/>
      <c r="Q705" s="6"/>
      <c r="R705" s="6"/>
      <c r="S705" s="6"/>
      <c r="T705" s="7"/>
      <c r="U705" s="7"/>
      <c r="V705" s="7"/>
      <c r="W705" s="7"/>
      <c r="X705" s="7"/>
      <c r="Y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</row>
    <row r="706" spans="1:3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6"/>
      <c r="Q706" s="6"/>
      <c r="R706" s="6"/>
      <c r="S706" s="6"/>
      <c r="T706" s="7"/>
      <c r="U706" s="7"/>
      <c r="V706" s="7"/>
      <c r="W706" s="7"/>
      <c r="X706" s="7"/>
      <c r="Y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</row>
    <row r="707" spans="1:3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6"/>
      <c r="Q707" s="6"/>
      <c r="R707" s="6"/>
      <c r="S707" s="6"/>
      <c r="T707" s="7"/>
      <c r="U707" s="7"/>
      <c r="V707" s="7"/>
      <c r="W707" s="7"/>
      <c r="X707" s="7"/>
      <c r="Y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</row>
    <row r="708" spans="1:3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6"/>
      <c r="Q708" s="6"/>
      <c r="R708" s="6"/>
      <c r="S708" s="6"/>
      <c r="T708" s="7"/>
      <c r="U708" s="7"/>
      <c r="V708" s="7"/>
      <c r="W708" s="7"/>
      <c r="X708" s="7"/>
      <c r="Y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</row>
    <row r="709" spans="1:3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6"/>
      <c r="Q709" s="6"/>
      <c r="R709" s="6"/>
      <c r="S709" s="6"/>
      <c r="T709" s="7"/>
      <c r="U709" s="7"/>
      <c r="V709" s="7"/>
      <c r="W709" s="7"/>
      <c r="X709" s="7"/>
      <c r="Y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</row>
    <row r="710" spans="1:3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6"/>
      <c r="Q710" s="6"/>
      <c r="R710" s="6"/>
      <c r="S710" s="6"/>
      <c r="T710" s="7"/>
      <c r="U710" s="7"/>
      <c r="V710" s="7"/>
      <c r="W710" s="7"/>
      <c r="X710" s="7"/>
      <c r="Y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</row>
    <row r="711" spans="1:3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6"/>
      <c r="Q711" s="6"/>
      <c r="R711" s="6"/>
      <c r="S711" s="6"/>
      <c r="T711" s="7"/>
      <c r="U711" s="7"/>
      <c r="V711" s="7"/>
      <c r="W711" s="7"/>
      <c r="X711" s="7"/>
      <c r="Y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</row>
    <row r="712" spans="1:3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6"/>
      <c r="Q712" s="6"/>
      <c r="R712" s="6"/>
      <c r="S712" s="6"/>
      <c r="T712" s="7"/>
      <c r="U712" s="7"/>
      <c r="V712" s="7"/>
      <c r="W712" s="7"/>
      <c r="X712" s="7"/>
      <c r="Y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</row>
    <row r="713" spans="1:3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6"/>
      <c r="Q713" s="6"/>
      <c r="R713" s="6"/>
      <c r="S713" s="6"/>
      <c r="T713" s="7"/>
      <c r="U713" s="7"/>
      <c r="V713" s="7"/>
      <c r="W713" s="7"/>
      <c r="X713" s="7"/>
      <c r="Y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</row>
    <row r="714" spans="1:3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6"/>
      <c r="Q714" s="6"/>
      <c r="R714" s="6"/>
      <c r="S714" s="6"/>
      <c r="T714" s="7"/>
      <c r="U714" s="7"/>
      <c r="V714" s="7"/>
      <c r="W714" s="7"/>
      <c r="X714" s="7"/>
      <c r="Y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</row>
    <row r="715" spans="1:3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6"/>
      <c r="Q715" s="6"/>
      <c r="R715" s="6"/>
      <c r="S715" s="6"/>
      <c r="T715" s="7"/>
      <c r="U715" s="7"/>
      <c r="V715" s="7"/>
      <c r="W715" s="7"/>
      <c r="X715" s="7"/>
      <c r="Y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</row>
    <row r="716" spans="1:3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6"/>
      <c r="Q716" s="6"/>
      <c r="R716" s="6"/>
      <c r="S716" s="6"/>
      <c r="T716" s="7"/>
      <c r="U716" s="7"/>
      <c r="V716" s="7"/>
      <c r="W716" s="7"/>
      <c r="X716" s="7"/>
      <c r="Y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</row>
    <row r="717" spans="1:3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6"/>
      <c r="Q717" s="6"/>
      <c r="R717" s="6"/>
      <c r="S717" s="6"/>
      <c r="T717" s="7"/>
      <c r="U717" s="7"/>
      <c r="V717" s="7"/>
      <c r="W717" s="7"/>
      <c r="X717" s="7"/>
      <c r="Y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</row>
    <row r="718" spans="1:3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6"/>
      <c r="Q718" s="6"/>
      <c r="R718" s="6"/>
      <c r="S718" s="6"/>
      <c r="T718" s="7"/>
      <c r="U718" s="7"/>
      <c r="V718" s="7"/>
      <c r="W718" s="7"/>
      <c r="X718" s="7"/>
      <c r="Y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</row>
    <row r="719" spans="1:3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6"/>
      <c r="Q719" s="6"/>
      <c r="R719" s="6"/>
      <c r="S719" s="6"/>
      <c r="T719" s="7"/>
      <c r="U719" s="7"/>
      <c r="V719" s="7"/>
      <c r="W719" s="7"/>
      <c r="X719" s="7"/>
      <c r="Y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</row>
    <row r="720" spans="1:3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6"/>
      <c r="Q720" s="6"/>
      <c r="R720" s="6"/>
      <c r="S720" s="6"/>
      <c r="T720" s="7"/>
      <c r="U720" s="7"/>
      <c r="V720" s="7"/>
      <c r="W720" s="7"/>
      <c r="X720" s="7"/>
      <c r="Y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</row>
    <row r="721" spans="1:3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6"/>
      <c r="Q721" s="6"/>
      <c r="R721" s="6"/>
      <c r="S721" s="6"/>
      <c r="T721" s="7"/>
      <c r="U721" s="7"/>
      <c r="V721" s="7"/>
      <c r="W721" s="7"/>
      <c r="X721" s="7"/>
      <c r="Y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</row>
    <row r="722" spans="1:3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6"/>
      <c r="Q722" s="6"/>
      <c r="R722" s="6"/>
      <c r="S722" s="6"/>
      <c r="T722" s="7"/>
      <c r="U722" s="7"/>
      <c r="V722" s="7"/>
      <c r="W722" s="7"/>
      <c r="X722" s="7"/>
      <c r="Y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</row>
    <row r="723" spans="1:3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6"/>
      <c r="Q723" s="6"/>
      <c r="R723" s="6"/>
      <c r="S723" s="6"/>
      <c r="T723" s="7"/>
      <c r="U723" s="7"/>
      <c r="V723" s="7"/>
      <c r="W723" s="7"/>
      <c r="X723" s="7"/>
      <c r="Y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</row>
    <row r="724" spans="1:3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6"/>
      <c r="Q724" s="6"/>
      <c r="R724" s="6"/>
      <c r="S724" s="6"/>
      <c r="T724" s="7"/>
      <c r="U724" s="7"/>
      <c r="V724" s="7"/>
      <c r="W724" s="7"/>
      <c r="X724" s="7"/>
      <c r="Y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</row>
    <row r="725" spans="1:3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6"/>
      <c r="Q725" s="6"/>
      <c r="R725" s="6"/>
      <c r="S725" s="6"/>
      <c r="T725" s="7"/>
      <c r="U725" s="7"/>
      <c r="V725" s="7"/>
      <c r="W725" s="7"/>
      <c r="X725" s="7"/>
      <c r="Y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</row>
    <row r="726" spans="1:3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6"/>
      <c r="Q726" s="6"/>
      <c r="R726" s="6"/>
      <c r="S726" s="6"/>
      <c r="T726" s="7"/>
      <c r="U726" s="7"/>
      <c r="V726" s="7"/>
      <c r="W726" s="7"/>
      <c r="X726" s="7"/>
      <c r="Y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</row>
    <row r="727" spans="1:3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6"/>
      <c r="Q727" s="6"/>
      <c r="R727" s="6"/>
      <c r="S727" s="6"/>
      <c r="T727" s="7"/>
      <c r="U727" s="7"/>
      <c r="V727" s="7"/>
      <c r="W727" s="7"/>
      <c r="X727" s="7"/>
      <c r="Y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</row>
    <row r="728" spans="1:3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6"/>
      <c r="Q728" s="6"/>
      <c r="R728" s="6"/>
      <c r="S728" s="6"/>
      <c r="T728" s="7"/>
      <c r="U728" s="7"/>
      <c r="V728" s="7"/>
      <c r="W728" s="7"/>
      <c r="X728" s="7"/>
      <c r="Y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</row>
    <row r="729" spans="1:3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6"/>
      <c r="Q729" s="6"/>
      <c r="R729" s="6"/>
      <c r="S729" s="6"/>
      <c r="T729" s="7"/>
      <c r="U729" s="7"/>
      <c r="V729" s="7"/>
      <c r="W729" s="7"/>
      <c r="X729" s="7"/>
      <c r="Y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</row>
    <row r="730" spans="1:3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6"/>
      <c r="Q730" s="6"/>
      <c r="R730" s="6"/>
      <c r="S730" s="6"/>
      <c r="T730" s="7"/>
      <c r="U730" s="7"/>
      <c r="V730" s="7"/>
      <c r="W730" s="7"/>
      <c r="X730" s="7"/>
      <c r="Y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</row>
    <row r="731" spans="1:3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6"/>
      <c r="Q731" s="6"/>
      <c r="R731" s="6"/>
      <c r="S731" s="6"/>
      <c r="T731" s="7"/>
      <c r="U731" s="7"/>
      <c r="V731" s="7"/>
      <c r="W731" s="7"/>
      <c r="X731" s="7"/>
      <c r="Y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</row>
    <row r="732" spans="1:3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6"/>
      <c r="Q732" s="6"/>
      <c r="R732" s="6"/>
      <c r="S732" s="6"/>
      <c r="T732" s="7"/>
      <c r="U732" s="7"/>
      <c r="V732" s="7"/>
      <c r="W732" s="7"/>
      <c r="X732" s="7"/>
      <c r="Y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</row>
    <row r="733" spans="1:3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6"/>
      <c r="Q733" s="6"/>
      <c r="R733" s="6"/>
      <c r="S733" s="6"/>
      <c r="T733" s="7"/>
      <c r="U733" s="7"/>
      <c r="V733" s="7"/>
      <c r="W733" s="7"/>
      <c r="X733" s="7"/>
      <c r="Y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</row>
    <row r="734" spans="1:3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6"/>
      <c r="Q734" s="6"/>
      <c r="R734" s="6"/>
      <c r="S734" s="6"/>
      <c r="T734" s="7"/>
      <c r="U734" s="7"/>
      <c r="V734" s="7"/>
      <c r="W734" s="7"/>
      <c r="X734" s="7"/>
      <c r="Y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</row>
    <row r="735" spans="1:3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6"/>
      <c r="Q735" s="6"/>
      <c r="R735" s="6"/>
      <c r="S735" s="6"/>
      <c r="T735" s="7"/>
      <c r="U735" s="7"/>
      <c r="V735" s="7"/>
      <c r="W735" s="7"/>
      <c r="X735" s="7"/>
      <c r="Y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</row>
    <row r="736" spans="1: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6"/>
      <c r="Q736" s="6"/>
      <c r="R736" s="6"/>
      <c r="S736" s="6"/>
      <c r="T736" s="7"/>
      <c r="U736" s="7"/>
      <c r="V736" s="7"/>
      <c r="W736" s="7"/>
      <c r="X736" s="7"/>
      <c r="Y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</row>
    <row r="737" spans="1:3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6"/>
      <c r="Q737" s="6"/>
      <c r="R737" s="6"/>
      <c r="S737" s="6"/>
      <c r="T737" s="7"/>
      <c r="U737" s="7"/>
      <c r="V737" s="7"/>
      <c r="W737" s="7"/>
      <c r="X737" s="7"/>
      <c r="Y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</row>
    <row r="738" spans="1:3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6"/>
      <c r="Q738" s="6"/>
      <c r="R738" s="6"/>
      <c r="S738" s="6"/>
      <c r="T738" s="7"/>
      <c r="U738" s="7"/>
      <c r="V738" s="7"/>
      <c r="W738" s="7"/>
      <c r="X738" s="7"/>
      <c r="Y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</row>
    <row r="739" spans="1:3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6"/>
      <c r="Q739" s="6"/>
      <c r="R739" s="6"/>
      <c r="S739" s="6"/>
      <c r="T739" s="7"/>
      <c r="U739" s="7"/>
      <c r="V739" s="7"/>
      <c r="W739" s="7"/>
      <c r="X739" s="7"/>
      <c r="Y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</row>
    <row r="740" spans="1:3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6"/>
      <c r="Q740" s="6"/>
      <c r="R740" s="6"/>
      <c r="S740" s="6"/>
      <c r="T740" s="7"/>
      <c r="U740" s="7"/>
      <c r="V740" s="7"/>
      <c r="W740" s="7"/>
      <c r="X740" s="7"/>
      <c r="Y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</row>
    <row r="741" spans="1:3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6"/>
      <c r="Q741" s="6"/>
      <c r="R741" s="6"/>
      <c r="S741" s="6"/>
      <c r="T741" s="7"/>
      <c r="U741" s="7"/>
      <c r="V741" s="7"/>
      <c r="W741" s="7"/>
      <c r="X741" s="7"/>
      <c r="Y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</row>
    <row r="742" spans="1:3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6"/>
      <c r="Q742" s="6"/>
      <c r="R742" s="6"/>
      <c r="S742" s="6"/>
      <c r="T742" s="7"/>
      <c r="U742" s="7"/>
      <c r="V742" s="7"/>
      <c r="W742" s="7"/>
      <c r="X742" s="7"/>
      <c r="Y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</row>
    <row r="743" spans="1:3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6"/>
      <c r="Q743" s="6"/>
      <c r="R743" s="6"/>
      <c r="S743" s="6"/>
      <c r="T743" s="7"/>
      <c r="U743" s="7"/>
      <c r="V743" s="7"/>
      <c r="W743" s="7"/>
      <c r="X743" s="7"/>
      <c r="Y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</row>
    <row r="744" spans="1:3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6"/>
      <c r="Q744" s="6"/>
      <c r="R744" s="6"/>
      <c r="S744" s="6"/>
      <c r="T744" s="7"/>
      <c r="U744" s="7"/>
      <c r="V744" s="7"/>
      <c r="W744" s="7"/>
      <c r="X744" s="7"/>
      <c r="Y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</row>
    <row r="745" spans="1:3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6"/>
      <c r="Q745" s="6"/>
      <c r="R745" s="6"/>
      <c r="S745" s="6"/>
      <c r="T745" s="7"/>
      <c r="U745" s="7"/>
      <c r="V745" s="7"/>
      <c r="W745" s="7"/>
      <c r="X745" s="7"/>
      <c r="Y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</row>
    <row r="746" spans="1:3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6"/>
      <c r="Q746" s="6"/>
      <c r="R746" s="6"/>
      <c r="S746" s="6"/>
      <c r="T746" s="7"/>
      <c r="U746" s="7"/>
      <c r="V746" s="7"/>
      <c r="W746" s="7"/>
      <c r="X746" s="7"/>
      <c r="Y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</row>
    <row r="747" spans="1:3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6"/>
      <c r="Q747" s="6"/>
      <c r="R747" s="6"/>
      <c r="S747" s="6"/>
      <c r="T747" s="7"/>
      <c r="U747" s="7"/>
      <c r="V747" s="7"/>
      <c r="W747" s="7"/>
      <c r="X747" s="7"/>
      <c r="Y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</row>
    <row r="748" spans="1:3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6"/>
      <c r="Q748" s="6"/>
      <c r="R748" s="6"/>
      <c r="S748" s="6"/>
      <c r="T748" s="7"/>
      <c r="U748" s="7"/>
      <c r="V748" s="7"/>
      <c r="W748" s="7"/>
      <c r="X748" s="7"/>
      <c r="Y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</row>
    <row r="749" spans="1:3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6"/>
      <c r="Q749" s="6"/>
      <c r="R749" s="6"/>
      <c r="S749" s="6"/>
      <c r="T749" s="7"/>
      <c r="U749" s="7"/>
      <c r="V749" s="7"/>
      <c r="W749" s="7"/>
      <c r="X749" s="7"/>
      <c r="Y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</row>
    <row r="750" spans="1:3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6"/>
      <c r="Q750" s="6"/>
      <c r="R750" s="6"/>
      <c r="S750" s="6"/>
      <c r="T750" s="7"/>
      <c r="U750" s="7"/>
      <c r="V750" s="7"/>
      <c r="W750" s="7"/>
      <c r="X750" s="7"/>
      <c r="Y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</row>
    <row r="751" spans="1:3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6"/>
      <c r="Q751" s="6"/>
      <c r="R751" s="6"/>
      <c r="S751" s="6"/>
      <c r="T751" s="7"/>
      <c r="U751" s="7"/>
      <c r="V751" s="7"/>
      <c r="W751" s="7"/>
      <c r="X751" s="7"/>
      <c r="Y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</row>
    <row r="752" spans="1:3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6"/>
      <c r="Q752" s="6"/>
      <c r="R752" s="6"/>
      <c r="S752" s="6"/>
      <c r="T752" s="7"/>
      <c r="U752" s="7"/>
      <c r="V752" s="7"/>
      <c r="W752" s="7"/>
      <c r="X752" s="7"/>
      <c r="Y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</row>
    <row r="753" spans="1:3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6"/>
      <c r="Q753" s="6"/>
      <c r="R753" s="6"/>
      <c r="S753" s="6"/>
      <c r="T753" s="7"/>
      <c r="U753" s="7"/>
      <c r="V753" s="7"/>
      <c r="W753" s="7"/>
      <c r="X753" s="7"/>
      <c r="Y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</row>
    <row r="754" spans="1:3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6"/>
      <c r="Q754" s="6"/>
      <c r="R754" s="6"/>
      <c r="S754" s="6"/>
      <c r="T754" s="7"/>
      <c r="U754" s="7"/>
      <c r="V754" s="7"/>
      <c r="W754" s="7"/>
      <c r="X754" s="7"/>
      <c r="Y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</row>
    <row r="755" spans="1:3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6"/>
      <c r="Q755" s="6"/>
      <c r="R755" s="6"/>
      <c r="S755" s="6"/>
      <c r="T755" s="7"/>
      <c r="U755" s="7"/>
      <c r="V755" s="7"/>
      <c r="W755" s="7"/>
      <c r="X755" s="7"/>
      <c r="Y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</row>
    <row r="756" spans="1:3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6"/>
      <c r="Q756" s="6"/>
      <c r="R756" s="6"/>
      <c r="S756" s="6"/>
      <c r="T756" s="7"/>
      <c r="U756" s="7"/>
      <c r="V756" s="7"/>
      <c r="W756" s="7"/>
      <c r="X756" s="7"/>
      <c r="Y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</row>
    <row r="757" spans="1:3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6"/>
      <c r="Q757" s="6"/>
      <c r="R757" s="6"/>
      <c r="S757" s="6"/>
      <c r="T757" s="7"/>
      <c r="U757" s="7"/>
      <c r="V757" s="7"/>
      <c r="W757" s="7"/>
      <c r="X757" s="7"/>
      <c r="Y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</row>
    <row r="758" spans="1:3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6"/>
      <c r="Q758" s="6"/>
      <c r="R758" s="6"/>
      <c r="S758" s="6"/>
      <c r="T758" s="7"/>
      <c r="U758" s="7"/>
      <c r="V758" s="7"/>
      <c r="W758" s="7"/>
      <c r="X758" s="7"/>
      <c r="Y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</row>
    <row r="759" spans="1:3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6"/>
      <c r="Q759" s="6"/>
      <c r="R759" s="6"/>
      <c r="S759" s="6"/>
      <c r="T759" s="7"/>
      <c r="U759" s="7"/>
      <c r="V759" s="7"/>
      <c r="W759" s="7"/>
      <c r="X759" s="7"/>
      <c r="Y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</row>
    <row r="760" spans="1:3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6"/>
      <c r="Q760" s="6"/>
      <c r="R760" s="6"/>
      <c r="S760" s="6"/>
      <c r="T760" s="7"/>
      <c r="U760" s="7"/>
      <c r="V760" s="7"/>
      <c r="W760" s="7"/>
      <c r="X760" s="7"/>
      <c r="Y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</row>
    <row r="761" spans="1:3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6"/>
      <c r="Q761" s="6"/>
      <c r="R761" s="6"/>
      <c r="S761" s="6"/>
      <c r="T761" s="7"/>
      <c r="U761" s="7"/>
      <c r="V761" s="7"/>
      <c r="W761" s="7"/>
      <c r="X761" s="7"/>
      <c r="Y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</row>
    <row r="762" spans="1:3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6"/>
      <c r="Q762" s="6"/>
      <c r="R762" s="6"/>
      <c r="S762" s="6"/>
      <c r="T762" s="7"/>
      <c r="U762" s="7"/>
      <c r="V762" s="7"/>
      <c r="W762" s="7"/>
      <c r="X762" s="7"/>
      <c r="Y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</row>
    <row r="763" spans="1:3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6"/>
      <c r="Q763" s="6"/>
      <c r="R763" s="6"/>
      <c r="S763" s="6"/>
      <c r="T763" s="7"/>
      <c r="U763" s="7"/>
      <c r="V763" s="7"/>
      <c r="W763" s="7"/>
      <c r="X763" s="7"/>
      <c r="Y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</row>
    <row r="764" spans="1:3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6"/>
      <c r="Q764" s="6"/>
      <c r="R764" s="6"/>
      <c r="S764" s="6"/>
      <c r="T764" s="7"/>
      <c r="U764" s="7"/>
      <c r="V764" s="7"/>
      <c r="W764" s="7"/>
      <c r="X764" s="7"/>
      <c r="Y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</row>
    <row r="765" spans="1:3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6"/>
      <c r="Q765" s="6"/>
      <c r="R765" s="6"/>
      <c r="S765" s="6"/>
      <c r="T765" s="7"/>
      <c r="U765" s="7"/>
      <c r="V765" s="7"/>
      <c r="W765" s="7"/>
      <c r="X765" s="7"/>
      <c r="Y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</row>
    <row r="766" spans="1:3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6"/>
      <c r="Q766" s="6"/>
      <c r="R766" s="6"/>
      <c r="S766" s="6"/>
      <c r="T766" s="7"/>
      <c r="U766" s="7"/>
      <c r="V766" s="7"/>
      <c r="W766" s="7"/>
      <c r="X766" s="7"/>
      <c r="Y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</row>
    <row r="767" spans="1:3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6"/>
      <c r="Q767" s="6"/>
      <c r="R767" s="6"/>
      <c r="S767" s="6"/>
      <c r="T767" s="7"/>
      <c r="U767" s="7"/>
      <c r="V767" s="7"/>
      <c r="W767" s="7"/>
      <c r="X767" s="7"/>
      <c r="Y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</row>
    <row r="768" spans="1:3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6"/>
      <c r="Q768" s="6"/>
      <c r="R768" s="6"/>
      <c r="S768" s="6"/>
      <c r="T768" s="7"/>
      <c r="U768" s="7"/>
      <c r="V768" s="7"/>
      <c r="W768" s="7"/>
      <c r="X768" s="7"/>
      <c r="Y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</row>
    <row r="769" spans="1:3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6"/>
      <c r="Q769" s="6"/>
      <c r="R769" s="6"/>
      <c r="S769" s="6"/>
      <c r="T769" s="7"/>
      <c r="U769" s="7"/>
      <c r="V769" s="7"/>
      <c r="W769" s="7"/>
      <c r="X769" s="7"/>
      <c r="Y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</row>
    <row r="770" spans="1:3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6"/>
      <c r="Q770" s="6"/>
      <c r="R770" s="6"/>
      <c r="S770" s="6"/>
      <c r="T770" s="7"/>
      <c r="U770" s="7"/>
      <c r="V770" s="7"/>
      <c r="W770" s="7"/>
      <c r="X770" s="7"/>
      <c r="Y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</row>
    <row r="771" spans="1:3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6"/>
      <c r="Q771" s="6"/>
      <c r="R771" s="6"/>
      <c r="S771" s="6"/>
      <c r="T771" s="7"/>
      <c r="U771" s="7"/>
      <c r="V771" s="7"/>
      <c r="W771" s="7"/>
      <c r="X771" s="7"/>
      <c r="Y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</row>
    <row r="772" spans="1:3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6"/>
      <c r="Q772" s="6"/>
      <c r="R772" s="6"/>
      <c r="S772" s="6"/>
      <c r="T772" s="7"/>
      <c r="U772" s="7"/>
      <c r="V772" s="7"/>
      <c r="W772" s="7"/>
      <c r="X772" s="7"/>
      <c r="Y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</row>
    <row r="773" spans="1:3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6"/>
      <c r="Q773" s="6"/>
      <c r="R773" s="6"/>
      <c r="S773" s="6"/>
      <c r="T773" s="7"/>
      <c r="U773" s="7"/>
      <c r="V773" s="7"/>
      <c r="W773" s="7"/>
      <c r="X773" s="7"/>
      <c r="Y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</row>
    <row r="774" spans="1:3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6"/>
      <c r="Q774" s="6"/>
      <c r="R774" s="6"/>
      <c r="S774" s="6"/>
      <c r="T774" s="7"/>
      <c r="U774" s="7"/>
      <c r="V774" s="7"/>
      <c r="W774" s="7"/>
      <c r="X774" s="7"/>
      <c r="Y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</row>
    <row r="775" spans="1:3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6"/>
      <c r="Q775" s="6"/>
      <c r="R775" s="6"/>
      <c r="S775" s="6"/>
      <c r="T775" s="7"/>
      <c r="U775" s="7"/>
      <c r="V775" s="7"/>
      <c r="W775" s="7"/>
      <c r="X775" s="7"/>
      <c r="Y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</row>
    <row r="776" spans="1:3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6"/>
      <c r="Q776" s="6"/>
      <c r="R776" s="6"/>
      <c r="S776" s="6"/>
      <c r="T776" s="7"/>
      <c r="U776" s="7"/>
      <c r="V776" s="7"/>
      <c r="W776" s="7"/>
      <c r="X776" s="7"/>
      <c r="Y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</row>
    <row r="777" spans="1:3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6"/>
      <c r="Q777" s="6"/>
      <c r="R777" s="6"/>
      <c r="S777" s="6"/>
      <c r="T777" s="7"/>
      <c r="U777" s="7"/>
      <c r="V777" s="7"/>
      <c r="W777" s="7"/>
      <c r="X777" s="7"/>
      <c r="Y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</row>
    <row r="778" spans="1:3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6"/>
      <c r="Q778" s="6"/>
      <c r="R778" s="6"/>
      <c r="S778" s="6"/>
      <c r="T778" s="7"/>
      <c r="U778" s="7"/>
      <c r="V778" s="7"/>
      <c r="W778" s="7"/>
      <c r="X778" s="7"/>
      <c r="Y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</row>
    <row r="779" spans="1:3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6"/>
      <c r="Q779" s="6"/>
      <c r="R779" s="6"/>
      <c r="S779" s="6"/>
      <c r="T779" s="7"/>
      <c r="U779" s="7"/>
      <c r="V779" s="7"/>
      <c r="W779" s="7"/>
      <c r="X779" s="7"/>
      <c r="Y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</row>
    <row r="780" spans="1:3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6"/>
      <c r="Q780" s="6"/>
      <c r="R780" s="6"/>
      <c r="S780" s="6"/>
      <c r="T780" s="7"/>
      <c r="U780" s="7"/>
      <c r="V780" s="7"/>
      <c r="W780" s="7"/>
      <c r="X780" s="7"/>
      <c r="Y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</row>
    <row r="781" spans="1:3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6"/>
      <c r="Q781" s="6"/>
      <c r="R781" s="6"/>
      <c r="S781" s="6"/>
      <c r="T781" s="7"/>
      <c r="U781" s="7"/>
      <c r="V781" s="7"/>
      <c r="W781" s="7"/>
      <c r="X781" s="7"/>
      <c r="Y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</row>
    <row r="782" spans="1:3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6"/>
      <c r="Q782" s="6"/>
      <c r="R782" s="6"/>
      <c r="S782" s="6"/>
      <c r="T782" s="7"/>
      <c r="U782" s="7"/>
      <c r="V782" s="7"/>
      <c r="W782" s="7"/>
      <c r="X782" s="7"/>
      <c r="Y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</row>
    <row r="783" spans="1:3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6"/>
      <c r="Q783" s="6"/>
      <c r="R783" s="6"/>
      <c r="S783" s="6"/>
      <c r="T783" s="7"/>
      <c r="U783" s="7"/>
      <c r="V783" s="7"/>
      <c r="W783" s="7"/>
      <c r="X783" s="7"/>
      <c r="Y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</row>
    <row r="784" spans="1:3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6"/>
      <c r="Q784" s="6"/>
      <c r="R784" s="6"/>
      <c r="S784" s="6"/>
      <c r="T784" s="7"/>
      <c r="U784" s="7"/>
      <c r="V784" s="7"/>
      <c r="W784" s="7"/>
      <c r="X784" s="7"/>
      <c r="Y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</row>
    <row r="785" spans="1:3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6"/>
      <c r="Q785" s="6"/>
      <c r="R785" s="6"/>
      <c r="S785" s="6"/>
      <c r="T785" s="7"/>
      <c r="U785" s="7"/>
      <c r="V785" s="7"/>
      <c r="W785" s="7"/>
      <c r="X785" s="7"/>
      <c r="Y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</row>
    <row r="786" spans="1:3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6"/>
      <c r="Q786" s="6"/>
      <c r="R786" s="6"/>
      <c r="S786" s="6"/>
      <c r="T786" s="7"/>
      <c r="U786" s="7"/>
      <c r="V786" s="7"/>
      <c r="W786" s="7"/>
      <c r="X786" s="7"/>
      <c r="Y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</row>
    <row r="787" spans="1:3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6"/>
      <c r="Q787" s="6"/>
      <c r="R787" s="6"/>
      <c r="S787" s="6"/>
      <c r="T787" s="7"/>
      <c r="U787" s="7"/>
      <c r="V787" s="7"/>
      <c r="W787" s="7"/>
      <c r="X787" s="7"/>
      <c r="Y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</row>
    <row r="788" spans="1:3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6"/>
      <c r="Q788" s="6"/>
      <c r="R788" s="6"/>
      <c r="S788" s="6"/>
      <c r="T788" s="7"/>
      <c r="U788" s="7"/>
      <c r="V788" s="7"/>
      <c r="W788" s="7"/>
      <c r="X788" s="7"/>
      <c r="Y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</row>
    <row r="789" spans="1:3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6"/>
      <c r="Q789" s="6"/>
      <c r="R789" s="6"/>
      <c r="S789" s="6"/>
      <c r="T789" s="7"/>
      <c r="U789" s="7"/>
      <c r="V789" s="7"/>
      <c r="W789" s="7"/>
      <c r="X789" s="7"/>
      <c r="Y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</row>
    <row r="790" spans="1:3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6"/>
      <c r="Q790" s="6"/>
      <c r="R790" s="6"/>
      <c r="S790" s="6"/>
      <c r="T790" s="7"/>
      <c r="U790" s="7"/>
      <c r="V790" s="7"/>
      <c r="W790" s="7"/>
      <c r="X790" s="7"/>
      <c r="Y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</row>
    <row r="791" spans="1:3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6"/>
      <c r="Q791" s="6"/>
      <c r="R791" s="6"/>
      <c r="S791" s="6"/>
      <c r="T791" s="7"/>
      <c r="U791" s="7"/>
      <c r="V791" s="7"/>
      <c r="W791" s="7"/>
      <c r="X791" s="7"/>
      <c r="Y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</row>
    <row r="792" spans="1:3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6"/>
      <c r="Q792" s="6"/>
      <c r="R792" s="6"/>
      <c r="S792" s="6"/>
      <c r="T792" s="7"/>
      <c r="U792" s="7"/>
      <c r="V792" s="7"/>
      <c r="W792" s="7"/>
      <c r="X792" s="7"/>
      <c r="Y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</row>
    <row r="793" spans="1:3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6"/>
      <c r="Q793" s="6"/>
      <c r="R793" s="6"/>
      <c r="S793" s="6"/>
      <c r="T793" s="7"/>
      <c r="U793" s="7"/>
      <c r="V793" s="7"/>
      <c r="W793" s="7"/>
      <c r="X793" s="7"/>
      <c r="Y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</row>
    <row r="794" spans="1:3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6"/>
      <c r="Q794" s="6"/>
      <c r="R794" s="6"/>
      <c r="S794" s="6"/>
      <c r="T794" s="7"/>
      <c r="U794" s="7"/>
      <c r="V794" s="7"/>
      <c r="W794" s="7"/>
      <c r="X794" s="7"/>
      <c r="Y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</row>
    <row r="795" spans="1:3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6"/>
      <c r="Q795" s="6"/>
      <c r="R795" s="6"/>
      <c r="S795" s="6"/>
      <c r="T795" s="7"/>
      <c r="U795" s="7"/>
      <c r="V795" s="7"/>
      <c r="W795" s="7"/>
      <c r="X795" s="7"/>
      <c r="Y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</row>
    <row r="796" spans="1:3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6"/>
      <c r="Q796" s="6"/>
      <c r="R796" s="6"/>
      <c r="S796" s="6"/>
      <c r="T796" s="7"/>
      <c r="U796" s="7"/>
      <c r="V796" s="7"/>
      <c r="W796" s="7"/>
      <c r="X796" s="7"/>
      <c r="Y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</row>
    <row r="797" spans="1:3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6"/>
      <c r="Q797" s="6"/>
      <c r="R797" s="6"/>
      <c r="S797" s="6"/>
      <c r="T797" s="7"/>
      <c r="U797" s="7"/>
      <c r="V797" s="7"/>
      <c r="W797" s="7"/>
      <c r="X797" s="7"/>
      <c r="Y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</row>
    <row r="798" spans="1:3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6"/>
      <c r="Q798" s="6"/>
      <c r="R798" s="6"/>
      <c r="S798" s="6"/>
      <c r="T798" s="7"/>
      <c r="U798" s="7"/>
      <c r="V798" s="7"/>
      <c r="W798" s="7"/>
      <c r="X798" s="7"/>
      <c r="Y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</row>
    <row r="799" spans="1:3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6"/>
      <c r="Q799" s="6"/>
      <c r="R799" s="6"/>
      <c r="S799" s="6"/>
      <c r="T799" s="7"/>
      <c r="U799" s="7"/>
      <c r="V799" s="7"/>
      <c r="W799" s="7"/>
      <c r="X799" s="7"/>
      <c r="Y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</row>
    <row r="800" spans="1:3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6"/>
      <c r="Q800" s="6"/>
      <c r="R800" s="6"/>
      <c r="S800" s="6"/>
      <c r="T800" s="7"/>
      <c r="U800" s="7"/>
      <c r="V800" s="7"/>
      <c r="W800" s="7"/>
      <c r="X800" s="7"/>
      <c r="Y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</row>
    <row r="801" spans="1:3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6"/>
      <c r="Q801" s="6"/>
      <c r="R801" s="6"/>
      <c r="S801" s="6"/>
      <c r="T801" s="7"/>
      <c r="U801" s="7"/>
      <c r="V801" s="7"/>
      <c r="W801" s="7"/>
      <c r="X801" s="7"/>
      <c r="Y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</row>
    <row r="802" spans="1:3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6"/>
      <c r="Q802" s="6"/>
      <c r="R802" s="6"/>
      <c r="S802" s="6"/>
      <c r="T802" s="7"/>
      <c r="U802" s="7"/>
      <c r="V802" s="7"/>
      <c r="W802" s="7"/>
      <c r="X802" s="7"/>
      <c r="Y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</row>
    <row r="803" spans="1:3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6"/>
      <c r="Q803" s="6"/>
      <c r="R803" s="6"/>
      <c r="S803" s="6"/>
      <c r="T803" s="7"/>
      <c r="U803" s="7"/>
      <c r="V803" s="7"/>
      <c r="W803" s="7"/>
      <c r="X803" s="7"/>
      <c r="Y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</row>
    <row r="804" spans="1:3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6"/>
      <c r="Q804" s="6"/>
      <c r="R804" s="6"/>
      <c r="S804" s="6"/>
      <c r="T804" s="7"/>
      <c r="U804" s="7"/>
      <c r="V804" s="7"/>
      <c r="W804" s="7"/>
      <c r="X804" s="7"/>
      <c r="Y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</row>
    <row r="805" spans="1:3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6"/>
      <c r="Q805" s="6"/>
      <c r="R805" s="6"/>
      <c r="S805" s="6"/>
      <c r="T805" s="7"/>
      <c r="U805" s="7"/>
      <c r="V805" s="7"/>
      <c r="W805" s="7"/>
      <c r="X805" s="7"/>
      <c r="Y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</row>
    <row r="806" spans="1:3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6"/>
      <c r="Q806" s="6"/>
      <c r="R806" s="6"/>
      <c r="S806" s="6"/>
      <c r="T806" s="7"/>
      <c r="U806" s="7"/>
      <c r="V806" s="7"/>
      <c r="W806" s="7"/>
      <c r="X806" s="7"/>
      <c r="Y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</row>
    <row r="807" spans="1:3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6"/>
      <c r="Q807" s="6"/>
      <c r="R807" s="6"/>
      <c r="S807" s="6"/>
      <c r="T807" s="7"/>
      <c r="U807" s="7"/>
      <c r="V807" s="7"/>
      <c r="W807" s="7"/>
      <c r="X807" s="7"/>
      <c r="Y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</row>
    <row r="808" spans="1:3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6"/>
      <c r="Q808" s="6"/>
      <c r="R808" s="6"/>
      <c r="S808" s="6"/>
      <c r="T808" s="7"/>
      <c r="U808" s="7"/>
      <c r="V808" s="7"/>
      <c r="W808" s="7"/>
      <c r="X808" s="7"/>
      <c r="Y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</row>
    <row r="809" spans="1:3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6"/>
      <c r="Q809" s="6"/>
      <c r="R809" s="6"/>
      <c r="S809" s="6"/>
      <c r="T809" s="7"/>
      <c r="U809" s="7"/>
      <c r="V809" s="7"/>
      <c r="W809" s="7"/>
      <c r="X809" s="7"/>
      <c r="Y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</row>
    <row r="810" spans="1:3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6"/>
      <c r="Q810" s="6"/>
      <c r="R810" s="6"/>
      <c r="S810" s="6"/>
      <c r="T810" s="7"/>
      <c r="U810" s="7"/>
      <c r="V810" s="7"/>
      <c r="W810" s="7"/>
      <c r="X810" s="7"/>
      <c r="Y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</row>
    <row r="811" spans="1:3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6"/>
      <c r="Q811" s="6"/>
      <c r="R811" s="6"/>
      <c r="S811" s="6"/>
      <c r="T811" s="7"/>
      <c r="U811" s="7"/>
      <c r="V811" s="7"/>
      <c r="W811" s="7"/>
      <c r="X811" s="7"/>
      <c r="Y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</row>
    <row r="812" spans="1:3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6"/>
      <c r="Q812" s="6"/>
      <c r="R812" s="6"/>
      <c r="S812" s="6"/>
      <c r="T812" s="7"/>
      <c r="U812" s="7"/>
      <c r="V812" s="7"/>
      <c r="W812" s="7"/>
      <c r="X812" s="7"/>
      <c r="Y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</row>
    <row r="813" spans="1:3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6"/>
      <c r="Q813" s="6"/>
      <c r="R813" s="6"/>
      <c r="S813" s="6"/>
      <c r="T813" s="7"/>
      <c r="U813" s="7"/>
      <c r="V813" s="7"/>
      <c r="W813" s="7"/>
      <c r="X813" s="7"/>
      <c r="Y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</row>
    <row r="814" spans="1:3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6"/>
      <c r="Q814" s="6"/>
      <c r="R814" s="6"/>
      <c r="S814" s="6"/>
      <c r="T814" s="7"/>
      <c r="U814" s="7"/>
      <c r="V814" s="7"/>
      <c r="W814" s="7"/>
      <c r="X814" s="7"/>
      <c r="Y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</row>
    <row r="815" spans="1:3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6"/>
      <c r="Q815" s="6"/>
      <c r="R815" s="6"/>
      <c r="S815" s="6"/>
      <c r="T815" s="7"/>
      <c r="U815" s="7"/>
      <c r="V815" s="7"/>
      <c r="W815" s="7"/>
      <c r="X815" s="7"/>
      <c r="Y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</row>
    <row r="816" spans="1:3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6"/>
      <c r="Q816" s="6"/>
      <c r="R816" s="6"/>
      <c r="S816" s="6"/>
      <c r="T816" s="7"/>
      <c r="U816" s="7"/>
      <c r="V816" s="7"/>
      <c r="W816" s="7"/>
      <c r="X816" s="7"/>
      <c r="Y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</row>
    <row r="817" spans="1:3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6"/>
      <c r="Q817" s="6"/>
      <c r="R817" s="6"/>
      <c r="S817" s="6"/>
      <c r="T817" s="7"/>
      <c r="U817" s="7"/>
      <c r="V817" s="7"/>
      <c r="W817" s="7"/>
      <c r="X817" s="7"/>
      <c r="Y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</row>
    <row r="818" spans="1:3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6"/>
      <c r="Q818" s="6"/>
      <c r="R818" s="6"/>
      <c r="S818" s="6"/>
      <c r="T818" s="7"/>
      <c r="U818" s="7"/>
      <c r="V818" s="7"/>
      <c r="W818" s="7"/>
      <c r="X818" s="7"/>
      <c r="Y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</row>
    <row r="819" spans="1:3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6"/>
      <c r="Q819" s="6"/>
      <c r="R819" s="6"/>
      <c r="S819" s="6"/>
      <c r="T819" s="7"/>
      <c r="U819" s="7"/>
      <c r="V819" s="7"/>
      <c r="W819" s="7"/>
      <c r="X819" s="7"/>
      <c r="Y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</row>
    <row r="820" spans="1:3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6"/>
      <c r="Q820" s="6"/>
      <c r="R820" s="6"/>
      <c r="S820" s="6"/>
      <c r="T820" s="7"/>
      <c r="U820" s="7"/>
      <c r="V820" s="7"/>
      <c r="W820" s="7"/>
      <c r="X820" s="7"/>
      <c r="Y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</row>
    <row r="821" spans="1:3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6"/>
      <c r="Q821" s="6"/>
      <c r="R821" s="6"/>
      <c r="S821" s="6"/>
      <c r="T821" s="7"/>
      <c r="U821" s="7"/>
      <c r="V821" s="7"/>
      <c r="W821" s="7"/>
      <c r="X821" s="7"/>
      <c r="Y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</row>
    <row r="822" spans="1:3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6"/>
      <c r="Q822" s="6"/>
      <c r="R822" s="6"/>
      <c r="S822" s="6"/>
      <c r="T822" s="7"/>
      <c r="U822" s="7"/>
      <c r="V822" s="7"/>
      <c r="W822" s="7"/>
      <c r="X822" s="7"/>
      <c r="Y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</row>
    <row r="823" spans="1:3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6"/>
      <c r="Q823" s="6"/>
      <c r="R823" s="6"/>
      <c r="S823" s="6"/>
      <c r="T823" s="7"/>
      <c r="U823" s="7"/>
      <c r="V823" s="7"/>
      <c r="W823" s="7"/>
      <c r="X823" s="7"/>
      <c r="Y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</row>
    <row r="824" spans="1:3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6"/>
      <c r="Q824" s="6"/>
      <c r="R824" s="6"/>
      <c r="S824" s="6"/>
      <c r="T824" s="7"/>
      <c r="U824" s="7"/>
      <c r="V824" s="7"/>
      <c r="W824" s="7"/>
      <c r="X824" s="7"/>
      <c r="Y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</row>
    <row r="825" spans="1:3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6"/>
      <c r="Q825" s="6"/>
      <c r="R825" s="6"/>
      <c r="S825" s="6"/>
      <c r="T825" s="7"/>
      <c r="U825" s="7"/>
      <c r="V825" s="7"/>
      <c r="W825" s="7"/>
      <c r="X825" s="7"/>
      <c r="Y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</row>
    <row r="826" spans="1:3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6"/>
      <c r="Q826" s="6"/>
      <c r="R826" s="6"/>
      <c r="S826" s="6"/>
      <c r="T826" s="7"/>
      <c r="U826" s="7"/>
      <c r="V826" s="7"/>
      <c r="W826" s="7"/>
      <c r="X826" s="7"/>
      <c r="Y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</row>
    <row r="827" spans="1:3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6"/>
      <c r="Q827" s="6"/>
      <c r="R827" s="6"/>
      <c r="S827" s="6"/>
      <c r="T827" s="7"/>
      <c r="U827" s="7"/>
      <c r="V827" s="7"/>
      <c r="W827" s="7"/>
      <c r="X827" s="7"/>
      <c r="Y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</row>
    <row r="828" spans="1:3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6"/>
      <c r="Q828" s="6"/>
      <c r="R828" s="6"/>
      <c r="S828" s="6"/>
      <c r="T828" s="7"/>
      <c r="U828" s="7"/>
      <c r="V828" s="7"/>
      <c r="W828" s="7"/>
      <c r="X828" s="7"/>
      <c r="Y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</row>
    <row r="829" spans="1:3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6"/>
      <c r="Q829" s="6"/>
      <c r="R829" s="6"/>
      <c r="S829" s="6"/>
      <c r="T829" s="7"/>
      <c r="U829" s="7"/>
      <c r="V829" s="7"/>
      <c r="W829" s="7"/>
      <c r="X829" s="7"/>
      <c r="Y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</row>
    <row r="830" spans="1:3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6"/>
      <c r="Q830" s="6"/>
      <c r="R830" s="6"/>
      <c r="S830" s="6"/>
      <c r="T830" s="7"/>
      <c r="U830" s="7"/>
      <c r="V830" s="7"/>
      <c r="W830" s="7"/>
      <c r="X830" s="7"/>
      <c r="Y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</row>
    <row r="831" spans="1:3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6"/>
      <c r="Q831" s="6"/>
      <c r="R831" s="6"/>
      <c r="S831" s="6"/>
      <c r="T831" s="7"/>
      <c r="U831" s="7"/>
      <c r="V831" s="7"/>
      <c r="W831" s="7"/>
      <c r="X831" s="7"/>
      <c r="Y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</row>
    <row r="832" spans="1:3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6"/>
      <c r="Q832" s="6"/>
      <c r="R832" s="6"/>
      <c r="S832" s="6"/>
      <c r="T832" s="7"/>
      <c r="U832" s="7"/>
      <c r="V832" s="7"/>
      <c r="W832" s="7"/>
      <c r="X832" s="7"/>
      <c r="Y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</row>
    <row r="833" spans="1:3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6"/>
      <c r="Q833" s="6"/>
      <c r="R833" s="6"/>
      <c r="S833" s="6"/>
      <c r="T833" s="7"/>
      <c r="U833" s="7"/>
      <c r="V833" s="7"/>
      <c r="W833" s="7"/>
      <c r="X833" s="7"/>
      <c r="Y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</row>
    <row r="834" spans="1:3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6"/>
      <c r="Q834" s="6"/>
      <c r="R834" s="6"/>
      <c r="S834" s="6"/>
      <c r="T834" s="7"/>
      <c r="U834" s="7"/>
      <c r="V834" s="7"/>
      <c r="W834" s="7"/>
      <c r="X834" s="7"/>
      <c r="Y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</row>
    <row r="835" spans="1:3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6"/>
      <c r="Q835" s="6"/>
      <c r="R835" s="6"/>
      <c r="S835" s="6"/>
      <c r="T835" s="7"/>
      <c r="U835" s="7"/>
      <c r="V835" s="7"/>
      <c r="W835" s="7"/>
      <c r="X835" s="7"/>
      <c r="Y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</row>
    <row r="836" spans="1: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6"/>
      <c r="Q836" s="6"/>
      <c r="R836" s="6"/>
      <c r="S836" s="6"/>
      <c r="T836" s="7"/>
      <c r="U836" s="7"/>
      <c r="V836" s="7"/>
      <c r="W836" s="7"/>
      <c r="X836" s="7"/>
      <c r="Y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</row>
    <row r="837" spans="1:3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6"/>
      <c r="Q837" s="6"/>
      <c r="R837" s="6"/>
      <c r="S837" s="6"/>
      <c r="T837" s="7"/>
      <c r="U837" s="7"/>
      <c r="V837" s="7"/>
      <c r="W837" s="7"/>
      <c r="X837" s="7"/>
      <c r="Y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</row>
    <row r="838" spans="1:3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6"/>
      <c r="Q838" s="6"/>
      <c r="R838" s="6"/>
      <c r="S838" s="6"/>
      <c r="T838" s="7"/>
      <c r="U838" s="7"/>
      <c r="V838" s="7"/>
      <c r="W838" s="7"/>
      <c r="X838" s="7"/>
      <c r="Y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</row>
    <row r="839" spans="1:3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6"/>
      <c r="Q839" s="6"/>
      <c r="R839" s="6"/>
      <c r="S839" s="6"/>
      <c r="T839" s="7"/>
      <c r="U839" s="7"/>
      <c r="V839" s="7"/>
      <c r="W839" s="7"/>
      <c r="X839" s="7"/>
      <c r="Y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</row>
    <row r="840" spans="1:3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6"/>
      <c r="Q840" s="6"/>
      <c r="R840" s="6"/>
      <c r="S840" s="6"/>
      <c r="T840" s="7"/>
      <c r="U840" s="7"/>
      <c r="V840" s="7"/>
      <c r="W840" s="7"/>
      <c r="X840" s="7"/>
      <c r="Y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</row>
    <row r="841" spans="1:3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6"/>
      <c r="Q841" s="6"/>
      <c r="R841" s="6"/>
      <c r="S841" s="6"/>
      <c r="T841" s="7"/>
      <c r="U841" s="7"/>
      <c r="V841" s="7"/>
      <c r="W841" s="7"/>
      <c r="X841" s="7"/>
      <c r="Y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</row>
    <row r="842" spans="1:3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6"/>
      <c r="Q842" s="6"/>
      <c r="R842" s="6"/>
      <c r="S842" s="6"/>
      <c r="T842" s="7"/>
      <c r="U842" s="7"/>
      <c r="V842" s="7"/>
      <c r="W842" s="7"/>
      <c r="X842" s="7"/>
      <c r="Y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</row>
    <row r="843" spans="1:3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6"/>
      <c r="Q843" s="6"/>
      <c r="R843" s="6"/>
      <c r="S843" s="6"/>
      <c r="T843" s="7"/>
      <c r="U843" s="7"/>
      <c r="V843" s="7"/>
      <c r="W843" s="7"/>
      <c r="X843" s="7"/>
      <c r="Y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</row>
    <row r="844" spans="1:3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6"/>
      <c r="Q844" s="6"/>
      <c r="R844" s="6"/>
      <c r="S844" s="6"/>
      <c r="T844" s="7"/>
      <c r="U844" s="7"/>
      <c r="V844" s="7"/>
      <c r="W844" s="7"/>
      <c r="X844" s="7"/>
      <c r="Y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</row>
    <row r="845" spans="1:3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6"/>
      <c r="Q845" s="6"/>
      <c r="R845" s="6"/>
      <c r="S845" s="6"/>
      <c r="T845" s="7"/>
      <c r="U845" s="7"/>
      <c r="V845" s="7"/>
      <c r="W845" s="7"/>
      <c r="X845" s="7"/>
      <c r="Y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</row>
    <row r="846" spans="1:3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6"/>
      <c r="Q846" s="6"/>
      <c r="R846" s="6"/>
      <c r="S846" s="6"/>
      <c r="T846" s="7"/>
      <c r="U846" s="7"/>
      <c r="V846" s="7"/>
      <c r="W846" s="7"/>
      <c r="X846" s="7"/>
      <c r="Y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</row>
    <row r="847" spans="1:3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6"/>
      <c r="Q847" s="6"/>
      <c r="R847" s="6"/>
      <c r="S847" s="6"/>
      <c r="T847" s="7"/>
      <c r="U847" s="7"/>
      <c r="V847" s="7"/>
      <c r="W847" s="7"/>
      <c r="X847" s="7"/>
      <c r="Y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</row>
    <row r="848" spans="1:3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6"/>
      <c r="Q848" s="6"/>
      <c r="R848" s="6"/>
      <c r="S848" s="6"/>
      <c r="T848" s="7"/>
      <c r="U848" s="7"/>
      <c r="V848" s="7"/>
      <c r="W848" s="7"/>
      <c r="X848" s="7"/>
      <c r="Y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</row>
    <row r="849" spans="1:3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6"/>
      <c r="Q849" s="6"/>
      <c r="R849" s="6"/>
      <c r="S849" s="6"/>
      <c r="T849" s="7"/>
      <c r="U849" s="7"/>
      <c r="V849" s="7"/>
      <c r="W849" s="7"/>
      <c r="X849" s="7"/>
      <c r="Y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</row>
    <row r="850" spans="1:3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6"/>
      <c r="Q850" s="6"/>
      <c r="R850" s="6"/>
      <c r="S850" s="6"/>
      <c r="T850" s="7"/>
      <c r="U850" s="7"/>
      <c r="V850" s="7"/>
      <c r="W850" s="7"/>
      <c r="X850" s="7"/>
      <c r="Y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</row>
    <row r="851" spans="1:3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6"/>
      <c r="Q851" s="6"/>
      <c r="R851" s="6"/>
      <c r="S851" s="6"/>
      <c r="T851" s="7"/>
      <c r="U851" s="7"/>
      <c r="V851" s="7"/>
      <c r="W851" s="7"/>
      <c r="X851" s="7"/>
      <c r="Y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</row>
    <row r="852" spans="1:3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6"/>
      <c r="Q852" s="6"/>
      <c r="R852" s="6"/>
      <c r="S852" s="6"/>
      <c r="T852" s="7"/>
      <c r="U852" s="7"/>
      <c r="V852" s="7"/>
      <c r="W852" s="7"/>
      <c r="X852" s="7"/>
      <c r="Y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</row>
    <row r="853" spans="1:3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6"/>
      <c r="Q853" s="6"/>
      <c r="R853" s="6"/>
      <c r="S853" s="6"/>
      <c r="T853" s="7"/>
      <c r="U853" s="7"/>
      <c r="V853" s="7"/>
      <c r="W853" s="7"/>
      <c r="X853" s="7"/>
      <c r="Y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</row>
    <row r="854" spans="1:3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6"/>
      <c r="Q854" s="6"/>
      <c r="R854" s="6"/>
      <c r="S854" s="6"/>
      <c r="T854" s="7"/>
      <c r="U854" s="7"/>
      <c r="V854" s="7"/>
      <c r="W854" s="7"/>
      <c r="X854" s="7"/>
      <c r="Y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</row>
    <row r="855" spans="1:3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6"/>
      <c r="Q855" s="6"/>
      <c r="R855" s="6"/>
      <c r="S855" s="6"/>
      <c r="T855" s="7"/>
      <c r="U855" s="7"/>
      <c r="V855" s="7"/>
      <c r="W855" s="7"/>
      <c r="X855" s="7"/>
      <c r="Y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</row>
    <row r="856" spans="1:3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6"/>
      <c r="Q856" s="6"/>
      <c r="R856" s="6"/>
      <c r="S856" s="6"/>
      <c r="T856" s="7"/>
      <c r="U856" s="7"/>
      <c r="V856" s="7"/>
      <c r="W856" s="7"/>
      <c r="X856" s="7"/>
      <c r="Y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</row>
    <row r="857" spans="1:3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6"/>
      <c r="Q857" s="6"/>
      <c r="R857" s="6"/>
      <c r="S857" s="6"/>
      <c r="T857" s="7"/>
      <c r="U857" s="7"/>
      <c r="V857" s="7"/>
      <c r="W857" s="7"/>
      <c r="X857" s="7"/>
      <c r="Y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</row>
    <row r="858" spans="1:3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6"/>
      <c r="Q858" s="6"/>
      <c r="R858" s="6"/>
      <c r="S858" s="6"/>
      <c r="T858" s="7"/>
      <c r="U858" s="7"/>
      <c r="V858" s="7"/>
      <c r="W858" s="7"/>
      <c r="X858" s="7"/>
      <c r="Y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</row>
    <row r="859" spans="1:3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6"/>
      <c r="Q859" s="6"/>
      <c r="R859" s="6"/>
      <c r="S859" s="6"/>
      <c r="T859" s="7"/>
      <c r="U859" s="7"/>
      <c r="V859" s="7"/>
      <c r="W859" s="7"/>
      <c r="X859" s="7"/>
      <c r="Y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</row>
    <row r="860" spans="1:3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6"/>
      <c r="Q860" s="6"/>
      <c r="R860" s="6"/>
      <c r="S860" s="6"/>
      <c r="T860" s="7"/>
      <c r="U860" s="7"/>
      <c r="V860" s="7"/>
      <c r="W860" s="7"/>
      <c r="X860" s="7"/>
      <c r="Y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</row>
    <row r="861" spans="1:3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6"/>
      <c r="Q861" s="6"/>
      <c r="R861" s="6"/>
      <c r="S861" s="6"/>
      <c r="T861" s="7"/>
      <c r="U861" s="7"/>
      <c r="V861" s="7"/>
      <c r="W861" s="7"/>
      <c r="X861" s="7"/>
      <c r="Y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</row>
    <row r="862" spans="1:3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6"/>
      <c r="Q862" s="6"/>
      <c r="R862" s="6"/>
      <c r="S862" s="6"/>
      <c r="T862" s="7"/>
      <c r="U862" s="7"/>
      <c r="V862" s="7"/>
      <c r="W862" s="7"/>
      <c r="X862" s="7"/>
      <c r="Y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</row>
    <row r="863" spans="1:3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6"/>
      <c r="Q863" s="6"/>
      <c r="R863" s="6"/>
      <c r="S863" s="6"/>
      <c r="T863" s="7"/>
      <c r="U863" s="7"/>
      <c r="V863" s="7"/>
      <c r="W863" s="7"/>
      <c r="X863" s="7"/>
      <c r="Y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</row>
    <row r="864" spans="1:3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6"/>
      <c r="Q864" s="6"/>
      <c r="R864" s="6"/>
      <c r="S864" s="6"/>
      <c r="T864" s="7"/>
      <c r="U864" s="7"/>
      <c r="V864" s="7"/>
      <c r="W864" s="7"/>
      <c r="X864" s="7"/>
      <c r="Y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</row>
    <row r="865" spans="1:3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6"/>
      <c r="Q865" s="6"/>
      <c r="R865" s="6"/>
      <c r="S865" s="6"/>
      <c r="T865" s="7"/>
      <c r="U865" s="7"/>
      <c r="V865" s="7"/>
      <c r="W865" s="7"/>
      <c r="X865" s="7"/>
      <c r="Y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</row>
    <row r="866" spans="1:3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6"/>
      <c r="Q866" s="6"/>
      <c r="R866" s="6"/>
      <c r="S866" s="6"/>
      <c r="T866" s="7"/>
      <c r="U866" s="7"/>
      <c r="V866" s="7"/>
      <c r="W866" s="7"/>
      <c r="X866" s="7"/>
      <c r="Y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</row>
    <row r="867" spans="1:3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6"/>
      <c r="Q867" s="6"/>
      <c r="R867" s="6"/>
      <c r="S867" s="6"/>
      <c r="T867" s="7"/>
      <c r="U867" s="7"/>
      <c r="V867" s="7"/>
      <c r="W867" s="7"/>
      <c r="X867" s="7"/>
      <c r="Y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</row>
    <row r="868" spans="1:3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6"/>
      <c r="Q868" s="6"/>
      <c r="R868" s="6"/>
      <c r="S868" s="6"/>
      <c r="T868" s="7"/>
      <c r="U868" s="7"/>
      <c r="V868" s="7"/>
      <c r="W868" s="7"/>
      <c r="X868" s="7"/>
      <c r="Y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</row>
    <row r="869" spans="1:3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6"/>
      <c r="Q869" s="6"/>
      <c r="R869" s="6"/>
      <c r="S869" s="6"/>
      <c r="T869" s="7"/>
      <c r="U869" s="7"/>
      <c r="V869" s="7"/>
      <c r="W869" s="7"/>
      <c r="X869" s="7"/>
      <c r="Y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</row>
    <row r="870" spans="1:3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6"/>
      <c r="Q870" s="6"/>
      <c r="R870" s="6"/>
      <c r="S870" s="6"/>
      <c r="T870" s="7"/>
      <c r="U870" s="7"/>
      <c r="V870" s="7"/>
      <c r="W870" s="7"/>
      <c r="X870" s="7"/>
      <c r="Y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</row>
    <row r="871" spans="1:3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6"/>
      <c r="Q871" s="6"/>
      <c r="R871" s="6"/>
      <c r="S871" s="6"/>
      <c r="T871" s="7"/>
      <c r="U871" s="7"/>
      <c r="V871" s="7"/>
      <c r="W871" s="7"/>
      <c r="X871" s="7"/>
      <c r="Y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</row>
    <row r="872" spans="1:3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6"/>
      <c r="Q872" s="6"/>
      <c r="R872" s="6"/>
      <c r="S872" s="6"/>
      <c r="T872" s="7"/>
      <c r="U872" s="7"/>
      <c r="V872" s="7"/>
      <c r="W872" s="7"/>
      <c r="X872" s="7"/>
      <c r="Y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</row>
    <row r="873" spans="1:3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6"/>
      <c r="Q873" s="6"/>
      <c r="R873" s="6"/>
      <c r="S873" s="6"/>
      <c r="T873" s="7"/>
      <c r="U873" s="7"/>
      <c r="V873" s="7"/>
      <c r="W873" s="7"/>
      <c r="X873" s="7"/>
      <c r="Y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</row>
    <row r="874" spans="1:3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6"/>
      <c r="Q874" s="6"/>
      <c r="R874" s="6"/>
      <c r="S874" s="6"/>
      <c r="T874" s="7"/>
      <c r="U874" s="7"/>
      <c r="V874" s="7"/>
      <c r="W874" s="7"/>
      <c r="X874" s="7"/>
      <c r="Y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</row>
    <row r="875" spans="1:3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6"/>
      <c r="Q875" s="6"/>
      <c r="R875" s="6"/>
      <c r="S875" s="6"/>
      <c r="T875" s="7"/>
      <c r="U875" s="7"/>
      <c r="V875" s="7"/>
      <c r="W875" s="7"/>
      <c r="X875" s="7"/>
      <c r="Y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</row>
    <row r="876" spans="1:3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6"/>
      <c r="Q876" s="6"/>
      <c r="R876" s="6"/>
      <c r="S876" s="6"/>
      <c r="T876" s="7"/>
      <c r="U876" s="7"/>
      <c r="V876" s="7"/>
      <c r="W876" s="7"/>
      <c r="X876" s="7"/>
      <c r="Y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</row>
    <row r="877" spans="1:3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6"/>
      <c r="Q877" s="6"/>
      <c r="R877" s="6"/>
      <c r="S877" s="6"/>
      <c r="T877" s="7"/>
      <c r="U877" s="7"/>
      <c r="V877" s="7"/>
      <c r="W877" s="7"/>
      <c r="X877" s="7"/>
      <c r="Y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</row>
    <row r="878" spans="1:3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6"/>
      <c r="Q878" s="6"/>
      <c r="R878" s="6"/>
      <c r="S878" s="6"/>
      <c r="T878" s="7"/>
      <c r="U878" s="7"/>
      <c r="V878" s="7"/>
      <c r="W878" s="7"/>
      <c r="X878" s="7"/>
      <c r="Y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</row>
    <row r="879" spans="1:3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6"/>
      <c r="Q879" s="6"/>
      <c r="R879" s="6"/>
      <c r="S879" s="6"/>
      <c r="T879" s="7"/>
      <c r="U879" s="7"/>
      <c r="V879" s="7"/>
      <c r="W879" s="7"/>
      <c r="X879" s="7"/>
      <c r="Y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</row>
    <row r="880" spans="1:3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6"/>
      <c r="Q880" s="6"/>
      <c r="R880" s="6"/>
      <c r="S880" s="6"/>
      <c r="T880" s="7"/>
      <c r="U880" s="7"/>
      <c r="V880" s="7"/>
      <c r="W880" s="7"/>
      <c r="X880" s="7"/>
      <c r="Y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</row>
    <row r="881" spans="1:3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6"/>
      <c r="Q881" s="6"/>
      <c r="R881" s="6"/>
      <c r="S881" s="6"/>
      <c r="T881" s="7"/>
      <c r="U881" s="7"/>
      <c r="V881" s="7"/>
      <c r="W881" s="7"/>
      <c r="X881" s="7"/>
      <c r="Y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</row>
    <row r="882" spans="1:3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6"/>
      <c r="Q882" s="6"/>
      <c r="R882" s="6"/>
      <c r="S882" s="6"/>
      <c r="T882" s="7"/>
      <c r="U882" s="7"/>
      <c r="V882" s="7"/>
      <c r="W882" s="7"/>
      <c r="X882" s="7"/>
      <c r="Y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</row>
    <row r="883" spans="1:3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6"/>
      <c r="Q883" s="6"/>
      <c r="R883" s="6"/>
      <c r="S883" s="6"/>
      <c r="T883" s="7"/>
      <c r="U883" s="7"/>
      <c r="V883" s="7"/>
      <c r="W883" s="7"/>
      <c r="X883" s="7"/>
      <c r="Y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</row>
    <row r="884" spans="1:3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6"/>
      <c r="Q884" s="6"/>
      <c r="R884" s="6"/>
      <c r="S884" s="6"/>
      <c r="T884" s="7"/>
      <c r="U884" s="7"/>
      <c r="V884" s="7"/>
      <c r="W884" s="7"/>
      <c r="X884" s="7"/>
      <c r="Y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</row>
    <row r="885" spans="1:3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6"/>
      <c r="Q885" s="6"/>
      <c r="R885" s="6"/>
      <c r="S885" s="6"/>
      <c r="T885" s="7"/>
      <c r="U885" s="7"/>
      <c r="V885" s="7"/>
      <c r="W885" s="7"/>
      <c r="X885" s="7"/>
      <c r="Y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</row>
    <row r="886" spans="1:3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6"/>
      <c r="Q886" s="6"/>
      <c r="R886" s="6"/>
      <c r="S886" s="6"/>
      <c r="T886" s="7"/>
      <c r="U886" s="7"/>
      <c r="V886" s="7"/>
      <c r="W886" s="7"/>
      <c r="X886" s="7"/>
      <c r="Y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</row>
    <row r="887" spans="1:3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6"/>
      <c r="Q887" s="6"/>
      <c r="R887" s="6"/>
      <c r="S887" s="6"/>
      <c r="T887" s="7"/>
      <c r="U887" s="7"/>
      <c r="V887" s="7"/>
      <c r="W887" s="7"/>
      <c r="X887" s="7"/>
      <c r="Y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</row>
    <row r="888" spans="1:3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6"/>
      <c r="Q888" s="6"/>
      <c r="R888" s="6"/>
      <c r="S888" s="6"/>
      <c r="T888" s="7"/>
      <c r="U888" s="7"/>
      <c r="V888" s="7"/>
      <c r="W888" s="7"/>
      <c r="X888" s="7"/>
      <c r="Y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</row>
    <row r="889" spans="1:3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6"/>
      <c r="Q889" s="6"/>
      <c r="R889" s="6"/>
      <c r="S889" s="6"/>
      <c r="T889" s="7"/>
      <c r="U889" s="7"/>
      <c r="V889" s="7"/>
      <c r="W889" s="7"/>
      <c r="X889" s="7"/>
      <c r="Y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</row>
    <row r="890" spans="1:3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6"/>
      <c r="Q890" s="6"/>
      <c r="R890" s="6"/>
      <c r="S890" s="6"/>
      <c r="T890" s="7"/>
      <c r="U890" s="7"/>
      <c r="V890" s="7"/>
      <c r="W890" s="7"/>
      <c r="X890" s="7"/>
      <c r="Y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</row>
    <row r="891" spans="1:3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6"/>
      <c r="Q891" s="6"/>
      <c r="R891" s="6"/>
      <c r="S891" s="6"/>
      <c r="T891" s="7"/>
      <c r="U891" s="7"/>
      <c r="V891" s="7"/>
      <c r="W891" s="7"/>
      <c r="X891" s="7"/>
      <c r="Y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</row>
    <row r="892" spans="1:3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6"/>
      <c r="Q892" s="6"/>
      <c r="R892" s="6"/>
      <c r="S892" s="6"/>
      <c r="T892" s="7"/>
      <c r="U892" s="7"/>
      <c r="V892" s="7"/>
      <c r="W892" s="7"/>
      <c r="X892" s="7"/>
      <c r="Y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</row>
    <row r="893" spans="1:3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6"/>
      <c r="Q893" s="6"/>
      <c r="R893" s="6"/>
      <c r="S893" s="6"/>
      <c r="T893" s="7"/>
      <c r="U893" s="7"/>
      <c r="V893" s="7"/>
      <c r="W893" s="7"/>
      <c r="X893" s="7"/>
      <c r="Y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</row>
    <row r="894" spans="1:3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6"/>
      <c r="Q894" s="6"/>
      <c r="R894" s="6"/>
      <c r="S894" s="6"/>
      <c r="T894" s="7"/>
      <c r="U894" s="7"/>
      <c r="V894" s="7"/>
      <c r="W894" s="7"/>
      <c r="X894" s="7"/>
      <c r="Y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</row>
    <row r="895" spans="1:3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6"/>
      <c r="Q895" s="6"/>
      <c r="R895" s="6"/>
      <c r="S895" s="6"/>
      <c r="T895" s="7"/>
      <c r="U895" s="7"/>
      <c r="V895" s="7"/>
      <c r="W895" s="7"/>
      <c r="X895" s="7"/>
      <c r="Y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</row>
    <row r="896" spans="1:3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6"/>
      <c r="Q896" s="6"/>
      <c r="R896" s="6"/>
      <c r="S896" s="6"/>
      <c r="T896" s="7"/>
      <c r="U896" s="7"/>
      <c r="V896" s="7"/>
      <c r="W896" s="7"/>
      <c r="X896" s="7"/>
      <c r="Y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</row>
    <row r="897" spans="1:3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6"/>
      <c r="Q897" s="6"/>
      <c r="R897" s="6"/>
      <c r="S897" s="6"/>
      <c r="T897" s="7"/>
      <c r="U897" s="7"/>
      <c r="V897" s="7"/>
      <c r="W897" s="7"/>
      <c r="X897" s="7"/>
      <c r="Y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</row>
    <row r="898" spans="1:3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6"/>
      <c r="Q898" s="6"/>
      <c r="R898" s="6"/>
      <c r="S898" s="6"/>
      <c r="T898" s="7"/>
      <c r="U898" s="7"/>
      <c r="V898" s="7"/>
      <c r="W898" s="7"/>
      <c r="X898" s="7"/>
      <c r="Y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</row>
    <row r="899" spans="1:3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6"/>
      <c r="Q899" s="6"/>
      <c r="R899" s="6"/>
      <c r="S899" s="6"/>
      <c r="T899" s="7"/>
      <c r="U899" s="7"/>
      <c r="V899" s="7"/>
      <c r="W899" s="7"/>
      <c r="X899" s="7"/>
      <c r="Y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</row>
    <row r="900" spans="1:3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6"/>
      <c r="Q900" s="6"/>
      <c r="R900" s="6"/>
      <c r="S900" s="6"/>
      <c r="T900" s="7"/>
      <c r="U900" s="7"/>
      <c r="V900" s="7"/>
      <c r="W900" s="7"/>
      <c r="X900" s="7"/>
      <c r="Y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</row>
    <row r="901" spans="1:3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6"/>
      <c r="Q901" s="6"/>
      <c r="R901" s="6"/>
      <c r="S901" s="6"/>
      <c r="T901" s="7"/>
      <c r="U901" s="7"/>
      <c r="V901" s="7"/>
      <c r="W901" s="7"/>
      <c r="X901" s="7"/>
      <c r="Y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</row>
    <row r="902" spans="1:3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6"/>
      <c r="Q902" s="6"/>
      <c r="R902" s="6"/>
      <c r="S902" s="6"/>
      <c r="T902" s="7"/>
      <c r="U902" s="7"/>
      <c r="V902" s="7"/>
      <c r="W902" s="7"/>
      <c r="X902" s="7"/>
      <c r="Y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</row>
    <row r="903" spans="1:3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6"/>
      <c r="Q903" s="6"/>
      <c r="R903" s="6"/>
      <c r="S903" s="6"/>
      <c r="T903" s="7"/>
      <c r="U903" s="7"/>
      <c r="V903" s="7"/>
      <c r="W903" s="7"/>
      <c r="X903" s="7"/>
      <c r="Y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</row>
    <row r="904" spans="1:3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6"/>
      <c r="Q904" s="6"/>
      <c r="R904" s="6"/>
      <c r="S904" s="6"/>
      <c r="T904" s="7"/>
      <c r="U904" s="7"/>
      <c r="V904" s="7"/>
      <c r="W904" s="7"/>
      <c r="X904" s="7"/>
      <c r="Y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</row>
    <row r="905" spans="1:3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6"/>
      <c r="Q905" s="6"/>
      <c r="R905" s="6"/>
      <c r="S905" s="6"/>
      <c r="T905" s="7"/>
      <c r="U905" s="7"/>
      <c r="V905" s="7"/>
      <c r="W905" s="7"/>
      <c r="X905" s="7"/>
      <c r="Y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</row>
    <row r="906" spans="1:3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6"/>
      <c r="Q906" s="6"/>
      <c r="R906" s="6"/>
      <c r="S906" s="6"/>
      <c r="T906" s="7"/>
      <c r="U906" s="7"/>
      <c r="V906" s="7"/>
      <c r="W906" s="7"/>
      <c r="X906" s="7"/>
      <c r="Y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</row>
    <row r="907" spans="1:3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6"/>
      <c r="Q907" s="6"/>
      <c r="R907" s="6"/>
      <c r="S907" s="6"/>
      <c r="T907" s="7"/>
      <c r="U907" s="7"/>
      <c r="V907" s="7"/>
      <c r="W907" s="7"/>
      <c r="X907" s="7"/>
      <c r="Y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</row>
    <row r="908" spans="1:3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6"/>
      <c r="Q908" s="6"/>
      <c r="R908" s="6"/>
      <c r="S908" s="6"/>
      <c r="T908" s="7"/>
      <c r="U908" s="7"/>
      <c r="V908" s="7"/>
      <c r="W908" s="7"/>
      <c r="X908" s="7"/>
      <c r="Y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</row>
    <row r="909" spans="1:3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6"/>
      <c r="Q909" s="6"/>
      <c r="R909" s="6"/>
      <c r="S909" s="6"/>
      <c r="T909" s="7"/>
      <c r="U909" s="7"/>
      <c r="V909" s="7"/>
      <c r="W909" s="7"/>
      <c r="X909" s="7"/>
      <c r="Y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</row>
    <row r="910" spans="1:3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6"/>
      <c r="Q910" s="6"/>
      <c r="R910" s="6"/>
      <c r="S910" s="6"/>
      <c r="T910" s="7"/>
      <c r="U910" s="7"/>
      <c r="V910" s="7"/>
      <c r="W910" s="7"/>
      <c r="X910" s="7"/>
      <c r="Y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</row>
    <row r="911" spans="1:3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6"/>
      <c r="Q911" s="6"/>
      <c r="R911" s="6"/>
      <c r="S911" s="6"/>
      <c r="T911" s="7"/>
      <c r="U911" s="7"/>
      <c r="V911" s="7"/>
      <c r="W911" s="7"/>
      <c r="X911" s="7"/>
      <c r="Y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</row>
    <row r="912" spans="1:3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6"/>
      <c r="Q912" s="6"/>
      <c r="R912" s="6"/>
      <c r="S912" s="6"/>
      <c r="T912" s="7"/>
      <c r="U912" s="7"/>
      <c r="V912" s="7"/>
      <c r="W912" s="7"/>
      <c r="X912" s="7"/>
      <c r="Y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</row>
    <row r="913" spans="1:3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6"/>
      <c r="Q913" s="6"/>
      <c r="R913" s="6"/>
      <c r="S913" s="6"/>
      <c r="T913" s="7"/>
      <c r="U913" s="7"/>
      <c r="V913" s="7"/>
      <c r="W913" s="7"/>
      <c r="X913" s="7"/>
      <c r="Y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</row>
    <row r="914" spans="1:3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6"/>
      <c r="Q914" s="6"/>
      <c r="R914" s="6"/>
      <c r="S914" s="6"/>
      <c r="T914" s="7"/>
      <c r="U914" s="7"/>
      <c r="V914" s="7"/>
      <c r="W914" s="7"/>
      <c r="X914" s="7"/>
      <c r="Y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</row>
    <row r="915" spans="1:3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6"/>
      <c r="Q915" s="6"/>
      <c r="R915" s="6"/>
      <c r="S915" s="6"/>
      <c r="T915" s="7"/>
      <c r="U915" s="7"/>
      <c r="V915" s="7"/>
      <c r="W915" s="7"/>
      <c r="X915" s="7"/>
      <c r="Y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</row>
    <row r="916" spans="1:3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6"/>
      <c r="Q916" s="6"/>
      <c r="R916" s="6"/>
      <c r="S916" s="6"/>
      <c r="T916" s="7"/>
      <c r="U916" s="7"/>
      <c r="V916" s="7"/>
      <c r="W916" s="7"/>
      <c r="X916" s="7"/>
      <c r="Y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</row>
    <row r="917" spans="1:3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6"/>
      <c r="Q917" s="6"/>
      <c r="R917" s="6"/>
      <c r="S917" s="6"/>
      <c r="T917" s="7"/>
      <c r="U917" s="7"/>
      <c r="V917" s="7"/>
      <c r="W917" s="7"/>
      <c r="X917" s="7"/>
      <c r="Y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</row>
    <row r="918" spans="1:3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6"/>
      <c r="Q918" s="6"/>
      <c r="R918" s="6"/>
      <c r="S918" s="6"/>
      <c r="T918" s="7"/>
      <c r="U918" s="7"/>
      <c r="V918" s="7"/>
      <c r="W918" s="7"/>
      <c r="X918" s="7"/>
      <c r="Y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</row>
    <row r="919" spans="1:3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6"/>
      <c r="Q919" s="6"/>
      <c r="R919" s="6"/>
      <c r="S919" s="6"/>
      <c r="T919" s="7"/>
      <c r="U919" s="7"/>
      <c r="V919" s="7"/>
      <c r="W919" s="7"/>
      <c r="X919" s="7"/>
      <c r="Y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</row>
    <row r="920" spans="1:3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6"/>
      <c r="Q920" s="6"/>
      <c r="R920" s="6"/>
      <c r="S920" s="6"/>
      <c r="T920" s="7"/>
      <c r="U920" s="7"/>
      <c r="V920" s="7"/>
      <c r="W920" s="7"/>
      <c r="X920" s="7"/>
      <c r="Y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</row>
    <row r="921" spans="1:3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6"/>
      <c r="Q921" s="6"/>
      <c r="R921" s="6"/>
      <c r="S921" s="6"/>
      <c r="T921" s="7"/>
      <c r="U921" s="7"/>
      <c r="V921" s="7"/>
      <c r="W921" s="7"/>
      <c r="X921" s="7"/>
      <c r="Y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</row>
    <row r="922" spans="1:3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6"/>
      <c r="Q922" s="6"/>
      <c r="R922" s="6"/>
      <c r="S922" s="6"/>
      <c r="T922" s="7"/>
      <c r="U922" s="7"/>
      <c r="V922" s="7"/>
      <c r="W922" s="7"/>
      <c r="X922" s="7"/>
      <c r="Y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</row>
    <row r="923" spans="1:3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6"/>
      <c r="Q923" s="6"/>
      <c r="R923" s="6"/>
      <c r="S923" s="6"/>
      <c r="T923" s="7"/>
      <c r="U923" s="7"/>
      <c r="V923" s="7"/>
      <c r="W923" s="7"/>
      <c r="X923" s="7"/>
      <c r="Y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</row>
    <row r="924" spans="1:3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6"/>
      <c r="Q924" s="6"/>
      <c r="R924" s="6"/>
      <c r="S924" s="6"/>
      <c r="T924" s="7"/>
      <c r="U924" s="7"/>
      <c r="V924" s="7"/>
      <c r="W924" s="7"/>
      <c r="X924" s="7"/>
      <c r="Y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</row>
    <row r="925" spans="1:3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6"/>
      <c r="Q925" s="6"/>
      <c r="R925" s="6"/>
      <c r="S925" s="6"/>
      <c r="T925" s="7"/>
      <c r="U925" s="7"/>
      <c r="V925" s="7"/>
      <c r="W925" s="7"/>
      <c r="X925" s="7"/>
      <c r="Y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</row>
    <row r="926" spans="1:3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6"/>
      <c r="Q926" s="6"/>
      <c r="R926" s="6"/>
      <c r="S926" s="6"/>
      <c r="T926" s="7"/>
      <c r="U926" s="7"/>
      <c r="V926" s="7"/>
      <c r="W926" s="7"/>
      <c r="X926" s="7"/>
      <c r="Y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</row>
    <row r="927" spans="1:3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6"/>
      <c r="Q927" s="6"/>
      <c r="R927" s="6"/>
      <c r="S927" s="6"/>
      <c r="T927" s="7"/>
      <c r="U927" s="7"/>
      <c r="V927" s="7"/>
      <c r="W927" s="7"/>
      <c r="X927" s="7"/>
      <c r="Y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</row>
    <row r="928" spans="1:3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6"/>
      <c r="Q928" s="6"/>
      <c r="R928" s="6"/>
      <c r="S928" s="6"/>
      <c r="T928" s="7"/>
      <c r="U928" s="7"/>
      <c r="V928" s="7"/>
      <c r="W928" s="7"/>
      <c r="X928" s="7"/>
      <c r="Y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</row>
    <row r="929" spans="1:3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6"/>
      <c r="Q929" s="6"/>
      <c r="R929" s="6"/>
      <c r="S929" s="6"/>
      <c r="T929" s="7"/>
      <c r="U929" s="7"/>
      <c r="V929" s="7"/>
      <c r="W929" s="7"/>
      <c r="X929" s="7"/>
      <c r="Y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</row>
    <row r="930" spans="1:3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6"/>
      <c r="Q930" s="6"/>
      <c r="R930" s="6"/>
      <c r="S930" s="6"/>
      <c r="T930" s="7"/>
      <c r="U930" s="7"/>
      <c r="V930" s="7"/>
      <c r="W930" s="7"/>
      <c r="X930" s="7"/>
      <c r="Y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</row>
    <row r="931" spans="1:3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6"/>
      <c r="Q931" s="6"/>
      <c r="R931" s="6"/>
      <c r="S931" s="6"/>
      <c r="T931" s="7"/>
      <c r="U931" s="7"/>
      <c r="V931" s="7"/>
      <c r="W931" s="7"/>
      <c r="X931" s="7"/>
      <c r="Y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</row>
    <row r="932" spans="1:3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6"/>
      <c r="Q932" s="6"/>
      <c r="R932" s="6"/>
      <c r="S932" s="6"/>
      <c r="T932" s="7"/>
      <c r="U932" s="7"/>
      <c r="V932" s="7"/>
      <c r="W932" s="7"/>
      <c r="X932" s="7"/>
      <c r="Y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</row>
    <row r="933" spans="1:3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6"/>
      <c r="Q933" s="6"/>
      <c r="R933" s="6"/>
      <c r="S933" s="6"/>
      <c r="T933" s="7"/>
      <c r="U933" s="7"/>
      <c r="V933" s="7"/>
      <c r="W933" s="7"/>
      <c r="X933" s="7"/>
      <c r="Y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</row>
    <row r="934" spans="1:3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6"/>
      <c r="Q934" s="6"/>
      <c r="R934" s="6"/>
      <c r="S934" s="6"/>
      <c r="T934" s="7"/>
      <c r="U934" s="7"/>
      <c r="V934" s="7"/>
      <c r="W934" s="7"/>
      <c r="X934" s="7"/>
      <c r="Y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</row>
    <row r="935" spans="1:3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6"/>
      <c r="Q935" s="6"/>
      <c r="R935" s="6"/>
      <c r="S935" s="6"/>
      <c r="T935" s="7"/>
      <c r="U935" s="7"/>
      <c r="V935" s="7"/>
      <c r="W935" s="7"/>
      <c r="X935" s="7"/>
      <c r="Y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</row>
    <row r="936" spans="1: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6"/>
      <c r="Q936" s="6"/>
      <c r="R936" s="6"/>
      <c r="S936" s="6"/>
      <c r="T936" s="7"/>
      <c r="U936" s="7"/>
      <c r="V936" s="7"/>
      <c r="W936" s="7"/>
      <c r="X936" s="7"/>
      <c r="Y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</row>
    <row r="937" spans="1:3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6"/>
      <c r="Q937" s="6"/>
      <c r="R937" s="6"/>
      <c r="S937" s="6"/>
      <c r="T937" s="7"/>
      <c r="U937" s="7"/>
      <c r="V937" s="7"/>
      <c r="W937" s="7"/>
      <c r="X937" s="7"/>
      <c r="Y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</row>
    <row r="938" spans="1:3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6"/>
      <c r="Q938" s="6"/>
      <c r="R938" s="6"/>
      <c r="S938" s="6"/>
      <c r="T938" s="7"/>
      <c r="U938" s="7"/>
      <c r="V938" s="7"/>
      <c r="W938" s="7"/>
      <c r="X938" s="7"/>
      <c r="Y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</row>
    <row r="939" spans="1:3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6"/>
      <c r="Q939" s="6"/>
      <c r="R939" s="6"/>
      <c r="S939" s="6"/>
      <c r="T939" s="7"/>
      <c r="U939" s="7"/>
      <c r="V939" s="7"/>
      <c r="W939" s="7"/>
      <c r="X939" s="7"/>
      <c r="Y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</row>
    <row r="940" spans="1:3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6"/>
      <c r="Q940" s="6"/>
      <c r="R940" s="6"/>
      <c r="S940" s="6"/>
      <c r="T940" s="7"/>
      <c r="U940" s="7"/>
      <c r="V940" s="7"/>
      <c r="W940" s="7"/>
      <c r="X940" s="7"/>
      <c r="Y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</row>
    <row r="941" spans="1:3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6"/>
      <c r="Q941" s="6"/>
      <c r="R941" s="6"/>
      <c r="S941" s="6"/>
      <c r="T941" s="7"/>
      <c r="U941" s="7"/>
      <c r="V941" s="7"/>
      <c r="W941" s="7"/>
      <c r="X941" s="7"/>
      <c r="Y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</row>
    <row r="942" spans="1:3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6"/>
      <c r="Q942" s="6"/>
      <c r="R942" s="6"/>
      <c r="S942" s="6"/>
      <c r="T942" s="7"/>
      <c r="U942" s="7"/>
      <c r="V942" s="7"/>
      <c r="W942" s="7"/>
      <c r="X942" s="7"/>
      <c r="Y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</row>
    <row r="943" spans="1:3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6"/>
      <c r="Q943" s="6"/>
      <c r="R943" s="6"/>
      <c r="S943" s="6"/>
      <c r="T943" s="7"/>
      <c r="U943" s="7"/>
      <c r="V943" s="7"/>
      <c r="W943" s="7"/>
      <c r="X943" s="7"/>
      <c r="Y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</row>
    <row r="944" spans="1:3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6"/>
      <c r="Q944" s="6"/>
      <c r="R944" s="6"/>
      <c r="S944" s="6"/>
      <c r="T944" s="7"/>
      <c r="U944" s="7"/>
      <c r="V944" s="7"/>
      <c r="W944" s="7"/>
      <c r="X944" s="7"/>
      <c r="Y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</row>
    <row r="945" spans="1:3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6"/>
      <c r="Q945" s="6"/>
      <c r="R945" s="6"/>
      <c r="S945" s="6"/>
      <c r="T945" s="7"/>
      <c r="U945" s="7"/>
      <c r="V945" s="7"/>
      <c r="W945" s="7"/>
      <c r="X945" s="7"/>
      <c r="Y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</row>
    <row r="946" spans="1:3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6"/>
      <c r="Q946" s="6"/>
      <c r="R946" s="6"/>
      <c r="S946" s="6"/>
      <c r="T946" s="7"/>
      <c r="U946" s="7"/>
      <c r="V946" s="7"/>
      <c r="W946" s="7"/>
      <c r="X946" s="7"/>
      <c r="Y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</row>
    <row r="947" spans="1:3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6"/>
      <c r="Q947" s="6"/>
      <c r="R947" s="6"/>
      <c r="S947" s="6"/>
      <c r="T947" s="7"/>
      <c r="U947" s="7"/>
      <c r="V947" s="7"/>
      <c r="W947" s="7"/>
      <c r="X947" s="7"/>
      <c r="Y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</row>
    <row r="948" spans="1:3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6"/>
      <c r="Q948" s="6"/>
      <c r="R948" s="6"/>
      <c r="S948" s="6"/>
      <c r="T948" s="7"/>
      <c r="U948" s="7"/>
      <c r="V948" s="7"/>
      <c r="W948" s="7"/>
      <c r="X948" s="7"/>
      <c r="Y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</row>
    <row r="949" spans="1:3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6"/>
      <c r="Q949" s="6"/>
      <c r="R949" s="6"/>
      <c r="S949" s="6"/>
      <c r="T949" s="7"/>
      <c r="U949" s="7"/>
      <c r="V949" s="7"/>
      <c r="W949" s="7"/>
      <c r="X949" s="7"/>
      <c r="Y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</row>
    <row r="950" spans="1:3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6"/>
      <c r="Q950" s="6"/>
      <c r="R950" s="6"/>
      <c r="S950" s="6"/>
      <c r="T950" s="7"/>
      <c r="U950" s="7"/>
      <c r="V950" s="7"/>
      <c r="W950" s="7"/>
      <c r="X950" s="7"/>
      <c r="Y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</row>
    <row r="951" spans="1:3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6"/>
      <c r="Q951" s="6"/>
      <c r="R951" s="6"/>
      <c r="S951" s="6"/>
      <c r="T951" s="7"/>
      <c r="U951" s="7"/>
      <c r="V951" s="7"/>
      <c r="W951" s="7"/>
      <c r="X951" s="7"/>
      <c r="Y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</row>
    <row r="952" spans="1:3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6"/>
      <c r="Q952" s="6"/>
      <c r="R952" s="6"/>
      <c r="S952" s="6"/>
      <c r="T952" s="7"/>
      <c r="U952" s="7"/>
      <c r="V952" s="7"/>
      <c r="W952" s="7"/>
      <c r="X952" s="7"/>
      <c r="Y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</row>
    <row r="953" spans="1:3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6"/>
      <c r="Q953" s="6"/>
      <c r="R953" s="6"/>
      <c r="S953" s="6"/>
      <c r="T953" s="7"/>
      <c r="U953" s="7"/>
      <c r="V953" s="7"/>
      <c r="W953" s="7"/>
      <c r="X953" s="7"/>
      <c r="Y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</row>
    <row r="954" spans="1:3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6"/>
      <c r="Q954" s="6"/>
      <c r="R954" s="6"/>
      <c r="S954" s="6"/>
      <c r="T954" s="7"/>
      <c r="U954" s="7"/>
      <c r="V954" s="7"/>
      <c r="W954" s="7"/>
      <c r="X954" s="7"/>
      <c r="Y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</row>
    <row r="955" spans="1:3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6"/>
      <c r="Q955" s="6"/>
      <c r="R955" s="6"/>
      <c r="S955" s="6"/>
      <c r="T955" s="7"/>
      <c r="U955" s="7"/>
      <c r="V955" s="7"/>
      <c r="W955" s="7"/>
      <c r="X955" s="7"/>
      <c r="Y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</row>
    <row r="956" spans="1:3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6"/>
      <c r="Q956" s="6"/>
      <c r="R956" s="6"/>
      <c r="S956" s="6"/>
      <c r="T956" s="7"/>
      <c r="U956" s="7"/>
      <c r="V956" s="7"/>
      <c r="W956" s="7"/>
      <c r="X956" s="7"/>
      <c r="Y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</row>
    <row r="957" spans="1:3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6"/>
      <c r="Q957" s="6"/>
      <c r="R957" s="6"/>
      <c r="S957" s="6"/>
      <c r="T957" s="7"/>
      <c r="U957" s="7"/>
      <c r="V957" s="7"/>
      <c r="W957" s="7"/>
      <c r="X957" s="7"/>
      <c r="Y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</row>
    <row r="958" spans="1:3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6"/>
      <c r="Q958" s="6"/>
      <c r="R958" s="6"/>
      <c r="S958" s="6"/>
      <c r="T958" s="7"/>
      <c r="U958" s="7"/>
      <c r="V958" s="7"/>
      <c r="W958" s="7"/>
      <c r="X958" s="7"/>
      <c r="Y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</row>
    <row r="959" spans="1:3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6"/>
      <c r="Q959" s="6"/>
      <c r="R959" s="6"/>
      <c r="S959" s="6"/>
      <c r="T959" s="7"/>
      <c r="U959" s="7"/>
      <c r="V959" s="7"/>
      <c r="W959" s="7"/>
      <c r="X959" s="7"/>
      <c r="Y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</row>
    <row r="960" spans="1:3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6"/>
      <c r="Q960" s="6"/>
      <c r="R960" s="6"/>
      <c r="S960" s="6"/>
      <c r="T960" s="7"/>
      <c r="U960" s="7"/>
      <c r="V960" s="7"/>
      <c r="W960" s="7"/>
      <c r="X960" s="7"/>
      <c r="Y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</row>
    <row r="961" spans="1:27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6"/>
      <c r="Q961" s="6"/>
      <c r="R961" s="6"/>
      <c r="S961" s="6"/>
      <c r="T961" s="7"/>
      <c r="U961" s="7"/>
      <c r="V961" s="7"/>
      <c r="W961" s="7"/>
      <c r="X961" s="7"/>
      <c r="Y961" s="7"/>
      <c r="AA961" s="7"/>
    </row>
    <row r="962" spans="1:27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6"/>
      <c r="Q962" s="6"/>
      <c r="R962" s="6"/>
      <c r="S962" s="6"/>
      <c r="T962" s="7"/>
      <c r="U962" s="7"/>
      <c r="V962" s="7"/>
      <c r="W962" s="7"/>
      <c r="X962" s="7"/>
      <c r="Y962" s="7"/>
    </row>
    <row r="963" spans="1:27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6"/>
      <c r="Q963" s="6"/>
      <c r="R963" s="6"/>
      <c r="S963" s="6"/>
      <c r="T963" s="7"/>
      <c r="U963" s="7"/>
      <c r="V963" s="7"/>
      <c r="W963" s="7"/>
      <c r="X963" s="7"/>
      <c r="Y963" s="7"/>
    </row>
    <row r="964" spans="1:27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6"/>
      <c r="Q964" s="6"/>
      <c r="R964" s="6"/>
      <c r="S964" s="6"/>
      <c r="T964" s="7"/>
      <c r="U964" s="7"/>
      <c r="V964" s="7"/>
      <c r="W964" s="7"/>
      <c r="X964" s="7"/>
      <c r="Y964" s="7"/>
    </row>
    <row r="965" spans="1:27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6"/>
      <c r="Q965" s="6"/>
      <c r="R965" s="6"/>
      <c r="S965" s="6"/>
      <c r="T965" s="7"/>
      <c r="U965" s="7"/>
      <c r="V965" s="7"/>
      <c r="W965" s="7"/>
      <c r="X965" s="7"/>
      <c r="Y965" s="7"/>
    </row>
    <row r="966" spans="1:27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6"/>
      <c r="Q966" s="6"/>
      <c r="R966" s="6"/>
      <c r="S966" s="6"/>
      <c r="T966" s="7"/>
      <c r="U966" s="7"/>
      <c r="V966" s="7"/>
      <c r="W966" s="7"/>
      <c r="X966" s="7"/>
      <c r="Y966" s="7"/>
    </row>
    <row r="967" spans="1:2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6"/>
      <c r="Q967" s="6"/>
      <c r="R967" s="6"/>
      <c r="S967" s="6"/>
      <c r="T967" s="7"/>
      <c r="U967" s="7"/>
      <c r="V967" s="7"/>
      <c r="W967" s="7"/>
      <c r="X967" s="7"/>
      <c r="Y967" s="7"/>
    </row>
    <row r="968" spans="1:27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6"/>
      <c r="Q968" s="6"/>
      <c r="R968" s="6"/>
      <c r="S968" s="6"/>
      <c r="T968" s="7"/>
      <c r="U968" s="7"/>
      <c r="V968" s="7"/>
      <c r="W968" s="7"/>
      <c r="X968" s="7"/>
      <c r="Y968" s="7"/>
    </row>
    <row r="969" spans="1:27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6"/>
      <c r="Q969" s="6"/>
      <c r="R969" s="6"/>
      <c r="S969" s="6"/>
      <c r="T969" s="7"/>
      <c r="U969" s="7"/>
      <c r="V969" s="7"/>
      <c r="W969" s="7"/>
      <c r="X969" s="7"/>
      <c r="Y969" s="7"/>
    </row>
    <row r="970" spans="1:27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6"/>
      <c r="Q970" s="6"/>
      <c r="R970" s="6"/>
      <c r="S970" s="6"/>
      <c r="T970" s="7"/>
      <c r="U970" s="7"/>
      <c r="V970" s="7"/>
      <c r="W970" s="7"/>
      <c r="X970" s="7"/>
      <c r="Y970" s="7"/>
    </row>
    <row r="971" spans="1:27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6"/>
      <c r="Q971" s="6"/>
      <c r="R971" s="6"/>
      <c r="S971" s="6"/>
      <c r="T971" s="7"/>
      <c r="U971" s="7"/>
      <c r="V971" s="7"/>
      <c r="W971" s="7"/>
      <c r="X971" s="7"/>
      <c r="Y971" s="7"/>
    </row>
    <row r="972" spans="1:27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6"/>
      <c r="Q972" s="6"/>
      <c r="R972" s="6"/>
      <c r="S972" s="6"/>
      <c r="T972" s="7"/>
      <c r="U972" s="7"/>
      <c r="V972" s="7"/>
      <c r="W972" s="7"/>
      <c r="X972" s="7"/>
      <c r="Y972" s="7"/>
    </row>
    <row r="973" spans="1:27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6"/>
      <c r="Q973" s="6"/>
      <c r="R973" s="6"/>
      <c r="S973" s="6"/>
      <c r="T973" s="7"/>
      <c r="U973" s="7"/>
      <c r="V973" s="7"/>
      <c r="W973" s="7"/>
      <c r="X973" s="7"/>
      <c r="Y973" s="7"/>
    </row>
    <row r="974" spans="1:27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6"/>
      <c r="Q974" s="6"/>
      <c r="R974" s="6"/>
      <c r="S974" s="6"/>
      <c r="T974" s="7"/>
      <c r="U974" s="7"/>
      <c r="V974" s="7"/>
      <c r="W974" s="7"/>
      <c r="X974" s="7"/>
      <c r="Y974" s="7"/>
    </row>
    <row r="975" spans="1:27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6"/>
      <c r="Q975" s="6"/>
      <c r="R975" s="6"/>
      <c r="S975" s="6"/>
      <c r="T975" s="7"/>
      <c r="U975" s="7"/>
      <c r="V975" s="7"/>
      <c r="W975" s="7"/>
      <c r="X975" s="7"/>
      <c r="Y975" s="7"/>
    </row>
    <row r="976" spans="1:27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6"/>
      <c r="Q976" s="6"/>
      <c r="R976" s="6"/>
      <c r="S976" s="6"/>
      <c r="T976" s="7"/>
      <c r="U976" s="7"/>
      <c r="V976" s="7"/>
      <c r="W976" s="7"/>
      <c r="X976" s="7"/>
      <c r="Y976" s="7"/>
    </row>
    <row r="977" spans="1: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6"/>
      <c r="Q977" s="6"/>
      <c r="R977" s="6"/>
      <c r="S977" s="6"/>
      <c r="T977" s="7"/>
      <c r="U977" s="7"/>
      <c r="V977" s="7"/>
      <c r="W977" s="7"/>
      <c r="X977" s="7"/>
      <c r="Y977" s="7"/>
    </row>
    <row r="978" spans="1: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6"/>
      <c r="Q978" s="6"/>
      <c r="R978" s="6"/>
      <c r="S978" s="6"/>
      <c r="T978" s="7"/>
      <c r="U978" s="7"/>
      <c r="V978" s="7"/>
      <c r="W978" s="7"/>
      <c r="X978" s="7"/>
      <c r="Y978" s="7"/>
    </row>
    <row r="979" spans="1: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6"/>
      <c r="Q979" s="6"/>
      <c r="R979" s="6"/>
      <c r="S979" s="6"/>
      <c r="T979" s="7"/>
      <c r="U979" s="7"/>
      <c r="V979" s="7"/>
      <c r="W979" s="7"/>
      <c r="X979" s="7"/>
      <c r="Y979" s="7"/>
    </row>
    <row r="980" spans="1: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6"/>
      <c r="Q980" s="6"/>
      <c r="R980" s="6"/>
      <c r="S980" s="6"/>
      <c r="T980" s="7"/>
      <c r="U980" s="7"/>
      <c r="V980" s="7"/>
      <c r="W980" s="7"/>
      <c r="X980" s="7"/>
      <c r="Y980" s="7"/>
    </row>
    <row r="981" spans="1: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6"/>
      <c r="Q981" s="6"/>
      <c r="R981" s="6"/>
      <c r="S981" s="6"/>
      <c r="T981" s="7"/>
      <c r="U981" s="7"/>
      <c r="V981" s="7"/>
      <c r="W981" s="7"/>
      <c r="X981" s="7"/>
      <c r="Y981" s="7"/>
    </row>
    <row r="982" spans="1: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6"/>
      <c r="Q982" s="6"/>
      <c r="R982" s="6"/>
      <c r="S982" s="6"/>
      <c r="T982" s="7"/>
      <c r="U982" s="7"/>
      <c r="V982" s="7"/>
      <c r="W982" s="7"/>
      <c r="X982" s="7"/>
      <c r="Y982" s="7"/>
    </row>
    <row r="983" spans="1: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6"/>
      <c r="Q983" s="6"/>
      <c r="R983" s="6"/>
      <c r="S983" s="6"/>
      <c r="T983" s="7"/>
      <c r="U983" s="7"/>
      <c r="V983" s="7"/>
      <c r="W983" s="7"/>
      <c r="X983" s="7"/>
      <c r="Y983" s="7"/>
    </row>
    <row r="984" spans="1: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6"/>
      <c r="Q984" s="6"/>
      <c r="R984" s="6"/>
      <c r="S984" s="6"/>
      <c r="T984" s="7"/>
      <c r="U984" s="7"/>
      <c r="V984" s="7"/>
      <c r="W984" s="7"/>
      <c r="X984" s="7"/>
      <c r="Y984" s="7"/>
    </row>
    <row r="985" spans="1: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6"/>
      <c r="Q985" s="6"/>
      <c r="R985" s="6"/>
      <c r="S985" s="6"/>
      <c r="T985" s="7"/>
      <c r="U985" s="7"/>
      <c r="V985" s="7"/>
      <c r="W985" s="7"/>
      <c r="X985" s="7"/>
      <c r="Y985" s="7"/>
    </row>
    <row r="986" spans="1: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6"/>
      <c r="Q986" s="6"/>
      <c r="R986" s="6"/>
      <c r="S986" s="6"/>
      <c r="T986" s="7"/>
      <c r="U986" s="7"/>
      <c r="V986" s="7"/>
      <c r="W986" s="7"/>
      <c r="X986" s="7"/>
      <c r="Y986" s="7"/>
    </row>
    <row r="987" spans="1: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6"/>
      <c r="Q987" s="6"/>
      <c r="R987" s="6"/>
      <c r="S987" s="6"/>
      <c r="T987" s="7"/>
      <c r="U987" s="7"/>
      <c r="V987" s="7"/>
      <c r="W987" s="7"/>
      <c r="X987" s="7"/>
      <c r="Y987" s="7"/>
    </row>
    <row r="988" spans="1: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6"/>
      <c r="Q988" s="6"/>
      <c r="R988" s="6"/>
      <c r="S988" s="6"/>
      <c r="T988" s="7"/>
      <c r="U988" s="7"/>
      <c r="V988" s="7"/>
      <c r="W988" s="7"/>
      <c r="X988" s="7"/>
      <c r="Y988" s="7"/>
    </row>
    <row r="989" spans="1: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6"/>
      <c r="Q989" s="6"/>
      <c r="R989" s="6"/>
      <c r="S989" s="6"/>
      <c r="T989" s="7"/>
      <c r="U989" s="7"/>
      <c r="V989" s="7"/>
      <c r="W989" s="7"/>
      <c r="X989" s="7"/>
      <c r="Y989" s="7"/>
    </row>
    <row r="990" spans="1: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6"/>
      <c r="Q990" s="6"/>
      <c r="R990" s="6"/>
      <c r="S990" s="6"/>
      <c r="T990" s="7"/>
      <c r="U990" s="7"/>
      <c r="V990" s="7"/>
      <c r="W990" s="7"/>
      <c r="X990" s="7"/>
      <c r="Y990" s="7"/>
    </row>
    <row r="991" spans="1: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6"/>
      <c r="Q991" s="6"/>
      <c r="R991" s="6"/>
      <c r="S991" s="6"/>
      <c r="T991" s="7"/>
      <c r="U991" s="7"/>
      <c r="V991" s="7"/>
      <c r="W991" s="7"/>
      <c r="X991" s="7"/>
      <c r="Y991" s="7"/>
    </row>
    <row r="992" spans="1: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6"/>
      <c r="Q992" s="6"/>
      <c r="R992" s="6"/>
      <c r="S992" s="6"/>
      <c r="T992" s="7"/>
      <c r="U992" s="7"/>
      <c r="V992" s="7"/>
      <c r="W992" s="7"/>
      <c r="X992" s="7"/>
      <c r="Y992" s="7"/>
    </row>
    <row r="993" spans="1: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6"/>
      <c r="Q993" s="6"/>
      <c r="R993" s="6"/>
      <c r="S993" s="6"/>
      <c r="T993" s="7"/>
      <c r="U993" s="7"/>
      <c r="V993" s="7"/>
      <c r="W993" s="7"/>
      <c r="X993" s="7"/>
      <c r="Y993" s="7"/>
    </row>
    <row r="994" spans="1: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6"/>
      <c r="Q994" s="6"/>
      <c r="R994" s="6"/>
      <c r="S994" s="6"/>
      <c r="T994" s="7"/>
      <c r="U994" s="7"/>
      <c r="V994" s="7"/>
      <c r="W994" s="7"/>
      <c r="X994" s="7"/>
      <c r="Y994" s="7"/>
    </row>
    <row r="995" spans="1: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6"/>
      <c r="Q995" s="6"/>
      <c r="R995" s="6"/>
      <c r="S995" s="6"/>
      <c r="T995" s="7"/>
      <c r="U995" s="7"/>
      <c r="V995" s="7"/>
      <c r="W995" s="7"/>
      <c r="X995" s="7"/>
      <c r="Y995" s="7"/>
    </row>
    <row r="996" spans="1: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6"/>
      <c r="Q996" s="6"/>
      <c r="R996" s="6"/>
      <c r="S996" s="6"/>
      <c r="T996" s="7"/>
      <c r="U996" s="7"/>
      <c r="V996" s="7"/>
      <c r="W996" s="7"/>
      <c r="X996" s="7"/>
      <c r="Y996" s="7"/>
    </row>
    <row r="997" spans="1: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6"/>
      <c r="Q997" s="6"/>
      <c r="R997" s="6"/>
      <c r="S997" s="6"/>
      <c r="T997" s="7"/>
      <c r="U997" s="7"/>
      <c r="V997" s="7"/>
      <c r="W997" s="7"/>
      <c r="X997" s="7"/>
      <c r="Y997" s="7"/>
    </row>
    <row r="998" spans="1: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6"/>
      <c r="Q998" s="6"/>
      <c r="R998" s="6"/>
      <c r="S998" s="6"/>
      <c r="T998" s="7"/>
      <c r="U998" s="7"/>
      <c r="V998" s="7"/>
      <c r="W998" s="7"/>
      <c r="X998" s="7"/>
      <c r="Y998" s="7"/>
    </row>
    <row r="999" spans="1: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6"/>
      <c r="Q999" s="6"/>
      <c r="R999" s="6"/>
      <c r="S999" s="6"/>
      <c r="T999" s="7"/>
      <c r="U999" s="7"/>
      <c r="V999" s="7"/>
      <c r="W999" s="7"/>
      <c r="X999" s="7"/>
      <c r="Y999" s="7"/>
    </row>
    <row r="1000" spans="1: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6"/>
      <c r="Q1000" s="6"/>
      <c r="R1000" s="6"/>
      <c r="S1000" s="6"/>
      <c r="T1000" s="7"/>
      <c r="U1000" s="7"/>
      <c r="V1000" s="7"/>
      <c r="W1000" s="7"/>
      <c r="X1000" s="7"/>
      <c r="Y1000" s="7"/>
    </row>
    <row r="1001" spans="1: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6"/>
      <c r="Q1001" s="6"/>
      <c r="R1001" s="6"/>
      <c r="S1001" s="6"/>
      <c r="T1001" s="7"/>
      <c r="U1001" s="7"/>
      <c r="V1001" s="7"/>
      <c r="W1001" s="7"/>
      <c r="X1001" s="7"/>
      <c r="Y1001" s="7"/>
    </row>
    <row r="1002" spans="1: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6"/>
      <c r="Q1002" s="6"/>
      <c r="R1002" s="6"/>
      <c r="S1002" s="6"/>
      <c r="T1002" s="7"/>
      <c r="U1002" s="7"/>
      <c r="V1002" s="7"/>
      <c r="W1002" s="7"/>
      <c r="X1002" s="7"/>
      <c r="Y1002" s="7"/>
    </row>
  </sheetData>
  <mergeCells count="9">
    <mergeCell ref="Q3:Q4"/>
    <mergeCell ref="AA3:AA4"/>
    <mergeCell ref="AB3:AB4"/>
    <mergeCell ref="B3:B4"/>
    <mergeCell ref="C3:C4"/>
    <mergeCell ref="D3:D4"/>
    <mergeCell ref="E3:E4"/>
    <mergeCell ref="O3:O4"/>
    <mergeCell ref="P3:P4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1C13-8F5B-064A-83F5-E67AEECEDAFD}">
  <sheetPr>
    <tabColor rgb="FFC00000"/>
  </sheetPr>
  <dimension ref="A1:BB1002"/>
  <sheetViews>
    <sheetView showGridLines="0" zoomScale="90" zoomScaleNormal="90" workbookViewId="0">
      <pane ySplit="4" topLeftCell="A24" activePane="bottomLeft" state="frozen"/>
      <selection activeCell="C6" sqref="C6"/>
      <selection pane="bottomLeft" activeCell="F30" sqref="F30"/>
    </sheetView>
  </sheetViews>
  <sheetFormatPr baseColWidth="10" defaultColWidth="10.8984375" defaultRowHeight="27" outlineLevelCol="1"/>
  <cols>
    <col min="1" max="1" width="2.09765625" style="4" customWidth="1"/>
    <col min="2" max="2" width="3.5" style="4" customWidth="1"/>
    <col min="3" max="3" width="5.3984375" style="4" customWidth="1"/>
    <col min="4" max="5" width="12.296875" style="4" customWidth="1"/>
    <col min="6" max="13" width="8.3984375" style="4" customWidth="1"/>
    <col min="14" max="14" width="2.09765625" style="4" customWidth="1"/>
    <col min="15" max="15" width="7.59765625" style="4" customWidth="1"/>
    <col min="16" max="17" width="8.5" style="4" customWidth="1"/>
    <col min="18" max="25" width="5.5" style="4" customWidth="1"/>
    <col min="26" max="26" width="2.3984375" customWidth="1"/>
    <col min="27" max="36" width="4.296875" style="4" customWidth="1" outlineLevel="1"/>
    <col min="38" max="38" width="5" style="12" bestFit="1" customWidth="1"/>
    <col min="39" max="39" width="10.796875" style="12" customWidth="1"/>
    <col min="40" max="43" width="10.8984375" style="12"/>
    <col min="44" max="44" width="2.8984375" customWidth="1"/>
    <col min="45" max="45" width="8" customWidth="1"/>
    <col min="46" max="46" width="7.09765625" customWidth="1"/>
    <col min="47" max="47" width="7.3984375" customWidth="1"/>
  </cols>
  <sheetData>
    <row r="1" spans="1:54">
      <c r="A1" s="1"/>
      <c r="B1" s="2" t="s">
        <v>1</v>
      </c>
      <c r="D1" s="5">
        <v>8</v>
      </c>
      <c r="F1" s="3">
        <v>12</v>
      </c>
      <c r="G1" s="1"/>
      <c r="H1" s="1"/>
      <c r="I1" s="1">
        <f>F1 + 1</f>
        <v>13</v>
      </c>
      <c r="J1" s="1"/>
      <c r="K1" s="1"/>
      <c r="L1" s="1"/>
      <c r="M1" s="1"/>
      <c r="P1" s="6"/>
      <c r="R1" s="6"/>
      <c r="S1" s="6"/>
      <c r="AA1" s="2" t="s">
        <v>0</v>
      </c>
      <c r="AB1" s="3"/>
      <c r="AC1" s="3"/>
      <c r="AD1" s="1"/>
      <c r="AE1" s="1"/>
      <c r="AF1" s="6" t="s">
        <v>217</v>
      </c>
      <c r="AG1" s="1"/>
      <c r="AH1" s="1"/>
      <c r="AI1" s="1"/>
      <c r="AJ1" s="6" t="s">
        <v>219</v>
      </c>
    </row>
    <row r="2" spans="1:54">
      <c r="A2" s="7"/>
      <c r="B2" s="7"/>
      <c r="C2" s="7"/>
      <c r="D2" s="7"/>
      <c r="E2" s="7"/>
      <c r="F2" s="6"/>
      <c r="G2" s="6"/>
      <c r="H2" s="6"/>
      <c r="I2" s="6"/>
      <c r="J2" s="6"/>
      <c r="K2" s="6"/>
      <c r="L2" s="6"/>
      <c r="M2" s="7"/>
      <c r="O2" s="7"/>
      <c r="P2" s="6"/>
      <c r="Q2" s="6"/>
      <c r="R2" s="6"/>
      <c r="S2" s="6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54">
      <c r="A3" s="7"/>
      <c r="B3" s="44" t="s">
        <v>2</v>
      </c>
      <c r="C3" s="42" t="s">
        <v>10</v>
      </c>
      <c r="D3" s="42" t="s">
        <v>877</v>
      </c>
      <c r="E3" s="42" t="s">
        <v>879</v>
      </c>
      <c r="F3" s="8" t="str">
        <f t="shared" ref="F3:M3" si="0">AC3</f>
        <v>陰平</v>
      </c>
      <c r="G3" s="8" t="str">
        <f t="shared" si="0"/>
        <v>陽平</v>
      </c>
      <c r="H3" s="8" t="str">
        <f t="shared" si="0"/>
        <v>陰上</v>
      </c>
      <c r="I3" s="8" t="str">
        <f t="shared" si="0"/>
        <v>陽上</v>
      </c>
      <c r="J3" s="8" t="str">
        <f t="shared" si="0"/>
        <v>陰去</v>
      </c>
      <c r="K3" s="8" t="str">
        <f t="shared" si="0"/>
        <v>陽去</v>
      </c>
      <c r="L3" s="8" t="str">
        <f t="shared" si="0"/>
        <v>陰入</v>
      </c>
      <c r="M3" s="8" t="str">
        <f t="shared" si="0"/>
        <v>陽入</v>
      </c>
      <c r="O3" s="42" t="s">
        <v>11</v>
      </c>
      <c r="P3" s="40" t="s">
        <v>214</v>
      </c>
      <c r="Q3" s="40" t="s">
        <v>215</v>
      </c>
      <c r="R3" s="33" t="str">
        <f t="shared" ref="R3:Y3" si="1">AC3</f>
        <v>陰平</v>
      </c>
      <c r="S3" s="33" t="str">
        <f t="shared" si="1"/>
        <v>陽平</v>
      </c>
      <c r="T3" s="33" t="str">
        <f t="shared" si="1"/>
        <v>陰上</v>
      </c>
      <c r="U3" s="33" t="str">
        <f t="shared" si="1"/>
        <v>陽上</v>
      </c>
      <c r="V3" s="33" t="str">
        <f t="shared" si="1"/>
        <v>陰去</v>
      </c>
      <c r="W3" s="33" t="str">
        <f t="shared" si="1"/>
        <v>陽去</v>
      </c>
      <c r="X3" s="33" t="str">
        <f t="shared" si="1"/>
        <v>陰入</v>
      </c>
      <c r="Y3" s="33" t="str">
        <f t="shared" si="1"/>
        <v>陽入</v>
      </c>
      <c r="AA3" s="42" t="s">
        <v>2</v>
      </c>
      <c r="AB3" s="42" t="s">
        <v>3</v>
      </c>
      <c r="AC3" s="8" t="s">
        <v>4</v>
      </c>
      <c r="AD3" s="8" t="s">
        <v>7</v>
      </c>
      <c r="AE3" s="8" t="s">
        <v>557</v>
      </c>
      <c r="AF3" s="8" t="s">
        <v>556</v>
      </c>
      <c r="AG3" s="8" t="s">
        <v>5</v>
      </c>
      <c r="AH3" s="8" t="s">
        <v>8</v>
      </c>
      <c r="AI3" s="8" t="s">
        <v>6</v>
      </c>
      <c r="AJ3" s="8" t="s">
        <v>9</v>
      </c>
    </row>
    <row r="4" spans="1:54">
      <c r="A4" s="7"/>
      <c r="B4" s="45"/>
      <c r="C4" s="43"/>
      <c r="D4" s="43"/>
      <c r="E4" s="43"/>
      <c r="F4" s="8">
        <v>1</v>
      </c>
      <c r="G4" s="8">
        <v>2</v>
      </c>
      <c r="H4" s="8">
        <v>3</v>
      </c>
      <c r="I4" s="8">
        <v>4</v>
      </c>
      <c r="J4" s="8">
        <v>5</v>
      </c>
      <c r="K4" s="8">
        <v>6</v>
      </c>
      <c r="L4" s="8">
        <v>7</v>
      </c>
      <c r="M4" s="8">
        <v>8</v>
      </c>
      <c r="O4" s="43"/>
      <c r="P4" s="41"/>
      <c r="Q4" s="41"/>
      <c r="R4" s="34">
        <v>1</v>
      </c>
      <c r="S4" s="34">
        <v>2</v>
      </c>
      <c r="T4" s="34">
        <v>3</v>
      </c>
      <c r="U4" s="34">
        <v>4</v>
      </c>
      <c r="V4" s="34">
        <v>5</v>
      </c>
      <c r="W4" s="34">
        <v>6</v>
      </c>
      <c r="X4" s="34">
        <v>7</v>
      </c>
      <c r="Y4" s="34">
        <v>8</v>
      </c>
      <c r="AA4" s="43"/>
      <c r="AB4" s="43"/>
      <c r="AC4" s="8">
        <v>1</v>
      </c>
      <c r="AD4" s="8">
        <v>2</v>
      </c>
      <c r="AE4" s="8">
        <v>3</v>
      </c>
      <c r="AF4" s="8">
        <v>4</v>
      </c>
      <c r="AG4" s="8">
        <v>5</v>
      </c>
      <c r="AH4" s="8">
        <v>6</v>
      </c>
      <c r="AI4" s="8">
        <v>7</v>
      </c>
      <c r="AJ4" s="8">
        <v>8</v>
      </c>
      <c r="AL4" s="13" t="s">
        <v>220</v>
      </c>
      <c r="AM4" s="13" t="s">
        <v>221</v>
      </c>
      <c r="AN4" s="14" t="s">
        <v>222</v>
      </c>
      <c r="AO4" s="13" t="s">
        <v>223</v>
      </c>
      <c r="AP4" s="13" t="s">
        <v>224</v>
      </c>
      <c r="AQ4" s="13" t="s">
        <v>225</v>
      </c>
      <c r="AY4" s="19" t="s">
        <v>249</v>
      </c>
      <c r="AZ4" s="19" t="s">
        <v>250</v>
      </c>
      <c r="BA4" s="19" t="s">
        <v>249</v>
      </c>
      <c r="BB4" s="19" t="s">
        <v>250</v>
      </c>
    </row>
    <row r="5" spans="1:54" ht="43">
      <c r="A5" s="7"/>
      <c r="B5" s="39">
        <v>1</v>
      </c>
      <c r="C5" s="36" t="str">
        <f>INDEX(十五音韻母, $B5,1)</f>
        <v>君</v>
      </c>
      <c r="D5" s="29" t="str" cm="1">
        <f t="array" ref="D5" xml:space="preserve"> INDEX(閩拼舒聲韻母, $B5)</f>
        <v>un</v>
      </c>
      <c r="E5" s="29" t="str" cm="1">
        <f t="array" ref="E5" xml:space="preserve"> INDEX(閩拼入聲韻母, $B5)</f>
        <v>ut</v>
      </c>
      <c r="F5" s="31" t="str">
        <f t="shared" ref="F5:F36" si="2">IF(AND(F$4&lt;&gt;4,F$4&lt;&gt;8),SUBSTITUTE($D5,$O5,R5),IF(F$4=4,$E5,SUBSTITUTE($E5,$O5,R$5)))</f>
        <v>ūn</v>
      </c>
      <c r="G5" s="27" t="str">
        <f t="shared" ref="G5:G36" si="3">IF(AND(G$4&lt;&gt;4,G$4&lt;&gt;8),SUBSTITUTE($D5,$O5,S5),IF(G$4=4,$E5,SUBSTITUTE($E5,$O5,S$5)))</f>
        <v>ún</v>
      </c>
      <c r="H5" s="27" t="str">
        <f t="shared" ref="H5:H36" si="4">IF(AND(H$4&lt;&gt;4,H$4&lt;&gt;8),SUBSTITUTE($D5,$O5,T5),IF(H$4=4,$E5,SUBSTITUTE($E5,$O5,T$5)))</f>
        <v>ǔn</v>
      </c>
      <c r="I5" s="38" t="str">
        <f t="shared" ref="I5:I36" si="5">IF(AND(I$4&lt;&gt;4,I$4&lt;&gt;8),SUBSTITUTE($D5,$O5,U5),IF(I$4=4,$E5,SUBSTITUTE($E5,$O5,U$5)))</f>
        <v>ut</v>
      </c>
      <c r="J5" s="27" t="str">
        <f t="shared" ref="J5:J36" si="6">IF(AND(J$4&lt;&gt;4,J$4&lt;&gt;8),SUBSTITUTE($D5,$O5,V5),IF(J$4=4,$E5,SUBSTITUTE($E5,$O5,V$5)))</f>
        <v>ùn</v>
      </c>
      <c r="K5" s="27" t="str">
        <f t="shared" ref="K5:K36" si="7">IF(AND(K$4&lt;&gt;4,K$4&lt;&gt;8),SUBSTITUTE($D5,$O5,W5),IF(K$4=4,$E5,SUBSTITUTE($E5,$O5,W$5)))</f>
        <v>ûn</v>
      </c>
      <c r="L5" s="28" t="str">
        <f t="shared" ref="L5:L36" si="8">IF(AND(L$4&lt;&gt;4,L$4&lt;&gt;8),SUBSTITUTE($D5,$O5,X5),IF(L$4=4,$E5,SUBSTITUTE($E5,$O5,X$5)))</f>
        <v>ūn</v>
      </c>
      <c r="M5" s="28" t="str">
        <f>IF(AND(M$4&lt;&gt;4,M$4&lt;&gt;8),SUBSTITUTE($D5,$O5,Y5),IF(M$4=4,$E5,SUBSTITUTE($E5,$O5,Y5)))</f>
        <v>út</v>
      </c>
      <c r="O5" s="30" t="s">
        <v>20</v>
      </c>
      <c r="P5" s="32">
        <f t="shared" ref="P5:P36" si="9" xml:space="preserve"> MATCH($O5, $AB$5:$AB$12,0)</f>
        <v>6</v>
      </c>
      <c r="Q5" s="32">
        <v>1</v>
      </c>
      <c r="R5" s="35" t="str" cm="1">
        <f t="array" ref="R5" xml:space="preserve"> INDEX($AC$5:$AJ$12, $P5, AC$4)</f>
        <v>ū</v>
      </c>
      <c r="S5" s="35" t="str" cm="1">
        <f t="array" ref="S5" xml:space="preserve"> INDEX($AC$5:$AJ$12, $P5, AD$4)</f>
        <v>ú</v>
      </c>
      <c r="T5" s="35" t="str" cm="1">
        <f t="array" ref="T5" xml:space="preserve"> INDEX($AC$5:$AJ$12, $P5, AE$4)</f>
        <v>ǔ</v>
      </c>
      <c r="U5" s="35" t="str" cm="1">
        <f t="array" ref="U5" xml:space="preserve"> INDEX($AC$5:$AJ$12, $P5, AF$4)</f>
        <v>ǔ</v>
      </c>
      <c r="V5" s="35" t="str" cm="1">
        <f t="array" ref="V5" xml:space="preserve"> INDEX($AC$5:$AJ$12, $P5, AG$4)</f>
        <v>ù</v>
      </c>
      <c r="W5" s="35" t="str" cm="1">
        <f t="array" ref="W5" xml:space="preserve"> INDEX($AC$5:$AJ$12, $P5, AH$4)</f>
        <v>û</v>
      </c>
      <c r="X5" s="35" t="str" cm="1">
        <f t="array" ref="X5" xml:space="preserve"> INDEX($AC$5:$AJ$12, $P5, AI$4)</f>
        <v>ū</v>
      </c>
      <c r="Y5" s="35" t="str" cm="1">
        <f t="array" ref="Y5" xml:space="preserve"> INDEX($AC$5:$AJ$12, $P5, AJ$4)</f>
        <v>ú</v>
      </c>
      <c r="AA5" s="21">
        <v>1</v>
      </c>
      <c r="AB5" s="22" t="s">
        <v>12</v>
      </c>
      <c r="AC5" s="22" t="s">
        <v>16</v>
      </c>
      <c r="AD5" s="22" t="s">
        <v>13</v>
      </c>
      <c r="AE5" s="22" t="s">
        <v>235</v>
      </c>
      <c r="AF5" s="24" t="s">
        <v>235</v>
      </c>
      <c r="AG5" s="22" t="s">
        <v>14</v>
      </c>
      <c r="AH5" s="22" t="s">
        <v>15</v>
      </c>
      <c r="AI5" s="23" t="s">
        <v>16</v>
      </c>
      <c r="AJ5" s="23" t="s">
        <v>13</v>
      </c>
      <c r="AL5" s="15">
        <v>1</v>
      </c>
      <c r="AM5" s="16" t="s">
        <v>226</v>
      </c>
      <c r="AN5" s="17" t="s">
        <v>12</v>
      </c>
      <c r="AO5" s="18"/>
      <c r="AP5" s="18" t="str">
        <f xml:space="preserve"> IF(AO5="", "", HEX2DEC(MID(AO5, 3,4)))</f>
        <v/>
      </c>
      <c r="AQ5" s="18" t="str">
        <f>IF(AP5="", "", _xlfn.UNICHAR(AP5))</f>
        <v/>
      </c>
      <c r="AY5" t="s">
        <v>13</v>
      </c>
      <c r="AZ5" s="20">
        <v>0</v>
      </c>
      <c r="BA5" t="s">
        <v>251</v>
      </c>
      <c r="BB5" t="s">
        <v>252</v>
      </c>
    </row>
    <row r="6" spans="1:54" ht="43">
      <c r="A6" s="7"/>
      <c r="B6" s="39">
        <v>2</v>
      </c>
      <c r="C6" s="36" t="str">
        <f>INDEX(十五音韻母, $B6,1)</f>
        <v>堅</v>
      </c>
      <c r="D6" s="29" t="str" cm="1">
        <f t="array" ref="D6" xml:space="preserve"> INDEX(閩拼舒聲韻母, $B6)</f>
        <v>ian</v>
      </c>
      <c r="E6" s="29" t="str" cm="1">
        <f t="array" ref="E6" xml:space="preserve"> INDEX(閩拼入聲韻母, $B6)</f>
        <v>iat</v>
      </c>
      <c r="F6" s="31" t="str">
        <f t="shared" si="2"/>
        <v>iān</v>
      </c>
      <c r="G6" s="27" t="str">
        <f t="shared" si="3"/>
        <v>ián</v>
      </c>
      <c r="H6" s="27" t="str">
        <f t="shared" si="4"/>
        <v>iǎn</v>
      </c>
      <c r="I6" s="38" t="str">
        <f t="shared" si="5"/>
        <v>iat</v>
      </c>
      <c r="J6" s="27" t="str">
        <f t="shared" si="6"/>
        <v>iàn</v>
      </c>
      <c r="K6" s="27" t="str">
        <f t="shared" si="7"/>
        <v>iân</v>
      </c>
      <c r="L6" s="28" t="str">
        <f t="shared" si="8"/>
        <v>iān</v>
      </c>
      <c r="M6" s="28" t="str">
        <f t="shared" ref="M6:M54" si="10">IF(AND(M$4&lt;&gt;4,M$4&lt;&gt;8),SUBSTITUTE($D6,$O6,Y6),IF(M$4=4,$E6,SUBSTITUTE($E6,$O6,Y6)))</f>
        <v>iát</v>
      </c>
      <c r="O6" s="30" t="s">
        <v>12</v>
      </c>
      <c r="P6" s="32">
        <f t="shared" si="9"/>
        <v>1</v>
      </c>
      <c r="Q6" s="32">
        <v>2</v>
      </c>
      <c r="R6" s="35" t="str" cm="1">
        <f t="array" ref="R6" xml:space="preserve"> INDEX($AC$5:$AJ$12, $P6, AC$4)</f>
        <v>ā</v>
      </c>
      <c r="S6" s="35" t="str" cm="1">
        <f t="array" ref="S6" xml:space="preserve"> INDEX($AC$5:$AJ$12, $P6, AD$4)</f>
        <v>á</v>
      </c>
      <c r="T6" s="35" t="str" cm="1">
        <f t="array" ref="T6" xml:space="preserve"> INDEX($AC$5:$AJ$12, $P6, AE$4)</f>
        <v>ǎ</v>
      </c>
      <c r="U6" s="35" t="str" cm="1">
        <f t="array" ref="U6" xml:space="preserve"> INDEX($AC$5:$AJ$12, $P6, AF$4)</f>
        <v>ǎ</v>
      </c>
      <c r="V6" s="35" t="str" cm="1">
        <f t="array" ref="V6" xml:space="preserve"> INDEX($AC$5:$AJ$12, $P6, AG$4)</f>
        <v>à</v>
      </c>
      <c r="W6" s="35" t="str" cm="1">
        <f t="array" ref="W6" xml:space="preserve"> INDEX($AC$5:$AJ$12, $P6, AH$4)</f>
        <v>â</v>
      </c>
      <c r="X6" s="35" t="str" cm="1">
        <f t="array" ref="X6" xml:space="preserve"> INDEX($AC$5:$AJ$12, $P6, AI$4)</f>
        <v>ā</v>
      </c>
      <c r="Y6" s="35" t="str" cm="1">
        <f t="array" ref="Y6" xml:space="preserve"> INDEX($AC$5:$AJ$12, $P6, AJ$4)</f>
        <v>á</v>
      </c>
      <c r="AA6" s="21">
        <v>2</v>
      </c>
      <c r="AB6" s="22" t="s">
        <v>26</v>
      </c>
      <c r="AC6" s="22" t="s">
        <v>31</v>
      </c>
      <c r="AD6" s="22" t="s">
        <v>27</v>
      </c>
      <c r="AE6" s="22" t="s">
        <v>271</v>
      </c>
      <c r="AF6" s="24" t="s">
        <v>271</v>
      </c>
      <c r="AG6" s="22" t="s">
        <v>28</v>
      </c>
      <c r="AH6" s="22" t="s">
        <v>30</v>
      </c>
      <c r="AI6" s="23" t="s">
        <v>31</v>
      </c>
      <c r="AJ6" s="23" t="s">
        <v>27</v>
      </c>
      <c r="AK6" s="6"/>
      <c r="AL6" s="15">
        <v>2</v>
      </c>
      <c r="AM6" s="16" t="s">
        <v>227</v>
      </c>
      <c r="AN6" s="17" t="s">
        <v>13</v>
      </c>
      <c r="AO6" s="18" t="s">
        <v>228</v>
      </c>
      <c r="AP6" s="18">
        <f t="shared" ref="AP6:AP13" si="11" xml:space="preserve"> IF(AO6="", "", HEX2DEC(MID(AO6, 3,4)))</f>
        <v>769</v>
      </c>
      <c r="AQ6" s="18" t="str">
        <f t="shared" ref="AQ6:AQ12" si="12">IF(AP6="", "", _xlfn.UNICHAR(AP6))</f>
        <v>́</v>
      </c>
      <c r="AS6" t="s">
        <v>241</v>
      </c>
      <c r="AT6" s="18">
        <f xml:space="preserve"> IF(AS6="", "", HEX2DEC(MID(AS6, 3,4)))</f>
        <v>225</v>
      </c>
      <c r="AU6" s="18" t="str">
        <f>IF(AT6="", "", _xlfn.UNICHAR(AT6))</f>
        <v>á</v>
      </c>
      <c r="AY6" t="s">
        <v>14</v>
      </c>
      <c r="AZ6" s="20">
        <v>0</v>
      </c>
      <c r="BA6" t="s">
        <v>253</v>
      </c>
      <c r="BB6" t="s">
        <v>254</v>
      </c>
    </row>
    <row r="7" spans="1:54" ht="43">
      <c r="A7" s="7"/>
      <c r="B7" s="39">
        <v>3</v>
      </c>
      <c r="C7" s="36" t="str">
        <f>INDEX(十五音韻母, $B7,1)</f>
        <v>金</v>
      </c>
      <c r="D7" s="29" t="str" cm="1">
        <f t="array" ref="D7" xml:space="preserve"> INDEX(閩拼舒聲韻母, $B7)</f>
        <v>im</v>
      </c>
      <c r="E7" s="29" t="str" cm="1">
        <f t="array" ref="E7" xml:space="preserve"> INDEX(閩拼入聲韻母, $B7)</f>
        <v>ip</v>
      </c>
      <c r="F7" s="31" t="str">
        <f t="shared" si="2"/>
        <v>īm</v>
      </c>
      <c r="G7" s="27" t="str">
        <f t="shared" si="3"/>
        <v>ím</v>
      </c>
      <c r="H7" s="27" t="str">
        <f t="shared" si="4"/>
        <v>ǐm</v>
      </c>
      <c r="I7" s="38" t="str">
        <f t="shared" si="5"/>
        <v>ip</v>
      </c>
      <c r="J7" s="27" t="str">
        <f t="shared" si="6"/>
        <v>ìm</v>
      </c>
      <c r="K7" s="27" t="str">
        <f t="shared" si="7"/>
        <v>îm</v>
      </c>
      <c r="L7" s="28" t="str">
        <f t="shared" si="8"/>
        <v>īm</v>
      </c>
      <c r="M7" s="28" t="str">
        <f t="shared" si="10"/>
        <v>íp</v>
      </c>
      <c r="O7" s="30" t="s">
        <v>37</v>
      </c>
      <c r="P7" s="32">
        <f t="shared" si="9"/>
        <v>3</v>
      </c>
      <c r="Q7" s="32">
        <v>1</v>
      </c>
      <c r="R7" s="35" t="str" cm="1">
        <f t="array" ref="R7" xml:space="preserve"> INDEX($AC$5:$AJ$12, $P7, AC$4)</f>
        <v>ī</v>
      </c>
      <c r="S7" s="35" t="str" cm="1">
        <f t="array" ref="S7" xml:space="preserve"> INDEX($AC$5:$AJ$12, $P7, AD$4)</f>
        <v>í</v>
      </c>
      <c r="T7" s="35" t="str" cm="1">
        <f t="array" ref="T7" xml:space="preserve"> INDEX($AC$5:$AJ$12, $P7, AE$4)</f>
        <v>ǐ</v>
      </c>
      <c r="U7" s="35" t="str" cm="1">
        <f t="array" ref="U7" xml:space="preserve"> INDEX($AC$5:$AJ$12, $P7, AF$4)</f>
        <v>ǐ</v>
      </c>
      <c r="V7" s="35" t="str" cm="1">
        <f t="array" ref="V7" xml:space="preserve"> INDEX($AC$5:$AJ$12, $P7, AG$4)</f>
        <v>ì</v>
      </c>
      <c r="W7" s="35" t="str" cm="1">
        <f t="array" ref="W7" xml:space="preserve"> INDEX($AC$5:$AJ$12, $P7, AH$4)</f>
        <v>î</v>
      </c>
      <c r="X7" s="35" t="str" cm="1">
        <f t="array" ref="X7" xml:space="preserve"> INDEX($AC$5:$AJ$12, $P7, AI$4)</f>
        <v>ī</v>
      </c>
      <c r="Y7" s="35" t="str" cm="1">
        <f t="array" ref="Y7" xml:space="preserve"> INDEX($AC$5:$AJ$12, $P7, AJ$4)</f>
        <v>í</v>
      </c>
      <c r="Z7" s="6"/>
      <c r="AA7" s="21">
        <v>3</v>
      </c>
      <c r="AB7" s="22" t="s">
        <v>37</v>
      </c>
      <c r="AC7" s="22" t="s">
        <v>42</v>
      </c>
      <c r="AD7" s="22" t="s">
        <v>38</v>
      </c>
      <c r="AE7" s="22" t="s">
        <v>294</v>
      </c>
      <c r="AF7" s="24" t="s">
        <v>294</v>
      </c>
      <c r="AG7" s="22" t="s">
        <v>39</v>
      </c>
      <c r="AH7" s="22" t="s">
        <v>41</v>
      </c>
      <c r="AI7" s="23" t="s">
        <v>42</v>
      </c>
      <c r="AJ7" s="23" t="s">
        <v>38</v>
      </c>
      <c r="AK7" s="6"/>
      <c r="AL7" s="15">
        <v>3</v>
      </c>
      <c r="AM7" s="16" t="s">
        <v>229</v>
      </c>
      <c r="AN7" s="17" t="s">
        <v>14</v>
      </c>
      <c r="AO7" s="18" t="s">
        <v>230</v>
      </c>
      <c r="AP7" s="18">
        <f t="shared" si="11"/>
        <v>768</v>
      </c>
      <c r="AQ7" s="18" t="str">
        <f t="shared" si="12"/>
        <v>̀</v>
      </c>
      <c r="AS7" t="s">
        <v>242</v>
      </c>
      <c r="AT7" s="18">
        <f xml:space="preserve"> IF(AS7="", "", HEX2DEC(MID(AS7, 3,4)))</f>
        <v>224</v>
      </c>
      <c r="AU7" s="18" t="str">
        <f t="shared" ref="AU7" si="13">IF(AT7="", "", _xlfn.UNICHAR(AT7))</f>
        <v>à</v>
      </c>
      <c r="AY7" t="s">
        <v>15</v>
      </c>
      <c r="AZ7" s="20">
        <v>0</v>
      </c>
      <c r="BA7" t="s">
        <v>255</v>
      </c>
      <c r="BB7" t="s">
        <v>256</v>
      </c>
    </row>
    <row r="8" spans="1:54" ht="43">
      <c r="A8" s="7"/>
      <c r="B8" s="39">
        <v>4</v>
      </c>
      <c r="C8" s="36" t="str">
        <f>INDEX(十五音韻母, $B8,1)</f>
        <v>規</v>
      </c>
      <c r="D8" s="29" t="str" cm="1">
        <f t="array" ref="D8" xml:space="preserve"> INDEX(閩拼舒聲韻母, $B8)</f>
        <v>ui</v>
      </c>
      <c r="E8" s="29" t="str" cm="1">
        <f t="array" ref="E8" xml:space="preserve"> INDEX(閩拼入聲韻母, $B8)</f>
        <v>uih</v>
      </c>
      <c r="F8" s="31" t="str">
        <f t="shared" si="2"/>
        <v>ūi</v>
      </c>
      <c r="G8" s="27" t="str">
        <f t="shared" si="3"/>
        <v>úi</v>
      </c>
      <c r="H8" s="27" t="str">
        <f t="shared" si="4"/>
        <v>ǔi</v>
      </c>
      <c r="I8" s="38" t="str">
        <f t="shared" si="5"/>
        <v>uih</v>
      </c>
      <c r="J8" s="27" t="str">
        <f t="shared" si="6"/>
        <v>ùi</v>
      </c>
      <c r="K8" s="27" t="str">
        <f t="shared" si="7"/>
        <v>ûi</v>
      </c>
      <c r="L8" s="28" t="str">
        <f t="shared" si="8"/>
        <v>ūi</v>
      </c>
      <c r="M8" s="28" t="str">
        <f t="shared" si="10"/>
        <v>úih</v>
      </c>
      <c r="O8" s="30" t="s">
        <v>20</v>
      </c>
      <c r="P8" s="32">
        <f t="shared" si="9"/>
        <v>6</v>
      </c>
      <c r="Q8" s="32">
        <v>1</v>
      </c>
      <c r="R8" s="35" t="str" cm="1">
        <f t="array" ref="R8" xml:space="preserve"> INDEX($AC$5:$AJ$12, $P8, AC$4)</f>
        <v>ū</v>
      </c>
      <c r="S8" s="35" t="str" cm="1">
        <f t="array" ref="S8" xml:space="preserve"> INDEX($AC$5:$AJ$12, $P8, AD$4)</f>
        <v>ú</v>
      </c>
      <c r="T8" s="35" t="str" cm="1">
        <f t="array" ref="T8" xml:space="preserve"> INDEX($AC$5:$AJ$12, $P8, AE$4)</f>
        <v>ǔ</v>
      </c>
      <c r="U8" s="35" t="str" cm="1">
        <f t="array" ref="U8" xml:space="preserve"> INDEX($AC$5:$AJ$12, $P8, AF$4)</f>
        <v>ǔ</v>
      </c>
      <c r="V8" s="35" t="str" cm="1">
        <f t="array" ref="V8" xml:space="preserve"> INDEX($AC$5:$AJ$12, $P8, AG$4)</f>
        <v>ù</v>
      </c>
      <c r="W8" s="35" t="str" cm="1">
        <f t="array" ref="W8" xml:space="preserve"> INDEX($AC$5:$AJ$12, $P8, AH$4)</f>
        <v>û</v>
      </c>
      <c r="X8" s="35" t="str" cm="1">
        <f t="array" ref="X8" xml:space="preserve"> INDEX($AC$5:$AJ$12, $P8, AI$4)</f>
        <v>ū</v>
      </c>
      <c r="Y8" s="35" t="str" cm="1">
        <f t="array" ref="Y8" xml:space="preserve"> INDEX($AC$5:$AJ$12, $P8, AJ$4)</f>
        <v>ú</v>
      </c>
      <c r="Z8" s="6"/>
      <c r="AA8" s="21">
        <v>4</v>
      </c>
      <c r="AB8" s="22" t="s">
        <v>48</v>
      </c>
      <c r="AC8" s="22" t="s">
        <v>53</v>
      </c>
      <c r="AD8" s="22" t="s">
        <v>49</v>
      </c>
      <c r="AE8" s="22" t="s">
        <v>354</v>
      </c>
      <c r="AF8" s="24" t="s">
        <v>354</v>
      </c>
      <c r="AG8" s="22" t="s">
        <v>50</v>
      </c>
      <c r="AH8" s="22" t="s">
        <v>52</v>
      </c>
      <c r="AI8" s="23" t="s">
        <v>53</v>
      </c>
      <c r="AJ8" s="23" t="s">
        <v>49</v>
      </c>
      <c r="AK8" s="6"/>
      <c r="AL8" s="15">
        <v>4</v>
      </c>
      <c r="AM8" s="16" t="s">
        <v>231</v>
      </c>
      <c r="AN8" s="17" t="s">
        <v>216</v>
      </c>
      <c r="AO8" s="18"/>
      <c r="AP8" s="18" t="str">
        <f t="shared" si="11"/>
        <v/>
      </c>
      <c r="AQ8" s="18" t="str">
        <f t="shared" si="12"/>
        <v/>
      </c>
      <c r="AT8" s="18"/>
      <c r="AU8" s="18"/>
      <c r="AY8" t="s">
        <v>235</v>
      </c>
      <c r="AZ8" t="s">
        <v>257</v>
      </c>
      <c r="BA8" t="s">
        <v>258</v>
      </c>
      <c r="BB8" t="s">
        <v>259</v>
      </c>
    </row>
    <row r="9" spans="1:54" ht="43">
      <c r="A9" s="7"/>
      <c r="B9" s="39">
        <v>5</v>
      </c>
      <c r="C9" s="36" t="str">
        <f>INDEX(十五音韻母, $B9,1)</f>
        <v>嘉</v>
      </c>
      <c r="D9" s="29" t="str" cm="1">
        <f t="array" ref="D9" xml:space="preserve"> INDEX(閩拼舒聲韻母, $B9)</f>
        <v>e</v>
      </c>
      <c r="E9" s="29" t="str" cm="1">
        <f t="array" ref="E9" xml:space="preserve"> INDEX(閩拼入聲韻母, $B9)</f>
        <v>eh</v>
      </c>
      <c r="F9" s="31" t="str">
        <f t="shared" si="2"/>
        <v>ē</v>
      </c>
      <c r="G9" s="27" t="str">
        <f t="shared" si="3"/>
        <v>é</v>
      </c>
      <c r="H9" s="27" t="str">
        <f t="shared" si="4"/>
        <v>ě</v>
      </c>
      <c r="I9" s="38" t="str">
        <f t="shared" si="5"/>
        <v>eh</v>
      </c>
      <c r="J9" s="27" t="str">
        <f t="shared" si="6"/>
        <v>è</v>
      </c>
      <c r="K9" s="27" t="str">
        <f t="shared" si="7"/>
        <v>ê</v>
      </c>
      <c r="L9" s="28" t="str">
        <f t="shared" si="8"/>
        <v>ē</v>
      </c>
      <c r="M9" s="28" t="str">
        <f t="shared" si="10"/>
        <v>éh</v>
      </c>
      <c r="O9" s="30" t="s">
        <v>26</v>
      </c>
      <c r="P9" s="32">
        <f t="shared" si="9"/>
        <v>2</v>
      </c>
      <c r="Q9" s="32">
        <v>1</v>
      </c>
      <c r="R9" s="35" t="str" cm="1">
        <f t="array" ref="R9" xml:space="preserve"> INDEX($AC$5:$AJ$12, $P9, AC$4)</f>
        <v>ē</v>
      </c>
      <c r="S9" s="35" t="str" cm="1">
        <f t="array" ref="S9" xml:space="preserve"> INDEX($AC$5:$AJ$12, $P9, AD$4)</f>
        <v>é</v>
      </c>
      <c r="T9" s="35" t="str" cm="1">
        <f t="array" ref="T9" xml:space="preserve"> INDEX($AC$5:$AJ$12, $P9, AE$4)</f>
        <v>ě</v>
      </c>
      <c r="U9" s="35" t="str" cm="1">
        <f t="array" ref="U9" xml:space="preserve"> INDEX($AC$5:$AJ$12, $P9, AF$4)</f>
        <v>ě</v>
      </c>
      <c r="V9" s="35" t="str" cm="1">
        <f t="array" ref="V9" xml:space="preserve"> INDEX($AC$5:$AJ$12, $P9, AG$4)</f>
        <v>è</v>
      </c>
      <c r="W9" s="35" t="str" cm="1">
        <f t="array" ref="W9" xml:space="preserve"> INDEX($AC$5:$AJ$12, $P9, AH$4)</f>
        <v>ê</v>
      </c>
      <c r="X9" s="35" t="str" cm="1">
        <f t="array" ref="X9" xml:space="preserve"> INDEX($AC$5:$AJ$12, $P9, AI$4)</f>
        <v>ē</v>
      </c>
      <c r="Y9" s="35" t="str" cm="1">
        <f t="array" ref="Y9" xml:space="preserve"> INDEX($AC$5:$AJ$12, $P9, AJ$4)</f>
        <v>é</v>
      </c>
      <c r="Z9" s="6"/>
      <c r="AA9" s="21">
        <v>5</v>
      </c>
      <c r="AB9" s="22" t="s">
        <v>58</v>
      </c>
      <c r="AC9" s="22" t="s">
        <v>63</v>
      </c>
      <c r="AD9" s="22" t="s">
        <v>59</v>
      </c>
      <c r="AE9" s="22" t="s">
        <v>550</v>
      </c>
      <c r="AF9" s="24" t="s">
        <v>550</v>
      </c>
      <c r="AG9" s="22" t="s">
        <v>60</v>
      </c>
      <c r="AH9" s="22" t="s">
        <v>62</v>
      </c>
      <c r="AI9" s="23" t="s">
        <v>63</v>
      </c>
      <c r="AJ9" s="23" t="s">
        <v>59</v>
      </c>
      <c r="AK9" s="6"/>
      <c r="AL9" s="15">
        <v>5</v>
      </c>
      <c r="AM9" s="16" t="s">
        <v>232</v>
      </c>
      <c r="AN9" s="17" t="s">
        <v>15</v>
      </c>
      <c r="AO9" s="18" t="s">
        <v>233</v>
      </c>
      <c r="AP9" s="18">
        <f t="shared" si="11"/>
        <v>770</v>
      </c>
      <c r="AQ9" s="18" t="str">
        <f t="shared" si="12"/>
        <v>̂</v>
      </c>
      <c r="AS9" t="s">
        <v>243</v>
      </c>
      <c r="AT9" s="18">
        <f t="shared" ref="AT9:AT14" si="14" xml:space="preserve"> IF(AS9="", "", HEX2DEC(MID(AS9, 3,4)))</f>
        <v>226</v>
      </c>
      <c r="AU9" s="18" t="str">
        <f t="shared" ref="AU9:AU11" si="15">IF(AT9="", "", _xlfn.UNICHAR(AT9))</f>
        <v>â</v>
      </c>
      <c r="AY9" t="s">
        <v>16</v>
      </c>
      <c r="AZ9">
        <v>101</v>
      </c>
      <c r="BA9" t="s">
        <v>260</v>
      </c>
      <c r="BB9">
        <v>100</v>
      </c>
    </row>
    <row r="10" spans="1:54" ht="43">
      <c r="A10" s="7"/>
      <c r="B10" s="39">
        <v>6</v>
      </c>
      <c r="C10" s="36" t="str">
        <f>INDEX(十五音韻母, $B10,1)</f>
        <v>干</v>
      </c>
      <c r="D10" s="29" t="str" cm="1">
        <f t="array" ref="D10" xml:space="preserve"> INDEX(閩拼舒聲韻母, $B10)</f>
        <v>an</v>
      </c>
      <c r="E10" s="29" t="str" cm="1">
        <f t="array" ref="E10" xml:space="preserve"> INDEX(閩拼入聲韻母, $B10)</f>
        <v>at</v>
      </c>
      <c r="F10" s="31" t="str">
        <f t="shared" si="2"/>
        <v>ān</v>
      </c>
      <c r="G10" s="27" t="str">
        <f t="shared" si="3"/>
        <v>án</v>
      </c>
      <c r="H10" s="27" t="str">
        <f t="shared" si="4"/>
        <v>ǎn</v>
      </c>
      <c r="I10" s="38" t="str">
        <f t="shared" si="5"/>
        <v>at</v>
      </c>
      <c r="J10" s="27" t="str">
        <f t="shared" si="6"/>
        <v>àn</v>
      </c>
      <c r="K10" s="27" t="str">
        <f t="shared" si="7"/>
        <v>ân</v>
      </c>
      <c r="L10" s="28" t="str">
        <f t="shared" si="8"/>
        <v>ān</v>
      </c>
      <c r="M10" s="28" t="str">
        <f t="shared" si="10"/>
        <v>át</v>
      </c>
      <c r="O10" s="30" t="s">
        <v>12</v>
      </c>
      <c r="P10" s="32">
        <f t="shared" si="9"/>
        <v>1</v>
      </c>
      <c r="Q10" s="32">
        <v>1</v>
      </c>
      <c r="R10" s="35" t="str" cm="1">
        <f t="array" ref="R10" xml:space="preserve"> INDEX($AC$5:$AJ$12, $P10, AC$4)</f>
        <v>ā</v>
      </c>
      <c r="S10" s="35" t="str" cm="1">
        <f t="array" ref="S10" xml:space="preserve"> INDEX($AC$5:$AJ$12, $P10, AD$4)</f>
        <v>á</v>
      </c>
      <c r="T10" s="35" t="str" cm="1">
        <f t="array" ref="T10" xml:space="preserve"> INDEX($AC$5:$AJ$12, $P10, AE$4)</f>
        <v>ǎ</v>
      </c>
      <c r="U10" s="35" t="str" cm="1">
        <f t="array" ref="U10" xml:space="preserve"> INDEX($AC$5:$AJ$12, $P10, AF$4)</f>
        <v>ǎ</v>
      </c>
      <c r="V10" s="35" t="str" cm="1">
        <f t="array" ref="V10" xml:space="preserve"> INDEX($AC$5:$AJ$12, $P10, AG$4)</f>
        <v>à</v>
      </c>
      <c r="W10" s="35" t="str" cm="1">
        <f t="array" ref="W10" xml:space="preserve"> INDEX($AC$5:$AJ$12, $P10, AH$4)</f>
        <v>â</v>
      </c>
      <c r="X10" s="35" t="str" cm="1">
        <f t="array" ref="X10" xml:space="preserve"> INDEX($AC$5:$AJ$12, $P10, AI$4)</f>
        <v>ā</v>
      </c>
      <c r="Y10" s="35" t="str" cm="1">
        <f t="array" ref="Y10" xml:space="preserve"> INDEX($AC$5:$AJ$12, $P10, AJ$4)</f>
        <v>á</v>
      </c>
      <c r="Z10" s="6"/>
      <c r="AA10" s="21">
        <v>6</v>
      </c>
      <c r="AB10" s="22" t="s">
        <v>20</v>
      </c>
      <c r="AC10" s="22" t="s">
        <v>24</v>
      </c>
      <c r="AD10" s="22" t="s">
        <v>21</v>
      </c>
      <c r="AE10" s="22" t="s">
        <v>401</v>
      </c>
      <c r="AF10" s="24" t="s">
        <v>401</v>
      </c>
      <c r="AG10" s="22" t="s">
        <v>22</v>
      </c>
      <c r="AH10" s="22" t="s">
        <v>23</v>
      </c>
      <c r="AI10" s="23" t="s">
        <v>24</v>
      </c>
      <c r="AJ10" s="23" t="s">
        <v>21</v>
      </c>
      <c r="AK10" s="6"/>
      <c r="AL10" s="15">
        <v>6</v>
      </c>
      <c r="AM10" s="16" t="s">
        <v>234</v>
      </c>
      <c r="AN10" s="17" t="s">
        <v>235</v>
      </c>
      <c r="AO10" s="18" t="s">
        <v>236</v>
      </c>
      <c r="AP10" s="18">
        <f t="shared" si="11"/>
        <v>780</v>
      </c>
      <c r="AQ10" s="18" t="str">
        <f t="shared" si="12"/>
        <v>̌</v>
      </c>
      <c r="AS10" t="s">
        <v>244</v>
      </c>
      <c r="AT10" s="18">
        <f t="shared" si="14"/>
        <v>462</v>
      </c>
      <c r="AU10" s="18" t="str">
        <f t="shared" si="15"/>
        <v>ǎ</v>
      </c>
      <c r="AY10" t="s">
        <v>36</v>
      </c>
      <c r="AZ10" t="s">
        <v>261</v>
      </c>
      <c r="BA10" t="s">
        <v>262</v>
      </c>
      <c r="BB10" t="s">
        <v>263</v>
      </c>
    </row>
    <row r="11" spans="1:54" ht="43">
      <c r="A11" s="7"/>
      <c r="B11" s="39">
        <v>7</v>
      </c>
      <c r="C11" s="36" t="str">
        <f>INDEX(十五音韻母, $B11,1)</f>
        <v>公</v>
      </c>
      <c r="D11" s="29" t="str" cm="1">
        <f t="array" ref="D11" xml:space="preserve"> INDEX(閩拼舒聲韻母, $B11)</f>
        <v>ong</v>
      </c>
      <c r="E11" s="29" t="str" cm="1">
        <f t="array" ref="E11" xml:space="preserve"> INDEX(閩拼入聲韻母, $B11)</f>
        <v>ok</v>
      </c>
      <c r="F11" s="31" t="str">
        <f t="shared" si="2"/>
        <v>ōng</v>
      </c>
      <c r="G11" s="27" t="str">
        <f t="shared" si="3"/>
        <v>óng</v>
      </c>
      <c r="H11" s="27" t="str">
        <f t="shared" si="4"/>
        <v>ǒng</v>
      </c>
      <c r="I11" s="38" t="str">
        <f t="shared" si="5"/>
        <v>ok</v>
      </c>
      <c r="J11" s="27" t="str">
        <f t="shared" si="6"/>
        <v>òng</v>
      </c>
      <c r="K11" s="27" t="str">
        <f t="shared" si="7"/>
        <v>ông</v>
      </c>
      <c r="L11" s="28" t="str">
        <f t="shared" si="8"/>
        <v>ōng</v>
      </c>
      <c r="M11" s="28" t="str">
        <f t="shared" si="10"/>
        <v>ók</v>
      </c>
      <c r="O11" s="30" t="s">
        <v>48</v>
      </c>
      <c r="P11" s="32">
        <f t="shared" si="9"/>
        <v>4</v>
      </c>
      <c r="Q11" s="32">
        <v>1</v>
      </c>
      <c r="R11" s="35" t="str" cm="1">
        <f t="array" ref="R11" xml:space="preserve"> INDEX($AC$5:$AJ$12, $P11, AC$4)</f>
        <v>ō</v>
      </c>
      <c r="S11" s="35" t="str" cm="1">
        <f t="array" ref="S11" xml:space="preserve"> INDEX($AC$5:$AJ$12, $P11, AD$4)</f>
        <v>ó</v>
      </c>
      <c r="T11" s="35" t="str" cm="1">
        <f t="array" ref="T11" xml:space="preserve"> INDEX($AC$5:$AJ$12, $P11, AE$4)</f>
        <v>ǒ</v>
      </c>
      <c r="U11" s="35" t="str" cm="1">
        <f t="array" ref="U11" xml:space="preserve"> INDEX($AC$5:$AJ$12, $P11, AF$4)</f>
        <v>ǒ</v>
      </c>
      <c r="V11" s="35" t="str" cm="1">
        <f t="array" ref="V11" xml:space="preserve"> INDEX($AC$5:$AJ$12, $P11, AG$4)</f>
        <v>ò</v>
      </c>
      <c r="W11" s="35" t="str" cm="1">
        <f t="array" ref="W11" xml:space="preserve"> INDEX($AC$5:$AJ$12, $P11, AH$4)</f>
        <v>ô</v>
      </c>
      <c r="X11" s="35" t="str" cm="1">
        <f t="array" ref="X11" xml:space="preserve"> INDEX($AC$5:$AJ$12, $P11, AI$4)</f>
        <v>ō</v>
      </c>
      <c r="Y11" s="35" t="str" cm="1">
        <f t="array" ref="Y11" xml:space="preserve"> INDEX($AC$5:$AJ$12, $P11, AJ$4)</f>
        <v>ó</v>
      </c>
      <c r="Z11" s="6"/>
      <c r="AA11" s="21">
        <v>7</v>
      </c>
      <c r="AB11" s="22" t="s">
        <v>75</v>
      </c>
      <c r="AC11" s="22" t="s">
        <v>79</v>
      </c>
      <c r="AD11" s="22" t="s">
        <v>304</v>
      </c>
      <c r="AE11" s="22" t="s">
        <v>314</v>
      </c>
      <c r="AF11" s="24" t="s">
        <v>314</v>
      </c>
      <c r="AG11" s="22" t="s">
        <v>189</v>
      </c>
      <c r="AH11" s="22" t="s">
        <v>78</v>
      </c>
      <c r="AI11" s="23" t="s">
        <v>79</v>
      </c>
      <c r="AJ11" s="23" t="s">
        <v>304</v>
      </c>
      <c r="AK11" s="6"/>
      <c r="AL11" s="15">
        <v>7</v>
      </c>
      <c r="AM11" s="16" t="s">
        <v>237</v>
      </c>
      <c r="AN11" s="17" t="s">
        <v>16</v>
      </c>
      <c r="AO11" s="18" t="s">
        <v>238</v>
      </c>
      <c r="AP11" s="18">
        <f t="shared" si="11"/>
        <v>772</v>
      </c>
      <c r="AQ11" s="18" t="str">
        <f t="shared" si="12"/>
        <v>̄</v>
      </c>
      <c r="AS11" t="s">
        <v>245</v>
      </c>
      <c r="AT11" s="18">
        <f t="shared" si="14"/>
        <v>257</v>
      </c>
      <c r="AU11" s="18" t="str">
        <f t="shared" si="15"/>
        <v>ā</v>
      </c>
      <c r="AY11" t="s">
        <v>27</v>
      </c>
      <c r="AZ11" s="20">
        <v>0</v>
      </c>
      <c r="BA11" t="s">
        <v>264</v>
      </c>
      <c r="BB11" t="s">
        <v>265</v>
      </c>
    </row>
    <row r="12" spans="1:54" ht="43">
      <c r="A12" s="7"/>
      <c r="B12" s="39">
        <v>8</v>
      </c>
      <c r="C12" s="36" t="str">
        <f>INDEX(十五音韻母, $B12,1)</f>
        <v>乖</v>
      </c>
      <c r="D12" s="29" t="str" cm="1">
        <f t="array" ref="D12" xml:space="preserve"> INDEX(閩拼舒聲韻母, $B12)</f>
        <v>uai</v>
      </c>
      <c r="E12" s="29" t="str" cm="1">
        <f t="array" ref="E12" xml:space="preserve"> INDEX(閩拼入聲韻母, $B12)</f>
        <v>uaih</v>
      </c>
      <c r="F12" s="31" t="str">
        <f t="shared" si="2"/>
        <v>uāi</v>
      </c>
      <c r="G12" s="27" t="str">
        <f t="shared" si="3"/>
        <v>uái</v>
      </c>
      <c r="H12" s="27" t="str">
        <f t="shared" si="4"/>
        <v>uǎi</v>
      </c>
      <c r="I12" s="38" t="str">
        <f t="shared" si="5"/>
        <v>uaih</v>
      </c>
      <c r="J12" s="27" t="str">
        <f t="shared" si="6"/>
        <v>uài</v>
      </c>
      <c r="K12" s="27" t="str">
        <f t="shared" si="7"/>
        <v>uâi</v>
      </c>
      <c r="L12" s="28" t="str">
        <f t="shared" si="8"/>
        <v>uāi</v>
      </c>
      <c r="M12" s="28" t="str">
        <f t="shared" si="10"/>
        <v>uáih</v>
      </c>
      <c r="O12" s="30" t="s">
        <v>12</v>
      </c>
      <c r="P12" s="32">
        <f t="shared" si="9"/>
        <v>1</v>
      </c>
      <c r="Q12" s="32">
        <v>2</v>
      </c>
      <c r="R12" s="35" t="str" cm="1">
        <f t="array" ref="R12" xml:space="preserve"> INDEX($AC$5:$AJ$12, $P12, AC$4)</f>
        <v>ā</v>
      </c>
      <c r="S12" s="35" t="str" cm="1">
        <f t="array" ref="S12" xml:space="preserve"> INDEX($AC$5:$AJ$12, $P12, AD$4)</f>
        <v>á</v>
      </c>
      <c r="T12" s="35" t="str" cm="1">
        <f t="array" ref="T12" xml:space="preserve"> INDEX($AC$5:$AJ$12, $P12, AE$4)</f>
        <v>ǎ</v>
      </c>
      <c r="U12" s="35" t="str" cm="1">
        <f t="array" ref="U12" xml:space="preserve"> INDEX($AC$5:$AJ$12, $P12, AF$4)</f>
        <v>ǎ</v>
      </c>
      <c r="V12" s="35" t="str" cm="1">
        <f t="array" ref="V12" xml:space="preserve"> INDEX($AC$5:$AJ$12, $P12, AG$4)</f>
        <v>à</v>
      </c>
      <c r="W12" s="35" t="str" cm="1">
        <f t="array" ref="W12" xml:space="preserve"> INDEX($AC$5:$AJ$12, $P12, AH$4)</f>
        <v>â</v>
      </c>
      <c r="X12" s="35" t="str" cm="1">
        <f t="array" ref="X12" xml:space="preserve"> INDEX($AC$5:$AJ$12, $P12, AI$4)</f>
        <v>ā</v>
      </c>
      <c r="Y12" s="35" t="str" cm="1">
        <f t="array" ref="Y12" xml:space="preserve"> INDEX($AC$5:$AJ$12, $P12, AJ$4)</f>
        <v>á</v>
      </c>
      <c r="AA12" s="21">
        <v>8</v>
      </c>
      <c r="AB12" s="22" t="s">
        <v>178</v>
      </c>
      <c r="AC12" s="22" t="s">
        <v>551</v>
      </c>
      <c r="AD12" s="22" t="s">
        <v>552</v>
      </c>
      <c r="AE12" s="22" t="s">
        <v>553</v>
      </c>
      <c r="AF12" s="24" t="s">
        <v>332</v>
      </c>
      <c r="AG12" s="22" t="s">
        <v>554</v>
      </c>
      <c r="AH12" s="22" t="s">
        <v>555</v>
      </c>
      <c r="AI12" s="26" t="s">
        <v>551</v>
      </c>
      <c r="AJ12" s="26" t="s">
        <v>552</v>
      </c>
      <c r="AL12" s="15">
        <v>8</v>
      </c>
      <c r="AM12" s="16" t="s">
        <v>239</v>
      </c>
      <c r="AN12" s="17" t="s">
        <v>218</v>
      </c>
      <c r="AO12" s="18" t="s">
        <v>240</v>
      </c>
      <c r="AP12" s="18">
        <f t="shared" si="11"/>
        <v>781</v>
      </c>
      <c r="AQ12" s="18" t="str">
        <f t="shared" si="12"/>
        <v>̍</v>
      </c>
      <c r="AS12" t="s">
        <v>241</v>
      </c>
      <c r="AT12" s="18">
        <f t="shared" si="14"/>
        <v>225</v>
      </c>
      <c r="AU12" s="18" t="str">
        <f>IF(AT12="", "", _xlfn.UNICHAR(AT12) )</f>
        <v>á</v>
      </c>
      <c r="AV12" t="s">
        <v>248</v>
      </c>
      <c r="AW12" t="str">
        <f xml:space="preserve"> _xlfn.CONCAT(AU12:AV12)</f>
        <v>áp</v>
      </c>
      <c r="AY12" t="s">
        <v>28</v>
      </c>
      <c r="AZ12" s="20">
        <v>0</v>
      </c>
      <c r="BA12" t="s">
        <v>266</v>
      </c>
      <c r="BB12" t="s">
        <v>267</v>
      </c>
    </row>
    <row r="13" spans="1:54" ht="40">
      <c r="A13" s="7"/>
      <c r="B13" s="39">
        <v>9</v>
      </c>
      <c r="C13" s="36" t="str">
        <f>INDEX(十五音韻母, $B13,1)</f>
        <v>經</v>
      </c>
      <c r="D13" s="29" t="str" cm="1">
        <f t="array" ref="D13" xml:space="preserve"> INDEX(閩拼舒聲韻母, $B13)</f>
        <v>ing</v>
      </c>
      <c r="E13" s="29" t="str" cm="1">
        <f t="array" ref="E13" xml:space="preserve"> INDEX(閩拼入聲韻母, $B13)</f>
        <v>ik</v>
      </c>
      <c r="F13" s="31" t="str">
        <f t="shared" si="2"/>
        <v>īng</v>
      </c>
      <c r="G13" s="27" t="str">
        <f t="shared" si="3"/>
        <v>íng</v>
      </c>
      <c r="H13" s="27" t="str">
        <f t="shared" si="4"/>
        <v>ǐng</v>
      </c>
      <c r="I13" s="38" t="str">
        <f t="shared" si="5"/>
        <v>ik</v>
      </c>
      <c r="J13" s="27" t="str">
        <f t="shared" si="6"/>
        <v>ìng</v>
      </c>
      <c r="K13" s="27" t="str">
        <f t="shared" si="7"/>
        <v>îng</v>
      </c>
      <c r="L13" s="28" t="str">
        <f t="shared" si="8"/>
        <v>īng</v>
      </c>
      <c r="M13" s="28" t="str">
        <f t="shared" si="10"/>
        <v>ík</v>
      </c>
      <c r="O13" s="30" t="s">
        <v>37</v>
      </c>
      <c r="P13" s="32">
        <f t="shared" si="9"/>
        <v>3</v>
      </c>
      <c r="Q13" s="32">
        <v>1</v>
      </c>
      <c r="R13" s="35" t="str" cm="1">
        <f t="array" ref="R13" xml:space="preserve"> INDEX($AC$5:$AJ$12, $P13, AC$4)</f>
        <v>ī</v>
      </c>
      <c r="S13" s="35" t="str" cm="1">
        <f t="array" ref="S13" xml:space="preserve"> INDEX($AC$5:$AJ$12, $P13, AD$4)</f>
        <v>í</v>
      </c>
      <c r="T13" s="35" t="str" cm="1">
        <f t="array" ref="T13" xml:space="preserve"> INDEX($AC$5:$AJ$12, $P13, AE$4)</f>
        <v>ǐ</v>
      </c>
      <c r="U13" s="35" t="str" cm="1">
        <f t="array" ref="U13" xml:space="preserve"> INDEX($AC$5:$AJ$12, $P13, AF$4)</f>
        <v>ǐ</v>
      </c>
      <c r="V13" s="35" t="str" cm="1">
        <f t="array" ref="V13" xml:space="preserve"> INDEX($AC$5:$AJ$12, $P13, AG$4)</f>
        <v>ì</v>
      </c>
      <c r="W13" s="35" t="str" cm="1">
        <f t="array" ref="W13" xml:space="preserve"> INDEX($AC$5:$AJ$12, $P13, AH$4)</f>
        <v>î</v>
      </c>
      <c r="X13" s="35" t="str" cm="1">
        <f t="array" ref="X13" xml:space="preserve"> INDEX($AC$5:$AJ$12, $P13, AI$4)</f>
        <v>ī</v>
      </c>
      <c r="Y13" s="35" t="str" cm="1">
        <f t="array" ref="Y13" xml:space="preserve"> INDEX($AC$5:$AJ$12, $P13, AJ$4)</f>
        <v>í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O13" s="18" t="s">
        <v>246</v>
      </c>
      <c r="AP13" s="18">
        <f t="shared" si="11"/>
        <v>97</v>
      </c>
      <c r="AT13" s="18" t="str">
        <f t="shared" si="14"/>
        <v/>
      </c>
      <c r="AU13" s="18" t="str">
        <f t="shared" ref="AU13:AU14" si="16">IF(AT13="", "", _xlfn.UNICHAR(AT13))</f>
        <v/>
      </c>
      <c r="AY13" t="s">
        <v>30</v>
      </c>
      <c r="AZ13" t="s">
        <v>268</v>
      </c>
      <c r="BA13" t="s">
        <v>269</v>
      </c>
      <c r="BB13" t="s">
        <v>270</v>
      </c>
    </row>
    <row r="14" spans="1:54" ht="40">
      <c r="A14" s="10"/>
      <c r="B14" s="39">
        <v>10</v>
      </c>
      <c r="C14" s="36" t="str">
        <f>INDEX(十五音韻母, $B14,1)</f>
        <v>觀</v>
      </c>
      <c r="D14" s="29" t="str" cm="1">
        <f t="array" ref="D14" xml:space="preserve"> INDEX(閩拼舒聲韻母, $B14)</f>
        <v>uan</v>
      </c>
      <c r="E14" s="29" t="str" cm="1">
        <f t="array" ref="E14" xml:space="preserve"> INDEX(閩拼入聲韻母, $B14)</f>
        <v>uat</v>
      </c>
      <c r="F14" s="31" t="str">
        <f t="shared" si="2"/>
        <v>uān</v>
      </c>
      <c r="G14" s="27" t="str">
        <f t="shared" si="3"/>
        <v>uán</v>
      </c>
      <c r="H14" s="27" t="str">
        <f t="shared" si="4"/>
        <v>uǎn</v>
      </c>
      <c r="I14" s="38" t="str">
        <f t="shared" si="5"/>
        <v>uat</v>
      </c>
      <c r="J14" s="27" t="str">
        <f t="shared" si="6"/>
        <v>uàn</v>
      </c>
      <c r="K14" s="27" t="str">
        <f t="shared" si="7"/>
        <v>uân</v>
      </c>
      <c r="L14" s="28" t="str">
        <f t="shared" si="8"/>
        <v>uān</v>
      </c>
      <c r="M14" s="28" t="str">
        <f t="shared" si="10"/>
        <v>uát</v>
      </c>
      <c r="O14" s="30" t="s">
        <v>12</v>
      </c>
      <c r="P14" s="32">
        <f t="shared" si="9"/>
        <v>1</v>
      </c>
      <c r="Q14" s="32">
        <v>2</v>
      </c>
      <c r="R14" s="35" t="str" cm="1">
        <f t="array" ref="R14" xml:space="preserve"> INDEX($AC$5:$AJ$12, $P14, AC$4)</f>
        <v>ā</v>
      </c>
      <c r="S14" s="35" t="str" cm="1">
        <f t="array" ref="S14" xml:space="preserve"> INDEX($AC$5:$AJ$12, $P14, AD$4)</f>
        <v>á</v>
      </c>
      <c r="T14" s="35" t="str" cm="1">
        <f t="array" ref="T14" xml:space="preserve"> INDEX($AC$5:$AJ$12, $P14, AE$4)</f>
        <v>ǎ</v>
      </c>
      <c r="U14" s="35" t="str" cm="1">
        <f t="array" ref="U14" xml:space="preserve"> INDEX($AC$5:$AJ$12, $P14, AF$4)</f>
        <v>ǎ</v>
      </c>
      <c r="V14" s="35" t="str" cm="1">
        <f t="array" ref="V14" xml:space="preserve"> INDEX($AC$5:$AJ$12, $P14, AG$4)</f>
        <v>à</v>
      </c>
      <c r="W14" s="35" t="str" cm="1">
        <f t="array" ref="W14" xml:space="preserve"> INDEX($AC$5:$AJ$12, $P14, AH$4)</f>
        <v>â</v>
      </c>
      <c r="X14" s="35" t="str" cm="1">
        <f t="array" ref="X14" xml:space="preserve"> INDEX($AC$5:$AJ$12, $P14, AI$4)</f>
        <v>ā</v>
      </c>
      <c r="Y14" s="35" t="str" cm="1">
        <f t="array" ref="Y14" xml:space="preserve"> INDEX($AC$5:$AJ$12, $P14, AJ$4)</f>
        <v>á</v>
      </c>
      <c r="Z14" s="11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6"/>
      <c r="AT14" s="18" t="str">
        <f t="shared" si="14"/>
        <v/>
      </c>
      <c r="AU14" s="18" t="str">
        <f t="shared" si="16"/>
        <v/>
      </c>
      <c r="AY14" t="s">
        <v>271</v>
      </c>
      <c r="AZ14" t="s">
        <v>272</v>
      </c>
      <c r="BA14" t="s">
        <v>273</v>
      </c>
      <c r="BB14">
        <v>111</v>
      </c>
    </row>
    <row r="15" spans="1:54" ht="40">
      <c r="A15" s="7"/>
      <c r="B15" s="39">
        <v>11</v>
      </c>
      <c r="C15" s="36" t="str">
        <f>INDEX(十五音韻母, $B15,1)</f>
        <v>沽</v>
      </c>
      <c r="D15" s="29" t="str" cm="1">
        <f t="array" ref="D15" xml:space="preserve"> INDEX(閩拼舒聲韻母, $B15)</f>
        <v>oo</v>
      </c>
      <c r="E15" s="29" t="str" cm="1">
        <f t="array" ref="E15" xml:space="preserve"> INDEX(閩拼入聲韻母, $B15)</f>
        <v>ooh</v>
      </c>
      <c r="F15" s="31" t="str">
        <f t="shared" si="2"/>
        <v>ōo</v>
      </c>
      <c r="G15" s="27" t="str">
        <f t="shared" si="3"/>
        <v>óo</v>
      </c>
      <c r="H15" s="27" t="str">
        <f t="shared" si="4"/>
        <v>ǒo</v>
      </c>
      <c r="I15" s="38" t="str">
        <f t="shared" si="5"/>
        <v>ooh</v>
      </c>
      <c r="J15" s="27" t="str">
        <f t="shared" si="6"/>
        <v>òo</v>
      </c>
      <c r="K15" s="27" t="str">
        <f t="shared" si="7"/>
        <v>ôo</v>
      </c>
      <c r="L15" s="28" t="str">
        <f t="shared" si="8"/>
        <v>ōo</v>
      </c>
      <c r="M15" s="28" t="str">
        <f t="shared" si="10"/>
        <v>óoh</v>
      </c>
      <c r="O15" s="30" t="s">
        <v>58</v>
      </c>
      <c r="P15" s="32">
        <f t="shared" si="9"/>
        <v>5</v>
      </c>
      <c r="Q15" s="32">
        <v>1</v>
      </c>
      <c r="R15" s="35" t="str" cm="1">
        <f t="array" ref="R15" xml:space="preserve"> INDEX($AC$5:$AJ$12, $P15, AC$4)</f>
        <v>ōo</v>
      </c>
      <c r="S15" s="35" t="str" cm="1">
        <f t="array" ref="S15" xml:space="preserve"> INDEX($AC$5:$AJ$12, $P15, AD$4)</f>
        <v>óo</v>
      </c>
      <c r="T15" s="35" t="str" cm="1">
        <f t="array" ref="T15" xml:space="preserve"> INDEX($AC$5:$AJ$12, $P15, AE$4)</f>
        <v>ǒo</v>
      </c>
      <c r="U15" s="35" t="str" cm="1">
        <f t="array" ref="U15" xml:space="preserve"> INDEX($AC$5:$AJ$12, $P15, AF$4)</f>
        <v>ǒo</v>
      </c>
      <c r="V15" s="35" t="str" cm="1">
        <f t="array" ref="V15" xml:space="preserve"> INDEX($AC$5:$AJ$12, $P15, AG$4)</f>
        <v>òo</v>
      </c>
      <c r="W15" s="35" t="str" cm="1">
        <f t="array" ref="W15" xml:space="preserve"> INDEX($AC$5:$AJ$12, $P15, AH$4)</f>
        <v>ôo</v>
      </c>
      <c r="X15" s="35" t="str" cm="1">
        <f t="array" ref="X15" xml:space="preserve"> INDEX($AC$5:$AJ$12, $P15, AI$4)</f>
        <v>ōo</v>
      </c>
      <c r="Y15" s="35" t="str" cm="1">
        <f t="array" ref="Y15" xml:space="preserve"> INDEX($AC$5:$AJ$12, $P15, AJ$4)</f>
        <v>óo</v>
      </c>
      <c r="Z15" s="6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6"/>
      <c r="AO15" s="12" t="s">
        <v>241</v>
      </c>
      <c r="AP15" s="18">
        <f t="shared" ref="AP15:AP16" si="17" xml:space="preserve"> IF(AO15="", "", HEX2DEC(MID(AO15, 3,4)))</f>
        <v>225</v>
      </c>
      <c r="AQ15" s="12" t="str">
        <f t="shared" ref="AQ15:AQ16" si="18" xml:space="preserve"> _xlfn.UNICHAR(AP15)</f>
        <v>á</v>
      </c>
      <c r="AY15" t="s">
        <v>31</v>
      </c>
      <c r="AZ15">
        <v>113</v>
      </c>
      <c r="BA15" t="s">
        <v>274</v>
      </c>
      <c r="BB15">
        <v>112</v>
      </c>
    </row>
    <row r="16" spans="1:54" ht="40">
      <c r="A16" s="7"/>
      <c r="B16" s="39">
        <v>12</v>
      </c>
      <c r="C16" s="36" t="str">
        <f>INDEX(十五音韻母, $B16,1)</f>
        <v>嬌</v>
      </c>
      <c r="D16" s="29" t="str" cm="1">
        <f t="array" ref="D16" xml:space="preserve"> INDEX(閩拼舒聲韻母, $B16)</f>
        <v>iao</v>
      </c>
      <c r="E16" s="29" t="str" cm="1">
        <f t="array" ref="E16" xml:space="preserve"> INDEX(閩拼入聲韻母, $B16)</f>
        <v>iaoh</v>
      </c>
      <c r="F16" s="31" t="str">
        <f t="shared" si="2"/>
        <v>iāo</v>
      </c>
      <c r="G16" s="27" t="str">
        <f t="shared" si="3"/>
        <v>iáo</v>
      </c>
      <c r="H16" s="27" t="str">
        <f t="shared" si="4"/>
        <v>iǎo</v>
      </c>
      <c r="I16" s="38" t="str">
        <f t="shared" si="5"/>
        <v>iaoh</v>
      </c>
      <c r="J16" s="27" t="str">
        <f t="shared" si="6"/>
        <v>iào</v>
      </c>
      <c r="K16" s="27" t="str">
        <f t="shared" si="7"/>
        <v>iâo</v>
      </c>
      <c r="L16" s="28" t="str">
        <f t="shared" si="8"/>
        <v>iāo</v>
      </c>
      <c r="M16" s="28" t="str">
        <f t="shared" si="10"/>
        <v>iáoh</v>
      </c>
      <c r="O16" s="30" t="s">
        <v>12</v>
      </c>
      <c r="P16" s="32">
        <f t="shared" si="9"/>
        <v>1</v>
      </c>
      <c r="Q16" s="32">
        <v>2</v>
      </c>
      <c r="R16" s="35" t="str" cm="1">
        <f t="array" ref="R16" xml:space="preserve"> INDEX($AC$5:$AJ$12, $P16, AC$4)</f>
        <v>ā</v>
      </c>
      <c r="S16" s="35" t="str" cm="1">
        <f t="array" ref="S16" xml:space="preserve"> INDEX($AC$5:$AJ$12, $P16, AD$4)</f>
        <v>á</v>
      </c>
      <c r="T16" s="35" t="str" cm="1">
        <f t="array" ref="T16" xml:space="preserve"> INDEX($AC$5:$AJ$12, $P16, AE$4)</f>
        <v>ǎ</v>
      </c>
      <c r="U16" s="35" t="str" cm="1">
        <f t="array" ref="U16" xml:space="preserve"> INDEX($AC$5:$AJ$12, $P16, AF$4)</f>
        <v>ǎ</v>
      </c>
      <c r="V16" s="35" t="str" cm="1">
        <f t="array" ref="V16" xml:space="preserve"> INDEX($AC$5:$AJ$12, $P16, AG$4)</f>
        <v>à</v>
      </c>
      <c r="W16" s="35" t="str" cm="1">
        <f t="array" ref="W16" xml:space="preserve"> INDEX($AC$5:$AJ$12, $P16, AH$4)</f>
        <v>â</v>
      </c>
      <c r="X16" s="35" t="str" cm="1">
        <f t="array" ref="X16" xml:space="preserve"> INDEX($AC$5:$AJ$12, $P16, AI$4)</f>
        <v>ā</v>
      </c>
      <c r="Y16" s="35" t="str" cm="1">
        <f t="array" ref="Y16" xml:space="preserve"> INDEX($AC$5:$AJ$12, $P16, AJ$4)</f>
        <v>á</v>
      </c>
      <c r="Z16" s="6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6"/>
      <c r="AO16" s="12" t="s">
        <v>247</v>
      </c>
      <c r="AP16" s="18">
        <f t="shared" si="17"/>
        <v>769</v>
      </c>
      <c r="AQ16" s="12" t="str">
        <f t="shared" si="18"/>
        <v>́</v>
      </c>
      <c r="AY16" t="s">
        <v>69</v>
      </c>
      <c r="AZ16" t="s">
        <v>275</v>
      </c>
      <c r="BA16" t="s">
        <v>276</v>
      </c>
      <c r="BB16" t="s">
        <v>277</v>
      </c>
    </row>
    <row r="17" spans="1:54" ht="40">
      <c r="A17" s="7"/>
      <c r="B17" s="39">
        <v>13</v>
      </c>
      <c r="C17" s="36" t="str">
        <f>INDEX(十五音韻母, $B17,1)</f>
        <v>稽</v>
      </c>
      <c r="D17" s="29" t="str" cm="1">
        <f t="array" ref="D17" xml:space="preserve"> INDEX(閩拼舒聲韻母, $B17)</f>
        <v>e</v>
      </c>
      <c r="E17" s="29" t="str" cm="1">
        <f t="array" ref="E17" xml:space="preserve"> INDEX(閩拼入聲韻母, $B17)</f>
        <v>eh</v>
      </c>
      <c r="F17" s="31" t="str">
        <f t="shared" si="2"/>
        <v>ē</v>
      </c>
      <c r="G17" s="27" t="str">
        <f t="shared" si="3"/>
        <v>é</v>
      </c>
      <c r="H17" s="27" t="str">
        <f t="shared" si="4"/>
        <v>ě</v>
      </c>
      <c r="I17" s="38" t="str">
        <f t="shared" si="5"/>
        <v>eh</v>
      </c>
      <c r="J17" s="27" t="str">
        <f t="shared" si="6"/>
        <v>è</v>
      </c>
      <c r="K17" s="27" t="str">
        <f t="shared" si="7"/>
        <v>ê</v>
      </c>
      <c r="L17" s="28" t="str">
        <f t="shared" si="8"/>
        <v>ē</v>
      </c>
      <c r="M17" s="28" t="str">
        <f t="shared" si="10"/>
        <v>éh</v>
      </c>
      <c r="O17" s="30" t="s">
        <v>26</v>
      </c>
      <c r="P17" s="32">
        <f t="shared" si="9"/>
        <v>2</v>
      </c>
      <c r="Q17" s="32">
        <v>1</v>
      </c>
      <c r="R17" s="35" t="str" cm="1">
        <f t="array" ref="R17" xml:space="preserve"> INDEX($AC$5:$AJ$12, $P17, AC$4)</f>
        <v>ē</v>
      </c>
      <c r="S17" s="35" t="str" cm="1">
        <f t="array" ref="S17" xml:space="preserve"> INDEX($AC$5:$AJ$12, $P17, AD$4)</f>
        <v>é</v>
      </c>
      <c r="T17" s="35" t="str" cm="1">
        <f t="array" ref="T17" xml:space="preserve"> INDEX($AC$5:$AJ$12, $P17, AE$4)</f>
        <v>ě</v>
      </c>
      <c r="U17" s="35" t="str" cm="1">
        <f t="array" ref="U17" xml:space="preserve"> INDEX($AC$5:$AJ$12, $P17, AF$4)</f>
        <v>ě</v>
      </c>
      <c r="V17" s="35" t="str" cm="1">
        <f t="array" ref="V17" xml:space="preserve"> INDEX($AC$5:$AJ$12, $P17, AG$4)</f>
        <v>è</v>
      </c>
      <c r="W17" s="35" t="str" cm="1">
        <f t="array" ref="W17" xml:space="preserve"> INDEX($AC$5:$AJ$12, $P17, AH$4)</f>
        <v>ê</v>
      </c>
      <c r="X17" s="35" t="str" cm="1">
        <f t="array" ref="X17" xml:space="preserve"> INDEX($AC$5:$AJ$12, $P17, AI$4)</f>
        <v>ē</v>
      </c>
      <c r="Y17" s="35" t="str" cm="1">
        <f t="array" ref="Y17" xml:space="preserve"> INDEX($AC$5:$AJ$12, $P17, AJ$4)</f>
        <v>é</v>
      </c>
      <c r="AA17" s="7"/>
      <c r="AB17" s="7"/>
      <c r="AC17" s="7"/>
      <c r="AD17" s="7"/>
      <c r="AE17" s="7"/>
      <c r="AF17" s="7"/>
      <c r="AG17" s="7"/>
      <c r="AH17" s="7"/>
      <c r="AI17" s="7"/>
      <c r="AJ17" s="7"/>
      <c r="AP17" s="12">
        <f>AP15+AP16</f>
        <v>994</v>
      </c>
      <c r="AQ17" s="12" t="str">
        <f xml:space="preserve"> _xlfn.UNICHAR(AP17)</f>
        <v>Ϣ</v>
      </c>
      <c r="AY17" t="s">
        <v>278</v>
      </c>
      <c r="AZ17" t="s">
        <v>279</v>
      </c>
      <c r="BA17" t="s">
        <v>280</v>
      </c>
      <c r="BB17" t="s">
        <v>280</v>
      </c>
    </row>
    <row r="18" spans="1:54" ht="40">
      <c r="A18" s="7"/>
      <c r="B18" s="39">
        <v>14</v>
      </c>
      <c r="C18" s="36" t="str">
        <f>INDEX(十五音韻母, $B18,1)</f>
        <v>恭</v>
      </c>
      <c r="D18" s="29" t="str" cm="1">
        <f t="array" ref="D18" xml:space="preserve"> INDEX(閩拼舒聲韻母, $B18)</f>
        <v>iong</v>
      </c>
      <c r="E18" s="29" t="str" cm="1">
        <f t="array" ref="E18" xml:space="preserve"> INDEX(閩拼入聲韻母, $B18)</f>
        <v>iok</v>
      </c>
      <c r="F18" s="31" t="str">
        <f t="shared" si="2"/>
        <v>iōng</v>
      </c>
      <c r="G18" s="27" t="str">
        <f t="shared" si="3"/>
        <v>ióng</v>
      </c>
      <c r="H18" s="27" t="str">
        <f t="shared" si="4"/>
        <v>iǒng</v>
      </c>
      <c r="I18" s="38" t="str">
        <f t="shared" si="5"/>
        <v>iok</v>
      </c>
      <c r="J18" s="27" t="str">
        <f t="shared" si="6"/>
        <v>iòng</v>
      </c>
      <c r="K18" s="27" t="str">
        <f t="shared" si="7"/>
        <v>iông</v>
      </c>
      <c r="L18" s="28" t="str">
        <f t="shared" si="8"/>
        <v>iōng</v>
      </c>
      <c r="M18" s="28" t="str">
        <f t="shared" si="10"/>
        <v>iók</v>
      </c>
      <c r="O18" s="30" t="s">
        <v>48</v>
      </c>
      <c r="P18" s="32">
        <f t="shared" si="9"/>
        <v>4</v>
      </c>
      <c r="Q18" s="32">
        <v>2</v>
      </c>
      <c r="R18" s="35" t="str" cm="1">
        <f t="array" ref="R18" xml:space="preserve"> INDEX($AC$5:$AJ$12, $P18, AC$4)</f>
        <v>ō</v>
      </c>
      <c r="S18" s="35" t="str" cm="1">
        <f t="array" ref="S18" xml:space="preserve"> INDEX($AC$5:$AJ$12, $P18, AD$4)</f>
        <v>ó</v>
      </c>
      <c r="T18" s="35" t="str" cm="1">
        <f t="array" ref="T18" xml:space="preserve"> INDEX($AC$5:$AJ$12, $P18, AE$4)</f>
        <v>ǒ</v>
      </c>
      <c r="U18" s="35" t="str" cm="1">
        <f t="array" ref="U18" xml:space="preserve"> INDEX($AC$5:$AJ$12, $P18, AF$4)</f>
        <v>ǒ</v>
      </c>
      <c r="V18" s="35" t="str" cm="1">
        <f t="array" ref="V18" xml:space="preserve"> INDEX($AC$5:$AJ$12, $P18, AG$4)</f>
        <v>ò</v>
      </c>
      <c r="W18" s="35" t="str" cm="1">
        <f t="array" ref="W18" xml:space="preserve"> INDEX($AC$5:$AJ$12, $P18, AH$4)</f>
        <v>ô</v>
      </c>
      <c r="X18" s="35" t="str" cm="1">
        <f t="array" ref="X18" xml:space="preserve"> INDEX($AC$5:$AJ$12, $P18, AI$4)</f>
        <v>ō</v>
      </c>
      <c r="Y18" s="35" t="str" cm="1">
        <f t="array" ref="Y18" xml:space="preserve"> INDEX($AC$5:$AJ$12, $P18, AJ$4)</f>
        <v>ó</v>
      </c>
      <c r="AA18" s="7"/>
      <c r="AB18" s="7"/>
      <c r="AC18" s="7"/>
      <c r="AD18" s="7"/>
      <c r="AE18" s="7"/>
      <c r="AF18" s="7"/>
      <c r="AG18" s="7"/>
      <c r="AH18" s="7"/>
      <c r="AI18" s="7"/>
      <c r="AJ18" s="7"/>
      <c r="AY18" t="s">
        <v>281</v>
      </c>
      <c r="AZ18" t="s">
        <v>282</v>
      </c>
      <c r="BA18" t="s">
        <v>280</v>
      </c>
      <c r="BB18" t="s">
        <v>280</v>
      </c>
    </row>
    <row r="19" spans="1:54" ht="40">
      <c r="A19" s="7"/>
      <c r="B19" s="39">
        <v>15</v>
      </c>
      <c r="C19" s="36" t="str">
        <f>INDEX(十五音韻母, $B19,1)</f>
        <v>高</v>
      </c>
      <c r="D19" s="29" t="str" cm="1">
        <f t="array" ref="D19" xml:space="preserve"> INDEX(閩拼舒聲韻母, $B19)</f>
        <v>o</v>
      </c>
      <c r="E19" s="29" t="str" cm="1">
        <f t="array" ref="E19" xml:space="preserve"> INDEX(閩拼入聲韻母, $B19)</f>
        <v>oh</v>
      </c>
      <c r="F19" s="31" t="str">
        <f t="shared" si="2"/>
        <v>ō</v>
      </c>
      <c r="G19" s="27" t="str">
        <f t="shared" si="3"/>
        <v>ó</v>
      </c>
      <c r="H19" s="27" t="str">
        <f t="shared" si="4"/>
        <v>ǒ</v>
      </c>
      <c r="I19" s="38" t="str">
        <f t="shared" si="5"/>
        <v>oh</v>
      </c>
      <c r="J19" s="27" t="str">
        <f t="shared" si="6"/>
        <v>ò</v>
      </c>
      <c r="K19" s="27" t="str">
        <f t="shared" si="7"/>
        <v>ô</v>
      </c>
      <c r="L19" s="28" t="str">
        <f t="shared" si="8"/>
        <v>ō</v>
      </c>
      <c r="M19" s="28" t="str">
        <f t="shared" si="10"/>
        <v>óh</v>
      </c>
      <c r="O19" s="30" t="s">
        <v>48</v>
      </c>
      <c r="P19" s="32">
        <f t="shared" si="9"/>
        <v>4</v>
      </c>
      <c r="Q19" s="32">
        <v>1</v>
      </c>
      <c r="R19" s="35" t="str" cm="1">
        <f t="array" ref="R19" xml:space="preserve"> INDEX($AC$5:$AJ$12, $P19, AC$4)</f>
        <v>ō</v>
      </c>
      <c r="S19" s="35" t="str" cm="1">
        <f t="array" ref="S19" xml:space="preserve"> INDEX($AC$5:$AJ$12, $P19, AD$4)</f>
        <v>ó</v>
      </c>
      <c r="T19" s="35" t="str" cm="1">
        <f t="array" ref="T19" xml:space="preserve"> INDEX($AC$5:$AJ$12, $P19, AE$4)</f>
        <v>ǒ</v>
      </c>
      <c r="U19" s="35" t="str" cm="1">
        <f t="array" ref="U19" xml:space="preserve"> INDEX($AC$5:$AJ$12, $P19, AF$4)</f>
        <v>ǒ</v>
      </c>
      <c r="V19" s="35" t="str" cm="1">
        <f t="array" ref="V19" xml:space="preserve"> INDEX($AC$5:$AJ$12, $P19, AG$4)</f>
        <v>ò</v>
      </c>
      <c r="W19" s="35" t="str" cm="1">
        <f t="array" ref="W19" xml:space="preserve"> INDEX($AC$5:$AJ$12, $P19, AH$4)</f>
        <v>ô</v>
      </c>
      <c r="X19" s="35" t="str" cm="1">
        <f t="array" ref="X19" xml:space="preserve"> INDEX($AC$5:$AJ$12, $P19, AI$4)</f>
        <v>ō</v>
      </c>
      <c r="Y19" s="35" t="str" cm="1">
        <f t="array" ref="Y19" xml:space="preserve"> INDEX($AC$5:$AJ$12, $P19, AJ$4)</f>
        <v>ó</v>
      </c>
      <c r="AA19" s="7"/>
      <c r="AB19" s="7"/>
      <c r="AC19" s="7"/>
      <c r="AD19" s="7"/>
      <c r="AE19" s="7"/>
      <c r="AF19" s="7"/>
      <c r="AG19" s="7"/>
      <c r="AH19" s="7"/>
      <c r="AI19" s="7"/>
      <c r="AJ19" s="7"/>
      <c r="AY19" t="s">
        <v>283</v>
      </c>
      <c r="AZ19" t="s">
        <v>284</v>
      </c>
      <c r="BA19" t="s">
        <v>280</v>
      </c>
      <c r="BB19" t="s">
        <v>280</v>
      </c>
    </row>
    <row r="20" spans="1:54" ht="40">
      <c r="A20" s="7"/>
      <c r="B20" s="39">
        <v>16</v>
      </c>
      <c r="C20" s="36" t="str">
        <f>INDEX(十五音韻母, $B20,1)</f>
        <v>皆</v>
      </c>
      <c r="D20" s="29" t="str" cm="1">
        <f t="array" ref="D20" xml:space="preserve"> INDEX(閩拼舒聲韻母, $B20)</f>
        <v>ai</v>
      </c>
      <c r="E20" s="29" t="str" cm="1">
        <f t="array" ref="E20" xml:space="preserve"> INDEX(閩拼入聲韻母, $B20)</f>
        <v>aih</v>
      </c>
      <c r="F20" s="31" t="str">
        <f t="shared" si="2"/>
        <v>āi</v>
      </c>
      <c r="G20" s="27" t="str">
        <f t="shared" si="3"/>
        <v>ái</v>
      </c>
      <c r="H20" s="27" t="str">
        <f t="shared" si="4"/>
        <v>ǎi</v>
      </c>
      <c r="I20" s="38" t="str">
        <f t="shared" si="5"/>
        <v>aih</v>
      </c>
      <c r="J20" s="27" t="str">
        <f t="shared" si="6"/>
        <v>ài</v>
      </c>
      <c r="K20" s="27" t="str">
        <f t="shared" si="7"/>
        <v>âi</v>
      </c>
      <c r="L20" s="28" t="str">
        <f t="shared" si="8"/>
        <v>āi</v>
      </c>
      <c r="M20" s="28" t="str">
        <f t="shared" si="10"/>
        <v>áih</v>
      </c>
      <c r="O20" s="30" t="s">
        <v>12</v>
      </c>
      <c r="P20" s="32">
        <f t="shared" si="9"/>
        <v>1</v>
      </c>
      <c r="Q20" s="32">
        <v>1</v>
      </c>
      <c r="R20" s="35" t="str" cm="1">
        <f t="array" ref="R20" xml:space="preserve"> INDEX($AC$5:$AJ$12, $P20, AC$4)</f>
        <v>ā</v>
      </c>
      <c r="S20" s="35" t="str" cm="1">
        <f t="array" ref="S20" xml:space="preserve"> INDEX($AC$5:$AJ$12, $P20, AD$4)</f>
        <v>á</v>
      </c>
      <c r="T20" s="35" t="str" cm="1">
        <f t="array" ref="T20" xml:space="preserve"> INDEX($AC$5:$AJ$12, $P20, AE$4)</f>
        <v>ǎ</v>
      </c>
      <c r="U20" s="35" t="str" cm="1">
        <f t="array" ref="U20" xml:space="preserve"> INDEX($AC$5:$AJ$12, $P20, AF$4)</f>
        <v>ǎ</v>
      </c>
      <c r="V20" s="35" t="str" cm="1">
        <f t="array" ref="V20" xml:space="preserve"> INDEX($AC$5:$AJ$12, $P20, AG$4)</f>
        <v>à</v>
      </c>
      <c r="W20" s="35" t="str" cm="1">
        <f t="array" ref="W20" xml:space="preserve"> INDEX($AC$5:$AJ$12, $P20, AH$4)</f>
        <v>â</v>
      </c>
      <c r="X20" s="35" t="str" cm="1">
        <f t="array" ref="X20" xml:space="preserve"> INDEX($AC$5:$AJ$12, $P20, AI$4)</f>
        <v>ā</v>
      </c>
      <c r="Y20" s="35" t="str" cm="1">
        <f t="array" ref="Y20" xml:space="preserve"> INDEX($AC$5:$AJ$12, $P20, AJ$4)</f>
        <v>á</v>
      </c>
      <c r="AA20" s="7"/>
      <c r="AB20" s="7"/>
      <c r="AC20" s="7"/>
      <c r="AD20" s="7"/>
      <c r="AE20" s="7"/>
      <c r="AF20" s="7"/>
      <c r="AG20" s="7"/>
      <c r="AH20" s="7"/>
      <c r="AI20" s="7"/>
      <c r="AJ20" s="7"/>
      <c r="AY20" t="s">
        <v>38</v>
      </c>
      <c r="AZ20" t="s">
        <v>285</v>
      </c>
      <c r="BA20" t="s">
        <v>286</v>
      </c>
      <c r="BB20" t="s">
        <v>287</v>
      </c>
    </row>
    <row r="21" spans="1:54" ht="40">
      <c r="A21" s="7"/>
      <c r="B21" s="39">
        <v>17</v>
      </c>
      <c r="C21" s="36" t="str">
        <f>INDEX(十五音韻母, $B21,1)</f>
        <v>巾</v>
      </c>
      <c r="D21" s="29" t="str" cm="1">
        <f t="array" ref="D21" xml:space="preserve"> INDEX(閩拼舒聲韻母, $B21)</f>
        <v>in</v>
      </c>
      <c r="E21" s="29" t="str" cm="1">
        <f t="array" ref="E21" xml:space="preserve"> INDEX(閩拼入聲韻母, $B21)</f>
        <v>it</v>
      </c>
      <c r="F21" s="31" t="str">
        <f t="shared" si="2"/>
        <v>īn</v>
      </c>
      <c r="G21" s="27" t="str">
        <f t="shared" si="3"/>
        <v>ín</v>
      </c>
      <c r="H21" s="27" t="str">
        <f t="shared" si="4"/>
        <v>ǐn</v>
      </c>
      <c r="I21" s="38" t="str">
        <f t="shared" si="5"/>
        <v>it</v>
      </c>
      <c r="J21" s="27" t="str">
        <f t="shared" si="6"/>
        <v>ìn</v>
      </c>
      <c r="K21" s="27" t="str">
        <f t="shared" si="7"/>
        <v>în</v>
      </c>
      <c r="L21" s="28" t="str">
        <f t="shared" si="8"/>
        <v>īn</v>
      </c>
      <c r="M21" s="28" t="str">
        <f t="shared" si="10"/>
        <v>ít</v>
      </c>
      <c r="O21" s="30" t="s">
        <v>37</v>
      </c>
      <c r="P21" s="32">
        <f t="shared" si="9"/>
        <v>3</v>
      </c>
      <c r="Q21" s="32">
        <v>1</v>
      </c>
      <c r="R21" s="35" t="str" cm="1">
        <f t="array" ref="R21" xml:space="preserve"> INDEX($AC$5:$AJ$12, $P21, AC$4)</f>
        <v>ī</v>
      </c>
      <c r="S21" s="35" t="str" cm="1">
        <f t="array" ref="S21" xml:space="preserve"> INDEX($AC$5:$AJ$12, $P21, AD$4)</f>
        <v>í</v>
      </c>
      <c r="T21" s="35" t="str" cm="1">
        <f t="array" ref="T21" xml:space="preserve"> INDEX($AC$5:$AJ$12, $P21, AE$4)</f>
        <v>ǐ</v>
      </c>
      <c r="U21" s="35" t="str" cm="1">
        <f t="array" ref="U21" xml:space="preserve"> INDEX($AC$5:$AJ$12, $P21, AF$4)</f>
        <v>ǐ</v>
      </c>
      <c r="V21" s="35" t="str" cm="1">
        <f t="array" ref="V21" xml:space="preserve"> INDEX($AC$5:$AJ$12, $P21, AG$4)</f>
        <v>ì</v>
      </c>
      <c r="W21" s="35" t="str" cm="1">
        <f t="array" ref="W21" xml:space="preserve"> INDEX($AC$5:$AJ$12, $P21, AH$4)</f>
        <v>î</v>
      </c>
      <c r="X21" s="35" t="str" cm="1">
        <f t="array" ref="X21" xml:space="preserve"> INDEX($AC$5:$AJ$12, $P21, AI$4)</f>
        <v>ī</v>
      </c>
      <c r="Y21" s="35" t="str" cm="1">
        <f t="array" ref="Y21" xml:space="preserve"> INDEX($AC$5:$AJ$12, $P21, AJ$4)</f>
        <v>í</v>
      </c>
      <c r="AA21" s="7"/>
      <c r="AB21" s="7"/>
      <c r="AC21" s="7"/>
      <c r="AD21" s="7"/>
      <c r="AE21" s="7"/>
      <c r="AF21" s="7"/>
      <c r="AG21" s="7"/>
      <c r="AH21" s="7"/>
      <c r="AI21" s="7"/>
      <c r="AJ21" s="7"/>
      <c r="AY21" t="s">
        <v>39</v>
      </c>
      <c r="AZ21" t="s">
        <v>288</v>
      </c>
      <c r="BA21" t="s">
        <v>289</v>
      </c>
      <c r="BB21" t="s">
        <v>290</v>
      </c>
    </row>
    <row r="22" spans="1:54" ht="40">
      <c r="A22" s="7"/>
      <c r="B22" s="39">
        <v>18</v>
      </c>
      <c r="C22" s="36" t="str">
        <f>INDEX(十五音韻母, $B22,1)</f>
        <v>姜</v>
      </c>
      <c r="D22" s="29" t="str" cm="1">
        <f t="array" ref="D22" xml:space="preserve"> INDEX(閩拼舒聲韻母, $B22)</f>
        <v>iang</v>
      </c>
      <c r="E22" s="29" t="str" cm="1">
        <f t="array" ref="E22" xml:space="preserve"> INDEX(閩拼入聲韻母, $B22)</f>
        <v>iak</v>
      </c>
      <c r="F22" s="31" t="str">
        <f t="shared" si="2"/>
        <v>iāng</v>
      </c>
      <c r="G22" s="27" t="str">
        <f t="shared" si="3"/>
        <v>iáng</v>
      </c>
      <c r="H22" s="27" t="str">
        <f t="shared" si="4"/>
        <v>iǎng</v>
      </c>
      <c r="I22" s="38" t="str">
        <f t="shared" si="5"/>
        <v>iak</v>
      </c>
      <c r="J22" s="27" t="str">
        <f t="shared" si="6"/>
        <v>iàng</v>
      </c>
      <c r="K22" s="27" t="str">
        <f t="shared" si="7"/>
        <v>iâng</v>
      </c>
      <c r="L22" s="28" t="str">
        <f t="shared" si="8"/>
        <v>iāng</v>
      </c>
      <c r="M22" s="28" t="str">
        <f t="shared" si="10"/>
        <v>iák</v>
      </c>
      <c r="O22" s="30" t="s">
        <v>12</v>
      </c>
      <c r="P22" s="32">
        <f t="shared" si="9"/>
        <v>1</v>
      </c>
      <c r="Q22" s="32">
        <v>2</v>
      </c>
      <c r="R22" s="35" t="str" cm="1">
        <f t="array" ref="R22" xml:space="preserve"> INDEX($AC$5:$AJ$12, $P22, AC$4)</f>
        <v>ā</v>
      </c>
      <c r="S22" s="35" t="str" cm="1">
        <f t="array" ref="S22" xml:space="preserve"> INDEX($AC$5:$AJ$12, $P22, AD$4)</f>
        <v>á</v>
      </c>
      <c r="T22" s="35" t="str" cm="1">
        <f t="array" ref="T22" xml:space="preserve"> INDEX($AC$5:$AJ$12, $P22, AE$4)</f>
        <v>ǎ</v>
      </c>
      <c r="U22" s="35" t="str" cm="1">
        <f t="array" ref="U22" xml:space="preserve"> INDEX($AC$5:$AJ$12, $P22, AF$4)</f>
        <v>ǎ</v>
      </c>
      <c r="V22" s="35" t="str" cm="1">
        <f t="array" ref="V22" xml:space="preserve"> INDEX($AC$5:$AJ$12, $P22, AG$4)</f>
        <v>à</v>
      </c>
      <c r="W22" s="35" t="str" cm="1">
        <f t="array" ref="W22" xml:space="preserve"> INDEX($AC$5:$AJ$12, $P22, AH$4)</f>
        <v>â</v>
      </c>
      <c r="X22" s="35" t="str" cm="1">
        <f t="array" ref="X22" xml:space="preserve"> INDEX($AC$5:$AJ$12, $P22, AI$4)</f>
        <v>ā</v>
      </c>
      <c r="Y22" s="35" t="str" cm="1">
        <f t="array" ref="Y22" xml:space="preserve"> INDEX($AC$5:$AJ$12, $P22, AJ$4)</f>
        <v>á</v>
      </c>
      <c r="AA22" s="7"/>
      <c r="AB22" s="7"/>
      <c r="AC22" s="7"/>
      <c r="AD22" s="7"/>
      <c r="AE22" s="7"/>
      <c r="AF22" s="7"/>
      <c r="AG22" s="7"/>
      <c r="AH22" s="7"/>
      <c r="AI22" s="7"/>
      <c r="AJ22" s="7"/>
      <c r="AY22" t="s">
        <v>41</v>
      </c>
      <c r="AZ22" t="s">
        <v>291</v>
      </c>
      <c r="BA22" t="s">
        <v>292</v>
      </c>
      <c r="BB22" t="s">
        <v>293</v>
      </c>
    </row>
    <row r="23" spans="1:54" ht="40">
      <c r="A23" s="7"/>
      <c r="B23" s="39">
        <v>19</v>
      </c>
      <c r="C23" s="36" t="str">
        <f>INDEX(十五音韻母, $B23,1)</f>
        <v>甘</v>
      </c>
      <c r="D23" s="29" t="str" cm="1">
        <f t="array" ref="D23" xml:space="preserve"> INDEX(閩拼舒聲韻母, $B23)</f>
        <v>am</v>
      </c>
      <c r="E23" s="29" t="str" cm="1">
        <f t="array" ref="E23" xml:space="preserve"> INDEX(閩拼入聲韻母, $B23)</f>
        <v>ap</v>
      </c>
      <c r="F23" s="31" t="str">
        <f t="shared" si="2"/>
        <v>ām</v>
      </c>
      <c r="G23" s="27" t="str">
        <f t="shared" si="3"/>
        <v>ám</v>
      </c>
      <c r="H23" s="27" t="str">
        <f t="shared" si="4"/>
        <v>ǎm</v>
      </c>
      <c r="I23" s="38" t="str">
        <f t="shared" si="5"/>
        <v>ap</v>
      </c>
      <c r="J23" s="27" t="str">
        <f t="shared" si="6"/>
        <v>àm</v>
      </c>
      <c r="K23" s="27" t="str">
        <f t="shared" si="7"/>
        <v>âm</v>
      </c>
      <c r="L23" s="28" t="str">
        <f t="shared" si="8"/>
        <v>ām</v>
      </c>
      <c r="M23" s="28" t="str">
        <f t="shared" si="10"/>
        <v>áp</v>
      </c>
      <c r="O23" s="30" t="s">
        <v>12</v>
      </c>
      <c r="P23" s="32">
        <f t="shared" si="9"/>
        <v>1</v>
      </c>
      <c r="Q23" s="32">
        <v>1</v>
      </c>
      <c r="R23" s="35" t="str" cm="1">
        <f t="array" ref="R23" xml:space="preserve"> INDEX($AC$5:$AJ$12, $P23, AC$4)</f>
        <v>ā</v>
      </c>
      <c r="S23" s="35" t="str" cm="1">
        <f t="array" ref="S23" xml:space="preserve"> INDEX($AC$5:$AJ$12, $P23, AD$4)</f>
        <v>á</v>
      </c>
      <c r="T23" s="35" t="str" cm="1">
        <f t="array" ref="T23" xml:space="preserve"> INDEX($AC$5:$AJ$12, $P23, AE$4)</f>
        <v>ǎ</v>
      </c>
      <c r="U23" s="35" t="str" cm="1">
        <f t="array" ref="U23" xml:space="preserve"> INDEX($AC$5:$AJ$12, $P23, AF$4)</f>
        <v>ǎ</v>
      </c>
      <c r="V23" s="35" t="str" cm="1">
        <f t="array" ref="V23" xml:space="preserve"> INDEX($AC$5:$AJ$12, $P23, AG$4)</f>
        <v>à</v>
      </c>
      <c r="W23" s="35" t="str" cm="1">
        <f t="array" ref="W23" xml:space="preserve"> INDEX($AC$5:$AJ$12, $P23, AH$4)</f>
        <v>â</v>
      </c>
      <c r="X23" s="35" t="str" cm="1">
        <f t="array" ref="X23" xml:space="preserve"> INDEX($AC$5:$AJ$12, $P23, AI$4)</f>
        <v>ā</v>
      </c>
      <c r="Y23" s="35" t="str" cm="1">
        <f t="array" ref="Y23" xml:space="preserve"> INDEX($AC$5:$AJ$12, $P23, AJ$4)</f>
        <v>á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  <c r="AY23" t="s">
        <v>294</v>
      </c>
      <c r="AZ23" t="s">
        <v>295</v>
      </c>
      <c r="BA23" t="s">
        <v>296</v>
      </c>
      <c r="BB23" t="s">
        <v>297</v>
      </c>
    </row>
    <row r="24" spans="1:54" ht="40">
      <c r="A24" s="7"/>
      <c r="B24" s="39">
        <v>20</v>
      </c>
      <c r="C24" s="36" t="str">
        <f>INDEX(十五音韻母, $B24,1)</f>
        <v>瓜</v>
      </c>
      <c r="D24" s="29" t="str" cm="1">
        <f t="array" ref="D24" xml:space="preserve"> INDEX(閩拼舒聲韻母, $B24)</f>
        <v>ua</v>
      </c>
      <c r="E24" s="29" t="str" cm="1">
        <f t="array" ref="E24" xml:space="preserve"> INDEX(閩拼入聲韻母, $B24)</f>
        <v>uah</v>
      </c>
      <c r="F24" s="31" t="str">
        <f t="shared" si="2"/>
        <v>ūa</v>
      </c>
      <c r="G24" s="27" t="str">
        <f t="shared" si="3"/>
        <v>úa</v>
      </c>
      <c r="H24" s="27" t="str">
        <f t="shared" si="4"/>
        <v>ǔa</v>
      </c>
      <c r="I24" s="38" t="str">
        <f t="shared" si="5"/>
        <v>uah</v>
      </c>
      <c r="J24" s="27" t="str">
        <f t="shared" si="6"/>
        <v>ùa</v>
      </c>
      <c r="K24" s="27" t="str">
        <f t="shared" si="7"/>
        <v>ûa</v>
      </c>
      <c r="L24" s="28" t="str">
        <f t="shared" si="8"/>
        <v>ūa</v>
      </c>
      <c r="M24" s="28" t="str">
        <f t="shared" si="10"/>
        <v>úah</v>
      </c>
      <c r="O24" s="30" t="s">
        <v>20</v>
      </c>
      <c r="P24" s="32">
        <f t="shared" si="9"/>
        <v>6</v>
      </c>
      <c r="Q24" s="32">
        <v>1</v>
      </c>
      <c r="R24" s="35" t="str" cm="1">
        <f t="array" ref="R24" xml:space="preserve"> INDEX($AC$5:$AJ$12, $P24, AC$4)</f>
        <v>ū</v>
      </c>
      <c r="S24" s="35" t="str" cm="1">
        <f t="array" ref="S24" xml:space="preserve"> INDEX($AC$5:$AJ$12, $P24, AD$4)</f>
        <v>ú</v>
      </c>
      <c r="T24" s="35" t="str" cm="1">
        <f t="array" ref="T24" xml:space="preserve"> INDEX($AC$5:$AJ$12, $P24, AE$4)</f>
        <v>ǔ</v>
      </c>
      <c r="U24" s="35" t="str" cm="1">
        <f t="array" ref="U24" xml:space="preserve"> INDEX($AC$5:$AJ$12, $P24, AF$4)</f>
        <v>ǔ</v>
      </c>
      <c r="V24" s="35" t="str" cm="1">
        <f t="array" ref="V24" xml:space="preserve"> INDEX($AC$5:$AJ$12, $P24, AG$4)</f>
        <v>ù</v>
      </c>
      <c r="W24" s="35" t="str" cm="1">
        <f t="array" ref="W24" xml:space="preserve"> INDEX($AC$5:$AJ$12, $P24, AH$4)</f>
        <v>û</v>
      </c>
      <c r="X24" s="35" t="str" cm="1">
        <f t="array" ref="X24" xml:space="preserve"> INDEX($AC$5:$AJ$12, $P24, AI$4)</f>
        <v>ū</v>
      </c>
      <c r="Y24" s="35" t="str" cm="1">
        <f t="array" ref="Y24" xml:space="preserve"> INDEX($AC$5:$AJ$12, $P24, AJ$4)</f>
        <v>ú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Y24" t="s">
        <v>42</v>
      </c>
      <c r="AZ24" t="s">
        <v>298</v>
      </c>
      <c r="BA24" t="s">
        <v>299</v>
      </c>
      <c r="BB24" t="s">
        <v>300</v>
      </c>
    </row>
    <row r="25" spans="1:54" ht="40">
      <c r="A25" s="7"/>
      <c r="B25" s="39">
        <v>21</v>
      </c>
      <c r="C25" s="36" t="str">
        <f>INDEX(十五音韻母, $B25,1)</f>
        <v>江</v>
      </c>
      <c r="D25" s="29" t="str" cm="1">
        <f t="array" ref="D25" xml:space="preserve"> INDEX(閩拼舒聲韻母, $B25)</f>
        <v>ang</v>
      </c>
      <c r="E25" s="29" t="str" cm="1">
        <f t="array" ref="E25" xml:space="preserve"> INDEX(閩拼入聲韻母, $B25)</f>
        <v>ak</v>
      </c>
      <c r="F25" s="31" t="str">
        <f t="shared" si="2"/>
        <v>āng</v>
      </c>
      <c r="G25" s="27" t="str">
        <f t="shared" si="3"/>
        <v>áng</v>
      </c>
      <c r="H25" s="27" t="str">
        <f t="shared" si="4"/>
        <v>ǎng</v>
      </c>
      <c r="I25" s="38" t="str">
        <f t="shared" si="5"/>
        <v>ak</v>
      </c>
      <c r="J25" s="27" t="str">
        <f t="shared" si="6"/>
        <v>àng</v>
      </c>
      <c r="K25" s="27" t="str">
        <f t="shared" si="7"/>
        <v>âng</v>
      </c>
      <c r="L25" s="28" t="str">
        <f t="shared" si="8"/>
        <v>āng</v>
      </c>
      <c r="M25" s="28" t="str">
        <f t="shared" si="10"/>
        <v>ák</v>
      </c>
      <c r="O25" s="30" t="s">
        <v>12</v>
      </c>
      <c r="P25" s="32">
        <f t="shared" si="9"/>
        <v>1</v>
      </c>
      <c r="Q25" s="32">
        <v>1</v>
      </c>
      <c r="R25" s="35" t="str" cm="1">
        <f t="array" ref="R25" xml:space="preserve"> INDEX($AC$5:$AJ$12, $P25, AC$4)</f>
        <v>ā</v>
      </c>
      <c r="S25" s="35" t="str" cm="1">
        <f t="array" ref="S25" xml:space="preserve"> INDEX($AC$5:$AJ$12, $P25, AD$4)</f>
        <v>á</v>
      </c>
      <c r="T25" s="35" t="str" cm="1">
        <f t="array" ref="T25" xml:space="preserve"> INDEX($AC$5:$AJ$12, $P25, AE$4)</f>
        <v>ǎ</v>
      </c>
      <c r="U25" s="35" t="str" cm="1">
        <f t="array" ref="U25" xml:space="preserve"> INDEX($AC$5:$AJ$12, $P25, AF$4)</f>
        <v>ǎ</v>
      </c>
      <c r="V25" s="35" t="str" cm="1">
        <f t="array" ref="V25" xml:space="preserve"> INDEX($AC$5:$AJ$12, $P25, AG$4)</f>
        <v>à</v>
      </c>
      <c r="W25" s="35" t="str" cm="1">
        <f t="array" ref="W25" xml:space="preserve"> INDEX($AC$5:$AJ$12, $P25, AH$4)</f>
        <v>â</v>
      </c>
      <c r="X25" s="35" t="str" cm="1">
        <f t="array" ref="X25" xml:space="preserve"> INDEX($AC$5:$AJ$12, $P25, AI$4)</f>
        <v>ā</v>
      </c>
      <c r="Y25" s="35" t="str" cm="1">
        <f t="array" ref="Y25" xml:space="preserve"> INDEX($AC$5:$AJ$12, $P25, AJ$4)</f>
        <v>á</v>
      </c>
      <c r="AA25" s="7"/>
      <c r="AB25" s="7"/>
      <c r="AC25" s="7"/>
      <c r="AD25" s="7"/>
      <c r="AE25" s="7"/>
      <c r="AF25" s="7"/>
      <c r="AG25" s="7"/>
      <c r="AH25" s="7"/>
      <c r="AI25" s="7"/>
      <c r="AJ25" s="7"/>
      <c r="AY25" t="s">
        <v>47</v>
      </c>
      <c r="AZ25" t="s">
        <v>301</v>
      </c>
      <c r="BA25" t="s">
        <v>302</v>
      </c>
      <c r="BB25" t="s">
        <v>303</v>
      </c>
    </row>
    <row r="26" spans="1:54" ht="40">
      <c r="A26" s="7"/>
      <c r="B26" s="39">
        <v>22</v>
      </c>
      <c r="C26" s="36" t="str">
        <f>INDEX(十五音韻母, $B26,1)</f>
        <v>兼</v>
      </c>
      <c r="D26" s="29" t="str" cm="1">
        <f t="array" ref="D26" xml:space="preserve"> INDEX(閩拼舒聲韻母, $B26)</f>
        <v>iam</v>
      </c>
      <c r="E26" s="29" t="str" cm="1">
        <f t="array" ref="E26" xml:space="preserve"> INDEX(閩拼入聲韻母, $B26)</f>
        <v>iap</v>
      </c>
      <c r="F26" s="31" t="str">
        <f t="shared" si="2"/>
        <v>iām</v>
      </c>
      <c r="G26" s="27" t="str">
        <f t="shared" si="3"/>
        <v>iám</v>
      </c>
      <c r="H26" s="27" t="str">
        <f t="shared" si="4"/>
        <v>iǎm</v>
      </c>
      <c r="I26" s="38" t="str">
        <f t="shared" si="5"/>
        <v>iap</v>
      </c>
      <c r="J26" s="27" t="str">
        <f t="shared" si="6"/>
        <v>iàm</v>
      </c>
      <c r="K26" s="27" t="str">
        <f t="shared" si="7"/>
        <v>iâm</v>
      </c>
      <c r="L26" s="28" t="str">
        <f t="shared" si="8"/>
        <v>iām</v>
      </c>
      <c r="M26" s="28" t="str">
        <f t="shared" si="10"/>
        <v>iáp</v>
      </c>
      <c r="O26" s="30" t="s">
        <v>12</v>
      </c>
      <c r="P26" s="32">
        <f t="shared" si="9"/>
        <v>1</v>
      </c>
      <c r="Q26" s="32">
        <v>2</v>
      </c>
      <c r="R26" s="35" t="str" cm="1">
        <f t="array" ref="R26" xml:space="preserve"> INDEX($AC$5:$AJ$12, $P26, AC$4)</f>
        <v>ā</v>
      </c>
      <c r="S26" s="35" t="str" cm="1">
        <f t="array" ref="S26" xml:space="preserve"> INDEX($AC$5:$AJ$12, $P26, AD$4)</f>
        <v>á</v>
      </c>
      <c r="T26" s="35" t="str" cm="1">
        <f t="array" ref="T26" xml:space="preserve"> INDEX($AC$5:$AJ$12, $P26, AE$4)</f>
        <v>ǎ</v>
      </c>
      <c r="U26" s="35" t="str" cm="1">
        <f t="array" ref="U26" xml:space="preserve"> INDEX($AC$5:$AJ$12, $P26, AF$4)</f>
        <v>ǎ</v>
      </c>
      <c r="V26" s="35" t="str" cm="1">
        <f t="array" ref="V26" xml:space="preserve"> INDEX($AC$5:$AJ$12, $P26, AG$4)</f>
        <v>à</v>
      </c>
      <c r="W26" s="35" t="str" cm="1">
        <f t="array" ref="W26" xml:space="preserve"> INDEX($AC$5:$AJ$12, $P26, AH$4)</f>
        <v>â</v>
      </c>
      <c r="X26" s="35" t="str" cm="1">
        <f t="array" ref="X26" xml:space="preserve"> INDEX($AC$5:$AJ$12, $P26, AI$4)</f>
        <v>ā</v>
      </c>
      <c r="Y26" s="35" t="str" cm="1">
        <f t="array" ref="Y26" xml:space="preserve"> INDEX($AC$5:$AJ$12, $P26, AJ$4)</f>
        <v>á</v>
      </c>
      <c r="AA26" s="7"/>
      <c r="AB26" s="7"/>
      <c r="AC26" s="7"/>
      <c r="AD26" s="7"/>
      <c r="AE26" s="7"/>
      <c r="AF26" s="7"/>
      <c r="AG26" s="7"/>
      <c r="AH26" s="7"/>
      <c r="AI26" s="7"/>
      <c r="AJ26" s="7"/>
      <c r="AY26" t="s">
        <v>304</v>
      </c>
      <c r="AZ26" t="s">
        <v>305</v>
      </c>
      <c r="BA26" t="s">
        <v>306</v>
      </c>
      <c r="BB26" t="s">
        <v>307</v>
      </c>
    </row>
    <row r="27" spans="1:54" ht="40">
      <c r="A27" s="7"/>
      <c r="B27" s="39">
        <v>23</v>
      </c>
      <c r="C27" s="36" t="str">
        <f>INDEX(十五音韻母, $B27,1)</f>
        <v>交</v>
      </c>
      <c r="D27" s="29" t="str" cm="1">
        <f t="array" ref="D27" xml:space="preserve"> INDEX(閩拼舒聲韻母, $B27)</f>
        <v>ao</v>
      </c>
      <c r="E27" s="29" t="str" cm="1">
        <f t="array" ref="E27" xml:space="preserve"> INDEX(閩拼入聲韻母, $B27)</f>
        <v>aoh</v>
      </c>
      <c r="F27" s="31" t="str">
        <f t="shared" si="2"/>
        <v>āo</v>
      </c>
      <c r="G27" s="27" t="str">
        <f t="shared" si="3"/>
        <v>áo</v>
      </c>
      <c r="H27" s="27" t="str">
        <f t="shared" si="4"/>
        <v>ǎo</v>
      </c>
      <c r="I27" s="38" t="str">
        <f t="shared" si="5"/>
        <v>aoh</v>
      </c>
      <c r="J27" s="27" t="str">
        <f t="shared" si="6"/>
        <v>ào</v>
      </c>
      <c r="K27" s="27" t="str">
        <f t="shared" si="7"/>
        <v>âo</v>
      </c>
      <c r="L27" s="28" t="str">
        <f t="shared" si="8"/>
        <v>āo</v>
      </c>
      <c r="M27" s="28" t="str">
        <f t="shared" si="10"/>
        <v>áoh</v>
      </c>
      <c r="O27" s="30" t="s">
        <v>12</v>
      </c>
      <c r="P27" s="32">
        <f t="shared" si="9"/>
        <v>1</v>
      </c>
      <c r="Q27" s="32">
        <v>1</v>
      </c>
      <c r="R27" s="35" t="str" cm="1">
        <f t="array" ref="R27" xml:space="preserve"> INDEX($AC$5:$AJ$12, $P27, AC$4)</f>
        <v>ā</v>
      </c>
      <c r="S27" s="35" t="str" cm="1">
        <f t="array" ref="S27" xml:space="preserve"> INDEX($AC$5:$AJ$12, $P27, AD$4)</f>
        <v>á</v>
      </c>
      <c r="T27" s="35" t="str" cm="1">
        <f t="array" ref="T27" xml:space="preserve"> INDEX($AC$5:$AJ$12, $P27, AE$4)</f>
        <v>ǎ</v>
      </c>
      <c r="U27" s="35" t="str" cm="1">
        <f t="array" ref="U27" xml:space="preserve"> INDEX($AC$5:$AJ$12, $P27, AF$4)</f>
        <v>ǎ</v>
      </c>
      <c r="V27" s="35" t="str" cm="1">
        <f t="array" ref="V27" xml:space="preserve"> INDEX($AC$5:$AJ$12, $P27, AG$4)</f>
        <v>à</v>
      </c>
      <c r="W27" s="35" t="str" cm="1">
        <f t="array" ref="W27" xml:space="preserve"> INDEX($AC$5:$AJ$12, $P27, AH$4)</f>
        <v>â</v>
      </c>
      <c r="X27" s="35" t="str" cm="1">
        <f t="array" ref="X27" xml:space="preserve"> INDEX($AC$5:$AJ$12, $P27, AI$4)</f>
        <v>ā</v>
      </c>
      <c r="Y27" s="35" t="str" cm="1">
        <f t="array" ref="Y27" xml:space="preserve"> INDEX($AC$5:$AJ$12, $P27, AJ$4)</f>
        <v>á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Y27" t="s">
        <v>189</v>
      </c>
      <c r="AZ27" t="s">
        <v>308</v>
      </c>
      <c r="BA27" t="s">
        <v>309</v>
      </c>
      <c r="BB27" t="s">
        <v>310</v>
      </c>
    </row>
    <row r="28" spans="1:54" ht="40">
      <c r="A28" s="7"/>
      <c r="B28" s="39">
        <v>24</v>
      </c>
      <c r="C28" s="36" t="str">
        <f>INDEX(十五音韻母, $B28,1)</f>
        <v>迦</v>
      </c>
      <c r="D28" s="29" t="str" cm="1">
        <f t="array" ref="D28" xml:space="preserve"> INDEX(閩拼舒聲韻母, $B28)</f>
        <v>ia</v>
      </c>
      <c r="E28" s="29" t="str" cm="1">
        <f t="array" ref="E28" xml:space="preserve"> INDEX(閩拼入聲韻母, $B28)</f>
        <v>iah</v>
      </c>
      <c r="F28" s="31" t="str">
        <f t="shared" si="2"/>
        <v>iā</v>
      </c>
      <c r="G28" s="27" t="str">
        <f t="shared" si="3"/>
        <v>iá</v>
      </c>
      <c r="H28" s="27" t="str">
        <f t="shared" si="4"/>
        <v>iǎ</v>
      </c>
      <c r="I28" s="38" t="str">
        <f t="shared" si="5"/>
        <v>iah</v>
      </c>
      <c r="J28" s="27" t="str">
        <f t="shared" si="6"/>
        <v>ià</v>
      </c>
      <c r="K28" s="27" t="str">
        <f t="shared" si="7"/>
        <v>iâ</v>
      </c>
      <c r="L28" s="28" t="str">
        <f t="shared" si="8"/>
        <v>iā</v>
      </c>
      <c r="M28" s="28" t="str">
        <f t="shared" si="10"/>
        <v>iáh</v>
      </c>
      <c r="O28" s="30" t="s">
        <v>12</v>
      </c>
      <c r="P28" s="32">
        <f t="shared" si="9"/>
        <v>1</v>
      </c>
      <c r="Q28" s="32">
        <v>2</v>
      </c>
      <c r="R28" s="35" t="str" cm="1">
        <f t="array" ref="R28" xml:space="preserve"> INDEX($AC$5:$AJ$12, $P28, AC$4)</f>
        <v>ā</v>
      </c>
      <c r="S28" s="35" t="str" cm="1">
        <f t="array" ref="S28" xml:space="preserve"> INDEX($AC$5:$AJ$12, $P28, AD$4)</f>
        <v>á</v>
      </c>
      <c r="T28" s="35" t="str" cm="1">
        <f t="array" ref="T28" xml:space="preserve"> INDEX($AC$5:$AJ$12, $P28, AE$4)</f>
        <v>ǎ</v>
      </c>
      <c r="U28" s="35" t="str" cm="1">
        <f t="array" ref="U28" xml:space="preserve"> INDEX($AC$5:$AJ$12, $P28, AF$4)</f>
        <v>ǎ</v>
      </c>
      <c r="V28" s="35" t="str" cm="1">
        <f t="array" ref="V28" xml:space="preserve"> INDEX($AC$5:$AJ$12, $P28, AG$4)</f>
        <v>à</v>
      </c>
      <c r="W28" s="35" t="str" cm="1">
        <f t="array" ref="W28" xml:space="preserve"> INDEX($AC$5:$AJ$12, $P28, AH$4)</f>
        <v>â</v>
      </c>
      <c r="X28" s="35" t="str" cm="1">
        <f t="array" ref="X28" xml:space="preserve"> INDEX($AC$5:$AJ$12, $P28, AI$4)</f>
        <v>ā</v>
      </c>
      <c r="Y28" s="35" t="str" cm="1">
        <f t="array" ref="Y28" xml:space="preserve"> INDEX($AC$5:$AJ$12, $P28, AJ$4)</f>
        <v>á</v>
      </c>
      <c r="AA28" s="7"/>
      <c r="AB28" s="7"/>
      <c r="AC28" s="7"/>
      <c r="AD28" s="7"/>
      <c r="AE28" s="7"/>
      <c r="AF28" s="7"/>
      <c r="AG28" s="7"/>
      <c r="AH28" s="7"/>
      <c r="AI28" s="7"/>
      <c r="AJ28" s="7"/>
      <c r="AY28" t="s">
        <v>78</v>
      </c>
      <c r="AZ28" t="s">
        <v>311</v>
      </c>
      <c r="BA28" t="s">
        <v>312</v>
      </c>
      <c r="BB28" t="s">
        <v>313</v>
      </c>
    </row>
    <row r="29" spans="1:54" ht="40">
      <c r="A29" s="7"/>
      <c r="B29" s="39">
        <v>25</v>
      </c>
      <c r="C29" s="36" t="str">
        <f>INDEX(十五音韻母, $B29,1)</f>
        <v>檜</v>
      </c>
      <c r="D29" s="29" t="str" cm="1">
        <f t="array" ref="D29" xml:space="preserve"> INDEX(閩拼舒聲韻母, $B29)</f>
        <v>ue</v>
      </c>
      <c r="E29" s="29" t="str" cm="1">
        <f t="array" ref="E29" xml:space="preserve"> INDEX(閩拼入聲韻母, $B29)</f>
        <v>ueh</v>
      </c>
      <c r="F29" s="31" t="str">
        <f t="shared" si="2"/>
        <v>ūe</v>
      </c>
      <c r="G29" s="27" t="str">
        <f t="shared" si="3"/>
        <v>úe</v>
      </c>
      <c r="H29" s="27" t="str">
        <f t="shared" si="4"/>
        <v>ǔe</v>
      </c>
      <c r="I29" s="38" t="str">
        <f t="shared" si="5"/>
        <v>ueh</v>
      </c>
      <c r="J29" s="27" t="str">
        <f t="shared" si="6"/>
        <v>ùe</v>
      </c>
      <c r="K29" s="27" t="str">
        <f t="shared" si="7"/>
        <v>ûe</v>
      </c>
      <c r="L29" s="28" t="str">
        <f t="shared" si="8"/>
        <v>ūe</v>
      </c>
      <c r="M29" s="28" t="str">
        <f t="shared" si="10"/>
        <v>úeh</v>
      </c>
      <c r="O29" s="30" t="s">
        <v>20</v>
      </c>
      <c r="P29" s="32">
        <f t="shared" si="9"/>
        <v>6</v>
      </c>
      <c r="Q29" s="32">
        <v>1</v>
      </c>
      <c r="R29" s="35" t="str" cm="1">
        <f t="array" ref="R29" xml:space="preserve"> INDEX($AC$5:$AJ$12, $P29, AC$4)</f>
        <v>ū</v>
      </c>
      <c r="S29" s="35" t="str" cm="1">
        <f t="array" ref="S29" xml:space="preserve"> INDEX($AC$5:$AJ$12, $P29, AD$4)</f>
        <v>ú</v>
      </c>
      <c r="T29" s="35" t="str" cm="1">
        <f t="array" ref="T29" xml:space="preserve"> INDEX($AC$5:$AJ$12, $P29, AE$4)</f>
        <v>ǔ</v>
      </c>
      <c r="U29" s="35" t="str" cm="1">
        <f t="array" ref="U29" xml:space="preserve"> INDEX($AC$5:$AJ$12, $P29, AF$4)</f>
        <v>ǔ</v>
      </c>
      <c r="V29" s="35" t="str" cm="1">
        <f t="array" ref="V29" xml:space="preserve"> INDEX($AC$5:$AJ$12, $P29, AG$4)</f>
        <v>ù</v>
      </c>
      <c r="W29" s="35" t="str" cm="1">
        <f t="array" ref="W29" xml:space="preserve"> INDEX($AC$5:$AJ$12, $P29, AH$4)</f>
        <v>û</v>
      </c>
      <c r="X29" s="35" t="str" cm="1">
        <f t="array" ref="X29" xml:space="preserve"> INDEX($AC$5:$AJ$12, $P29, AI$4)</f>
        <v>ū</v>
      </c>
      <c r="Y29" s="35" t="str" cm="1">
        <f t="array" ref="Y29" xml:space="preserve"> INDEX($AC$5:$AJ$12, $P29, AJ$4)</f>
        <v>ú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  <c r="AY29" t="s">
        <v>314</v>
      </c>
      <c r="AZ29" t="s">
        <v>315</v>
      </c>
      <c r="BA29" t="s">
        <v>316</v>
      </c>
      <c r="BB29" t="s">
        <v>317</v>
      </c>
    </row>
    <row r="30" spans="1:54" ht="40">
      <c r="A30" s="7"/>
      <c r="B30" s="39">
        <v>26</v>
      </c>
      <c r="C30" s="36" t="str">
        <f>INDEX(十五音韻母, $B30,1)</f>
        <v>監</v>
      </c>
      <c r="D30" s="29" t="str" cm="1">
        <f t="array" ref="D30" xml:space="preserve"> INDEX(閩拼舒聲韻母, $B30)</f>
        <v>na</v>
      </c>
      <c r="E30" s="29" t="str" cm="1">
        <f t="array" ref="E30" xml:space="preserve"> INDEX(閩拼入聲韻母, $B30)</f>
        <v>nah</v>
      </c>
      <c r="F30" s="31" t="str">
        <f t="shared" si="2"/>
        <v>nā</v>
      </c>
      <c r="G30" s="27" t="str">
        <f t="shared" si="3"/>
        <v>ná</v>
      </c>
      <c r="H30" s="27" t="str">
        <f t="shared" si="4"/>
        <v>nǎ</v>
      </c>
      <c r="I30" s="38" t="str">
        <f t="shared" si="5"/>
        <v>nah</v>
      </c>
      <c r="J30" s="27" t="str">
        <f t="shared" si="6"/>
        <v>nà</v>
      </c>
      <c r="K30" s="27" t="str">
        <f t="shared" si="7"/>
        <v>nâ</v>
      </c>
      <c r="L30" s="28" t="str">
        <f t="shared" si="8"/>
        <v>nā</v>
      </c>
      <c r="M30" s="28" t="str">
        <f t="shared" si="10"/>
        <v>náh</v>
      </c>
      <c r="O30" s="30" t="s">
        <v>12</v>
      </c>
      <c r="P30" s="32">
        <f t="shared" si="9"/>
        <v>1</v>
      </c>
      <c r="Q30" s="32">
        <v>1</v>
      </c>
      <c r="R30" s="35" t="str" cm="1">
        <f t="array" ref="R30" xml:space="preserve"> INDEX($AC$5:$AJ$12, $P30, AC$4)</f>
        <v>ā</v>
      </c>
      <c r="S30" s="35" t="str" cm="1">
        <f t="array" ref="S30" xml:space="preserve"> INDEX($AC$5:$AJ$12, $P30, AD$4)</f>
        <v>á</v>
      </c>
      <c r="T30" s="35" t="str" cm="1">
        <f t="array" ref="T30" xml:space="preserve"> INDEX($AC$5:$AJ$12, $P30, AE$4)</f>
        <v>ǎ</v>
      </c>
      <c r="U30" s="35" t="str" cm="1">
        <f t="array" ref="U30" xml:space="preserve"> INDEX($AC$5:$AJ$12, $P30, AF$4)</f>
        <v>ǎ</v>
      </c>
      <c r="V30" s="35" t="str" cm="1">
        <f t="array" ref="V30" xml:space="preserve"> INDEX($AC$5:$AJ$12, $P30, AG$4)</f>
        <v>à</v>
      </c>
      <c r="W30" s="35" t="str" cm="1">
        <f t="array" ref="W30" xml:space="preserve"> INDEX($AC$5:$AJ$12, $P30, AH$4)</f>
        <v>â</v>
      </c>
      <c r="X30" s="35" t="str" cm="1">
        <f t="array" ref="X30" xml:space="preserve"> INDEX($AC$5:$AJ$12, $P30, AI$4)</f>
        <v>ā</v>
      </c>
      <c r="Y30" s="35" t="str" cm="1">
        <f t="array" ref="Y30" xml:space="preserve"> INDEX($AC$5:$AJ$12, $P30, AJ$4)</f>
        <v>á</v>
      </c>
      <c r="AA30" s="7"/>
      <c r="AB30" s="7"/>
      <c r="AC30" s="7"/>
      <c r="AD30" s="7"/>
      <c r="AE30" s="7"/>
      <c r="AF30" s="7"/>
      <c r="AG30" s="7"/>
      <c r="AH30" s="7"/>
      <c r="AI30" s="7"/>
      <c r="AJ30" s="7"/>
      <c r="AY30" t="s">
        <v>79</v>
      </c>
      <c r="AZ30" t="s">
        <v>318</v>
      </c>
      <c r="BA30" t="s">
        <v>319</v>
      </c>
      <c r="BB30" t="s">
        <v>320</v>
      </c>
    </row>
    <row r="31" spans="1:54" ht="40">
      <c r="A31" s="7"/>
      <c r="B31" s="39">
        <v>27</v>
      </c>
      <c r="C31" s="36" t="str">
        <f>INDEX(十五音韻母, $B31,1)</f>
        <v>艍</v>
      </c>
      <c r="D31" s="29" t="str" cm="1">
        <f t="array" ref="D31" xml:space="preserve"> INDEX(閩拼舒聲韻母, $B31)</f>
        <v>u</v>
      </c>
      <c r="E31" s="29" t="str" cm="1">
        <f t="array" ref="E31" xml:space="preserve"> INDEX(閩拼入聲韻母, $B31)</f>
        <v>uh</v>
      </c>
      <c r="F31" s="31" t="str">
        <f t="shared" si="2"/>
        <v>ū</v>
      </c>
      <c r="G31" s="27" t="str">
        <f t="shared" si="3"/>
        <v>ú</v>
      </c>
      <c r="H31" s="27" t="str">
        <f t="shared" si="4"/>
        <v>ǔ</v>
      </c>
      <c r="I31" s="38" t="str">
        <f t="shared" si="5"/>
        <v>uh</v>
      </c>
      <c r="J31" s="27" t="str">
        <f t="shared" si="6"/>
        <v>ù</v>
      </c>
      <c r="K31" s="27" t="str">
        <f t="shared" si="7"/>
        <v>û</v>
      </c>
      <c r="L31" s="28" t="str">
        <f t="shared" si="8"/>
        <v>ū</v>
      </c>
      <c r="M31" s="28" t="str">
        <f t="shared" si="10"/>
        <v>úh</v>
      </c>
      <c r="O31" s="30" t="s">
        <v>20</v>
      </c>
      <c r="P31" s="32">
        <f t="shared" si="9"/>
        <v>6</v>
      </c>
      <c r="Q31" s="32">
        <v>1</v>
      </c>
      <c r="R31" s="35" t="str" cm="1">
        <f t="array" ref="R31" xml:space="preserve"> INDEX($AC$5:$AJ$12, $P31, AC$4)</f>
        <v>ū</v>
      </c>
      <c r="S31" s="35" t="str" cm="1">
        <f t="array" ref="S31" xml:space="preserve"> INDEX($AC$5:$AJ$12, $P31, AD$4)</f>
        <v>ú</v>
      </c>
      <c r="T31" s="35" t="str" cm="1">
        <f t="array" ref="T31" xml:space="preserve"> INDEX($AC$5:$AJ$12, $P31, AE$4)</f>
        <v>ǔ</v>
      </c>
      <c r="U31" s="35" t="str" cm="1">
        <f t="array" ref="U31" xml:space="preserve"> INDEX($AC$5:$AJ$12, $P31, AF$4)</f>
        <v>ǔ</v>
      </c>
      <c r="V31" s="35" t="str" cm="1">
        <f t="array" ref="V31" xml:space="preserve"> INDEX($AC$5:$AJ$12, $P31, AG$4)</f>
        <v>ù</v>
      </c>
      <c r="W31" s="35" t="str" cm="1">
        <f t="array" ref="W31" xml:space="preserve"> INDEX($AC$5:$AJ$12, $P31, AH$4)</f>
        <v>û</v>
      </c>
      <c r="X31" s="35" t="str" cm="1">
        <f t="array" ref="X31" xml:space="preserve"> INDEX($AC$5:$AJ$12, $P31, AI$4)</f>
        <v>ū</v>
      </c>
      <c r="Y31" s="35" t="str" cm="1">
        <f t="array" ref="Y31" xml:space="preserve"> INDEX($AC$5:$AJ$12, $P31, AJ$4)</f>
        <v>ú</v>
      </c>
      <c r="AA31" s="7"/>
      <c r="AB31" s="7"/>
      <c r="AC31" s="7"/>
      <c r="AD31" s="7"/>
      <c r="AE31" s="7"/>
      <c r="AF31" s="7"/>
      <c r="AG31" s="7"/>
      <c r="AH31" s="7"/>
      <c r="AI31" s="7"/>
      <c r="AJ31" s="7"/>
      <c r="AY31" t="s">
        <v>191</v>
      </c>
      <c r="AZ31" t="s">
        <v>321</v>
      </c>
      <c r="BA31" t="s">
        <v>322</v>
      </c>
      <c r="BB31" t="s">
        <v>323</v>
      </c>
    </row>
    <row r="32" spans="1:54" ht="40">
      <c r="A32" s="7"/>
      <c r="B32" s="39">
        <v>28</v>
      </c>
      <c r="C32" s="36" t="str">
        <f>INDEX(十五音韻母, $B32,1)</f>
        <v>膠</v>
      </c>
      <c r="D32" s="29" t="str" cm="1">
        <f t="array" ref="D32" xml:space="preserve"> INDEX(閩拼舒聲韻母, $B32)</f>
        <v>a</v>
      </c>
      <c r="E32" s="29" t="str" cm="1">
        <f t="array" ref="E32" xml:space="preserve"> INDEX(閩拼入聲韻母, $B32)</f>
        <v>ah</v>
      </c>
      <c r="F32" s="31" t="str">
        <f t="shared" si="2"/>
        <v>ā</v>
      </c>
      <c r="G32" s="27" t="str">
        <f t="shared" si="3"/>
        <v>á</v>
      </c>
      <c r="H32" s="27" t="str">
        <f t="shared" si="4"/>
        <v>ǎ</v>
      </c>
      <c r="I32" s="38" t="str">
        <f t="shared" si="5"/>
        <v>ah</v>
      </c>
      <c r="J32" s="27" t="str">
        <f t="shared" si="6"/>
        <v>à</v>
      </c>
      <c r="K32" s="27" t="str">
        <f t="shared" si="7"/>
        <v>â</v>
      </c>
      <c r="L32" s="28" t="str">
        <f t="shared" si="8"/>
        <v>ā</v>
      </c>
      <c r="M32" s="28" t="str">
        <f t="shared" si="10"/>
        <v>áh</v>
      </c>
      <c r="O32" s="30" t="s">
        <v>12</v>
      </c>
      <c r="P32" s="32">
        <f t="shared" si="9"/>
        <v>1</v>
      </c>
      <c r="Q32" s="32">
        <v>1</v>
      </c>
      <c r="R32" s="35" t="str" cm="1">
        <f t="array" ref="R32" xml:space="preserve"> INDEX($AC$5:$AJ$12, $P32, AC$4)</f>
        <v>ā</v>
      </c>
      <c r="S32" s="35" t="str" cm="1">
        <f t="array" ref="S32" xml:space="preserve"> INDEX($AC$5:$AJ$12, $P32, AD$4)</f>
        <v>á</v>
      </c>
      <c r="T32" s="35" t="str" cm="1">
        <f t="array" ref="T32" xml:space="preserve"> INDEX($AC$5:$AJ$12, $P32, AE$4)</f>
        <v>ǎ</v>
      </c>
      <c r="U32" s="35" t="str" cm="1">
        <f t="array" ref="U32" xml:space="preserve"> INDEX($AC$5:$AJ$12, $P32, AF$4)</f>
        <v>ǎ</v>
      </c>
      <c r="V32" s="35" t="str" cm="1">
        <f t="array" ref="V32" xml:space="preserve"> INDEX($AC$5:$AJ$12, $P32, AG$4)</f>
        <v>à</v>
      </c>
      <c r="W32" s="35" t="str" cm="1">
        <f t="array" ref="W32" xml:space="preserve"> INDEX($AC$5:$AJ$12, $P32, AH$4)</f>
        <v>â</v>
      </c>
      <c r="X32" s="35" t="str" cm="1">
        <f t="array" ref="X32" xml:space="preserve"> INDEX($AC$5:$AJ$12, $P32, AI$4)</f>
        <v>ā</v>
      </c>
      <c r="Y32" s="35" t="str" cm="1">
        <f t="array" ref="Y32" xml:space="preserve"> INDEX($AC$5:$AJ$12, $P32, AJ$4)</f>
        <v>á</v>
      </c>
      <c r="AA32" s="7"/>
      <c r="AB32" s="7"/>
      <c r="AC32" s="7"/>
      <c r="AD32" s="7"/>
      <c r="AE32" s="7"/>
      <c r="AF32" s="7"/>
      <c r="AG32" s="7"/>
      <c r="AH32" s="7"/>
      <c r="AI32" s="7"/>
      <c r="AJ32" s="7"/>
      <c r="AY32" t="s">
        <v>324</v>
      </c>
      <c r="AZ32">
        <v>144</v>
      </c>
      <c r="BA32" t="s">
        <v>325</v>
      </c>
      <c r="BB32">
        <v>143</v>
      </c>
    </row>
    <row r="33" spans="1:54" ht="40">
      <c r="A33" s="7"/>
      <c r="B33" s="39">
        <v>29</v>
      </c>
      <c r="C33" s="36" t="str">
        <f>INDEX(十五音韻母, $B33,1)</f>
        <v>居</v>
      </c>
      <c r="D33" s="29" t="str" cm="1">
        <f t="array" ref="D33" xml:space="preserve"> INDEX(閩拼舒聲韻母, $B33)</f>
        <v>i</v>
      </c>
      <c r="E33" s="29" t="str" cm="1">
        <f t="array" ref="E33" xml:space="preserve"> INDEX(閩拼入聲韻母, $B33)</f>
        <v>ih</v>
      </c>
      <c r="F33" s="31" t="str">
        <f t="shared" si="2"/>
        <v>ī</v>
      </c>
      <c r="G33" s="27" t="str">
        <f t="shared" si="3"/>
        <v>í</v>
      </c>
      <c r="H33" s="27" t="str">
        <f t="shared" si="4"/>
        <v>ǐ</v>
      </c>
      <c r="I33" s="38" t="str">
        <f t="shared" si="5"/>
        <v>ih</v>
      </c>
      <c r="J33" s="27" t="str">
        <f t="shared" si="6"/>
        <v>ì</v>
      </c>
      <c r="K33" s="27" t="str">
        <f t="shared" si="7"/>
        <v>î</v>
      </c>
      <c r="L33" s="28" t="str">
        <f t="shared" si="8"/>
        <v>ī</v>
      </c>
      <c r="M33" s="28" t="str">
        <f t="shared" si="10"/>
        <v>íh</v>
      </c>
      <c r="O33" s="30" t="s">
        <v>37</v>
      </c>
      <c r="P33" s="32">
        <f t="shared" si="9"/>
        <v>3</v>
      </c>
      <c r="Q33" s="32">
        <v>1</v>
      </c>
      <c r="R33" s="35" t="str" cm="1">
        <f t="array" ref="R33" xml:space="preserve"> INDEX($AC$5:$AJ$12, $P33, AC$4)</f>
        <v>ī</v>
      </c>
      <c r="S33" s="35" t="str" cm="1">
        <f t="array" ref="S33" xml:space="preserve"> INDEX($AC$5:$AJ$12, $P33, AD$4)</f>
        <v>í</v>
      </c>
      <c r="T33" s="35" t="str" cm="1">
        <f t="array" ref="T33" xml:space="preserve"> INDEX($AC$5:$AJ$12, $P33, AE$4)</f>
        <v>ǐ</v>
      </c>
      <c r="U33" s="35" t="str" cm="1">
        <f t="array" ref="U33" xml:space="preserve"> INDEX($AC$5:$AJ$12, $P33, AF$4)</f>
        <v>ǐ</v>
      </c>
      <c r="V33" s="35" t="str" cm="1">
        <f t="array" ref="V33" xml:space="preserve"> INDEX($AC$5:$AJ$12, $P33, AG$4)</f>
        <v>ì</v>
      </c>
      <c r="W33" s="35" t="str" cm="1">
        <f t="array" ref="W33" xml:space="preserve"> INDEX($AC$5:$AJ$12, $P33, AH$4)</f>
        <v>î</v>
      </c>
      <c r="X33" s="35" t="str" cm="1">
        <f t="array" ref="X33" xml:space="preserve"> INDEX($AC$5:$AJ$12, $P33, AI$4)</f>
        <v>ī</v>
      </c>
      <c r="Y33" s="35" t="str" cm="1">
        <f t="array" ref="Y33" xml:space="preserve"> INDEX($AC$5:$AJ$12, $P33, AJ$4)</f>
        <v>í</v>
      </c>
      <c r="AA33" s="7"/>
      <c r="AB33" s="7"/>
      <c r="AC33" s="7"/>
      <c r="AD33" s="7"/>
      <c r="AE33" s="7"/>
      <c r="AF33" s="7"/>
      <c r="AG33" s="7"/>
      <c r="AH33" s="7"/>
      <c r="AI33" s="7"/>
      <c r="AJ33" s="7"/>
      <c r="AY33" t="s">
        <v>326</v>
      </c>
      <c r="AZ33" t="s">
        <v>327</v>
      </c>
      <c r="BA33" t="s">
        <v>328</v>
      </c>
      <c r="BB33" t="s">
        <v>329</v>
      </c>
    </row>
    <row r="34" spans="1:54" ht="40">
      <c r="A34" s="7"/>
      <c r="B34" s="39">
        <v>30</v>
      </c>
      <c r="C34" s="36" t="str">
        <f>INDEX(十五音韻母, $B34,1)</f>
        <v>丩</v>
      </c>
      <c r="D34" s="29" t="str" cm="1">
        <f t="array" ref="D34" xml:space="preserve"> INDEX(閩拼舒聲韻母, $B34)</f>
        <v>iu</v>
      </c>
      <c r="E34" s="29" t="str" cm="1">
        <f t="array" ref="E34" xml:space="preserve"> INDEX(閩拼入聲韻母, $B34)</f>
        <v>iuh</v>
      </c>
      <c r="F34" s="31" t="str">
        <f t="shared" si="2"/>
        <v>iū</v>
      </c>
      <c r="G34" s="27" t="str">
        <f t="shared" si="3"/>
        <v>iú</v>
      </c>
      <c r="H34" s="27" t="str">
        <f t="shared" si="4"/>
        <v>iǔ</v>
      </c>
      <c r="I34" s="38" t="str">
        <f t="shared" si="5"/>
        <v>iuh</v>
      </c>
      <c r="J34" s="27" t="str">
        <f t="shared" si="6"/>
        <v>iù</v>
      </c>
      <c r="K34" s="27" t="str">
        <f t="shared" si="7"/>
        <v>iû</v>
      </c>
      <c r="L34" s="28" t="str">
        <f t="shared" si="8"/>
        <v>iū</v>
      </c>
      <c r="M34" s="28" t="str">
        <f t="shared" si="10"/>
        <v>iúh</v>
      </c>
      <c r="O34" s="30" t="s">
        <v>20</v>
      </c>
      <c r="P34" s="32">
        <f t="shared" si="9"/>
        <v>6</v>
      </c>
      <c r="Q34" s="32">
        <v>2</v>
      </c>
      <c r="R34" s="35" t="str" cm="1">
        <f t="array" ref="R34" xml:space="preserve"> INDEX($AC$5:$AJ$12, $P34, AC$4)</f>
        <v>ū</v>
      </c>
      <c r="S34" s="35" t="str" cm="1">
        <f t="array" ref="S34" xml:space="preserve"> INDEX($AC$5:$AJ$12, $P34, AD$4)</f>
        <v>ú</v>
      </c>
      <c r="T34" s="35" t="str" cm="1">
        <f t="array" ref="T34" xml:space="preserve"> INDEX($AC$5:$AJ$12, $P34, AE$4)</f>
        <v>ǔ</v>
      </c>
      <c r="U34" s="35" t="str" cm="1">
        <f t="array" ref="U34" xml:space="preserve"> INDEX($AC$5:$AJ$12, $P34, AF$4)</f>
        <v>ǔ</v>
      </c>
      <c r="V34" s="35" t="str" cm="1">
        <f t="array" ref="V34" xml:space="preserve"> INDEX($AC$5:$AJ$12, $P34, AG$4)</f>
        <v>ù</v>
      </c>
      <c r="W34" s="35" t="str" cm="1">
        <f t="array" ref="W34" xml:space="preserve"> INDEX($AC$5:$AJ$12, $P34, AH$4)</f>
        <v>û</v>
      </c>
      <c r="X34" s="35" t="str" cm="1">
        <f t="array" ref="X34" xml:space="preserve"> INDEX($AC$5:$AJ$12, $P34, AI$4)</f>
        <v>ū</v>
      </c>
      <c r="Y34" s="35" t="str" cm="1">
        <f t="array" ref="Y34" xml:space="preserve"> INDEX($AC$5:$AJ$12, $P34, AJ$4)</f>
        <v>ú</v>
      </c>
      <c r="AA34" s="7"/>
      <c r="AB34" s="7"/>
      <c r="AC34" s="7"/>
      <c r="AD34" s="7"/>
      <c r="AE34" s="7"/>
      <c r="AF34" s="7"/>
      <c r="AG34" s="7"/>
      <c r="AH34" s="7"/>
      <c r="AI34" s="7"/>
      <c r="AJ34" s="7"/>
      <c r="AY34" t="s">
        <v>330</v>
      </c>
      <c r="AZ34" s="20">
        <v>5.9999999999999997E+302</v>
      </c>
      <c r="BA34" t="s">
        <v>331</v>
      </c>
      <c r="BB34" s="20">
        <v>4.0000000000000003E+302</v>
      </c>
    </row>
    <row r="35" spans="1:54" ht="40">
      <c r="A35" s="7"/>
      <c r="B35" s="39">
        <v>31</v>
      </c>
      <c r="C35" s="36" t="str">
        <f>INDEX(十五音韻母, $B35,1)</f>
        <v>更</v>
      </c>
      <c r="D35" s="29" t="str" cm="1">
        <f t="array" ref="D35" xml:space="preserve"> INDEX(閩拼舒聲韻母, $B35)</f>
        <v>ne</v>
      </c>
      <c r="E35" s="29" t="str" cm="1">
        <f t="array" ref="E35" xml:space="preserve"> INDEX(閩拼入聲韻母, $B35)</f>
        <v>neh</v>
      </c>
      <c r="F35" s="31" t="str">
        <f t="shared" si="2"/>
        <v>nē</v>
      </c>
      <c r="G35" s="27" t="str">
        <f t="shared" si="3"/>
        <v>né</v>
      </c>
      <c r="H35" s="27" t="str">
        <f t="shared" si="4"/>
        <v>ně</v>
      </c>
      <c r="I35" s="38" t="str">
        <f t="shared" si="5"/>
        <v>neh</v>
      </c>
      <c r="J35" s="27" t="str">
        <f t="shared" si="6"/>
        <v>nè</v>
      </c>
      <c r="K35" s="27" t="str">
        <f t="shared" si="7"/>
        <v>nê</v>
      </c>
      <c r="L35" s="28" t="str">
        <f t="shared" si="8"/>
        <v>nē</v>
      </c>
      <c r="M35" s="28" t="str">
        <f t="shared" si="10"/>
        <v>néh</v>
      </c>
      <c r="O35" s="30" t="s">
        <v>26</v>
      </c>
      <c r="P35" s="32">
        <f t="shared" si="9"/>
        <v>2</v>
      </c>
      <c r="Q35" s="32">
        <v>1</v>
      </c>
      <c r="R35" s="35" t="str" cm="1">
        <f t="array" ref="R35" xml:space="preserve"> INDEX($AC$5:$AJ$12, $P35, AC$4)</f>
        <v>ē</v>
      </c>
      <c r="S35" s="35" t="str" cm="1">
        <f t="array" ref="S35" xml:space="preserve"> INDEX($AC$5:$AJ$12, $P35, AD$4)</f>
        <v>é</v>
      </c>
      <c r="T35" s="35" t="str" cm="1">
        <f t="array" ref="T35" xml:space="preserve"> INDEX($AC$5:$AJ$12, $P35, AE$4)</f>
        <v>ě</v>
      </c>
      <c r="U35" s="35" t="str" cm="1">
        <f t="array" ref="U35" xml:space="preserve"> INDEX($AC$5:$AJ$12, $P35, AF$4)</f>
        <v>ě</v>
      </c>
      <c r="V35" s="35" t="str" cm="1">
        <f t="array" ref="V35" xml:space="preserve"> INDEX($AC$5:$AJ$12, $P35, AG$4)</f>
        <v>è</v>
      </c>
      <c r="W35" s="35" t="str" cm="1">
        <f t="array" ref="W35" xml:space="preserve"> INDEX($AC$5:$AJ$12, $P35, AH$4)</f>
        <v>ê</v>
      </c>
      <c r="X35" s="35" t="str" cm="1">
        <f t="array" ref="X35" xml:space="preserve"> INDEX($AC$5:$AJ$12, $P35, AI$4)</f>
        <v>ē</v>
      </c>
      <c r="Y35" s="35" t="str" cm="1">
        <f t="array" ref="Y35" xml:space="preserve"> INDEX($AC$5:$AJ$12, $P35, AJ$4)</f>
        <v>é</v>
      </c>
      <c r="AA35" s="7"/>
      <c r="AB35" s="7"/>
      <c r="AC35" s="7"/>
      <c r="AD35" s="7"/>
      <c r="AE35" s="7"/>
      <c r="AF35" s="7"/>
      <c r="AG35" s="7"/>
      <c r="AH35" s="7"/>
      <c r="AI35" s="7"/>
      <c r="AJ35" s="7"/>
      <c r="AY35" t="s">
        <v>332</v>
      </c>
      <c r="AZ35" t="s">
        <v>333</v>
      </c>
      <c r="BA35" t="s">
        <v>334</v>
      </c>
      <c r="BB35" t="s">
        <v>333</v>
      </c>
    </row>
    <row r="36" spans="1:54" ht="40">
      <c r="A36" s="7"/>
      <c r="B36" s="39">
        <v>32</v>
      </c>
      <c r="C36" s="36" t="str">
        <f>INDEX(十五音韻母, $B36,1)</f>
        <v>褌</v>
      </c>
      <c r="D36" s="29" t="str" cm="1">
        <f t="array" ref="D36" xml:space="preserve"> INDEX(閩拼舒聲韻母, $B36)</f>
        <v>nui</v>
      </c>
      <c r="E36" s="29" t="str" cm="1">
        <f t="array" ref="E36" xml:space="preserve"> INDEX(閩拼入聲韻母, $B36)</f>
        <v>nuih</v>
      </c>
      <c r="F36" s="31" t="str">
        <f t="shared" si="2"/>
        <v>nūi</v>
      </c>
      <c r="G36" s="27" t="str">
        <f t="shared" si="3"/>
        <v>núi</v>
      </c>
      <c r="H36" s="27" t="str">
        <f t="shared" si="4"/>
        <v>nǔi</v>
      </c>
      <c r="I36" s="38" t="str">
        <f t="shared" si="5"/>
        <v>nuih</v>
      </c>
      <c r="J36" s="27" t="str">
        <f t="shared" si="6"/>
        <v>nùi</v>
      </c>
      <c r="K36" s="27" t="str">
        <f t="shared" si="7"/>
        <v>nûi</v>
      </c>
      <c r="L36" s="28" t="str">
        <f t="shared" si="8"/>
        <v>nūi</v>
      </c>
      <c r="M36" s="28" t="str">
        <f t="shared" si="10"/>
        <v>núih</v>
      </c>
      <c r="O36" s="30" t="s">
        <v>20</v>
      </c>
      <c r="P36" s="32">
        <f t="shared" si="9"/>
        <v>6</v>
      </c>
      <c r="Q36" s="32">
        <v>1</v>
      </c>
      <c r="R36" s="35" t="str" cm="1">
        <f t="array" ref="R36" xml:space="preserve"> INDEX($AC$5:$AJ$12, $P36, AC$4)</f>
        <v>ū</v>
      </c>
      <c r="S36" s="35" t="str" cm="1">
        <f t="array" ref="S36" xml:space="preserve"> INDEX($AC$5:$AJ$12, $P36, AD$4)</f>
        <v>ú</v>
      </c>
      <c r="T36" s="35" t="str" cm="1">
        <f t="array" ref="T36" xml:space="preserve"> INDEX($AC$5:$AJ$12, $P36, AE$4)</f>
        <v>ǔ</v>
      </c>
      <c r="U36" s="35" t="str" cm="1">
        <f t="array" ref="U36" xml:space="preserve"> INDEX($AC$5:$AJ$12, $P36, AF$4)</f>
        <v>ǔ</v>
      </c>
      <c r="V36" s="35" t="str" cm="1">
        <f t="array" ref="V36" xml:space="preserve"> INDEX($AC$5:$AJ$12, $P36, AG$4)</f>
        <v>ù</v>
      </c>
      <c r="W36" s="35" t="str" cm="1">
        <f t="array" ref="W36" xml:space="preserve"> INDEX($AC$5:$AJ$12, $P36, AH$4)</f>
        <v>û</v>
      </c>
      <c r="X36" s="35" t="str" cm="1">
        <f t="array" ref="X36" xml:space="preserve"> INDEX($AC$5:$AJ$12, $P36, AI$4)</f>
        <v>ū</v>
      </c>
      <c r="Y36" s="35" t="str" cm="1">
        <f t="array" ref="Y36" xml:space="preserve"> INDEX($AC$5:$AJ$12, $P36, AJ$4)</f>
        <v>ú</v>
      </c>
      <c r="AA36" s="7"/>
      <c r="AB36" s="7"/>
      <c r="AC36" s="7"/>
      <c r="AD36" s="7"/>
      <c r="AE36" s="7"/>
      <c r="AF36" s="7"/>
      <c r="AG36" s="7"/>
      <c r="AH36" s="7"/>
      <c r="AI36" s="7"/>
      <c r="AJ36" s="7"/>
      <c r="AY36" t="s">
        <v>335</v>
      </c>
      <c r="AZ36" s="20">
        <v>5.9999999999999996E+304</v>
      </c>
      <c r="BA36" t="s">
        <v>336</v>
      </c>
      <c r="BB36" s="20">
        <v>3.9999999999999998E+304</v>
      </c>
    </row>
    <row r="37" spans="1:54" ht="40">
      <c r="A37" s="7"/>
      <c r="B37" s="39">
        <v>33</v>
      </c>
      <c r="C37" s="36" t="str">
        <f>INDEX(十五音韻母, $B37,1)</f>
        <v>茄</v>
      </c>
      <c r="D37" s="29" t="str" cm="1">
        <f t="array" ref="D37" xml:space="preserve"> INDEX(閩拼舒聲韻母, $B37)</f>
        <v>io</v>
      </c>
      <c r="E37" s="29" t="str" cm="1">
        <f t="array" ref="E37" xml:space="preserve"> INDEX(閩拼入聲韻母, $B37)</f>
        <v>ioh</v>
      </c>
      <c r="F37" s="31" t="str">
        <f t="shared" ref="F37:F54" si="19">IF(AND(F$4&lt;&gt;4,F$4&lt;&gt;8),SUBSTITUTE($D37,$O37,R37),IF(F$4=4,$E37,SUBSTITUTE($E37,$O37,R$5)))</f>
        <v>iō</v>
      </c>
      <c r="G37" s="27" t="str">
        <f t="shared" ref="G37:G54" si="20">IF(AND(G$4&lt;&gt;4,G$4&lt;&gt;8),SUBSTITUTE($D37,$O37,S37),IF(G$4=4,$E37,SUBSTITUTE($E37,$O37,S$5)))</f>
        <v>ió</v>
      </c>
      <c r="H37" s="27" t="str">
        <f t="shared" ref="H37:H54" si="21">IF(AND(H$4&lt;&gt;4,H$4&lt;&gt;8),SUBSTITUTE($D37,$O37,T37),IF(H$4=4,$E37,SUBSTITUTE($E37,$O37,T$5)))</f>
        <v>iǒ</v>
      </c>
      <c r="I37" s="38" t="str">
        <f t="shared" ref="I37:I54" si="22">IF(AND(I$4&lt;&gt;4,I$4&lt;&gt;8),SUBSTITUTE($D37,$O37,U37),IF(I$4=4,$E37,SUBSTITUTE($E37,$O37,U$5)))</f>
        <v>ioh</v>
      </c>
      <c r="J37" s="27" t="str">
        <f t="shared" ref="J37:J54" si="23">IF(AND(J$4&lt;&gt;4,J$4&lt;&gt;8),SUBSTITUTE($D37,$O37,V37),IF(J$4=4,$E37,SUBSTITUTE($E37,$O37,V$5)))</f>
        <v>iò</v>
      </c>
      <c r="K37" s="27" t="str">
        <f t="shared" ref="K37:K54" si="24">IF(AND(K$4&lt;&gt;4,K$4&lt;&gt;8),SUBSTITUTE($D37,$O37,W37),IF(K$4=4,$E37,SUBSTITUTE($E37,$O37,W$5)))</f>
        <v>iô</v>
      </c>
      <c r="L37" s="28" t="str">
        <f t="shared" ref="L37:L54" si="25">IF(AND(L$4&lt;&gt;4,L$4&lt;&gt;8),SUBSTITUTE($D37,$O37,X37),IF(L$4=4,$E37,SUBSTITUTE($E37,$O37,X$5)))</f>
        <v>iō</v>
      </c>
      <c r="M37" s="28" t="str">
        <f t="shared" si="10"/>
        <v>ióh</v>
      </c>
      <c r="O37" s="30" t="s">
        <v>48</v>
      </c>
      <c r="P37" s="32">
        <f t="shared" ref="P37:P54" si="26" xml:space="preserve"> MATCH($O37, $AB$5:$AB$12,0)</f>
        <v>4</v>
      </c>
      <c r="Q37" s="32">
        <v>2</v>
      </c>
      <c r="R37" s="35" t="str" cm="1">
        <f t="array" ref="R37" xml:space="preserve"> INDEX($AC$5:$AJ$12, $P37, AC$4)</f>
        <v>ō</v>
      </c>
      <c r="S37" s="35" t="str" cm="1">
        <f t="array" ref="S37" xml:space="preserve"> INDEX($AC$5:$AJ$12, $P37, AD$4)</f>
        <v>ó</v>
      </c>
      <c r="T37" s="35" t="str" cm="1">
        <f t="array" ref="T37" xml:space="preserve"> INDEX($AC$5:$AJ$12, $P37, AE$4)</f>
        <v>ǒ</v>
      </c>
      <c r="U37" s="35" t="str" cm="1">
        <f t="array" ref="U37" xml:space="preserve"> INDEX($AC$5:$AJ$12, $P37, AF$4)</f>
        <v>ǒ</v>
      </c>
      <c r="V37" s="35" t="str" cm="1">
        <f t="array" ref="V37" xml:space="preserve"> INDEX($AC$5:$AJ$12, $P37, AG$4)</f>
        <v>ò</v>
      </c>
      <c r="W37" s="35" t="str" cm="1">
        <f t="array" ref="W37" xml:space="preserve"> INDEX($AC$5:$AJ$12, $P37, AH$4)</f>
        <v>ô</v>
      </c>
      <c r="X37" s="35" t="str" cm="1">
        <f t="array" ref="X37" xml:space="preserve"> INDEX($AC$5:$AJ$12, $P37, AI$4)</f>
        <v>ō</v>
      </c>
      <c r="Y37" s="35" t="str" cm="1">
        <f t="array" ref="Y37" xml:space="preserve"> INDEX($AC$5:$AJ$12, $P37, AJ$4)</f>
        <v>ó</v>
      </c>
      <c r="AA37" s="7"/>
      <c r="AB37" s="7"/>
      <c r="AC37" s="7"/>
      <c r="AD37" s="7"/>
      <c r="AE37" s="7"/>
      <c r="AF37" s="7"/>
      <c r="AG37" s="7"/>
      <c r="AH37" s="7"/>
      <c r="AI37" s="7"/>
      <c r="AJ37" s="7"/>
      <c r="AY37" t="s">
        <v>337</v>
      </c>
      <c r="AZ37" t="s">
        <v>338</v>
      </c>
      <c r="BA37" t="s">
        <v>339</v>
      </c>
      <c r="BB37" t="s">
        <v>340</v>
      </c>
    </row>
    <row r="38" spans="1:54" ht="40">
      <c r="A38" s="7"/>
      <c r="B38" s="39">
        <v>34</v>
      </c>
      <c r="C38" s="36" t="str">
        <f>INDEX(十五音韻母, $B38,1)</f>
        <v>梔</v>
      </c>
      <c r="D38" s="29" t="str" cm="1">
        <f t="array" ref="D38" xml:space="preserve"> INDEX(閩拼舒聲韻母, $B38)</f>
        <v>ni</v>
      </c>
      <c r="E38" s="29" t="str" cm="1">
        <f t="array" ref="E38" xml:space="preserve"> INDEX(閩拼入聲韻母, $B38)</f>
        <v>nih</v>
      </c>
      <c r="F38" s="31" t="str">
        <f t="shared" si="19"/>
        <v>nī</v>
      </c>
      <c r="G38" s="27" t="str">
        <f t="shared" si="20"/>
        <v>ní</v>
      </c>
      <c r="H38" s="27" t="str">
        <f t="shared" si="21"/>
        <v>nǐ</v>
      </c>
      <c r="I38" s="38" t="str">
        <f t="shared" si="22"/>
        <v>nih</v>
      </c>
      <c r="J38" s="27" t="str">
        <f t="shared" si="23"/>
        <v>nì</v>
      </c>
      <c r="K38" s="27" t="str">
        <f t="shared" si="24"/>
        <v>nî</v>
      </c>
      <c r="L38" s="28" t="str">
        <f t="shared" si="25"/>
        <v>nī</v>
      </c>
      <c r="M38" s="28" t="str">
        <f t="shared" si="10"/>
        <v>níh</v>
      </c>
      <c r="O38" s="30" t="s">
        <v>37</v>
      </c>
      <c r="P38" s="32">
        <f t="shared" si="26"/>
        <v>3</v>
      </c>
      <c r="Q38" s="32">
        <v>1</v>
      </c>
      <c r="R38" s="35" t="str" cm="1">
        <f t="array" ref="R38" xml:space="preserve"> INDEX($AC$5:$AJ$12, $P38, AC$4)</f>
        <v>ī</v>
      </c>
      <c r="S38" s="35" t="str" cm="1">
        <f t="array" ref="S38" xml:space="preserve"> INDEX($AC$5:$AJ$12, $P38, AD$4)</f>
        <v>í</v>
      </c>
      <c r="T38" s="35" t="str" cm="1">
        <f t="array" ref="T38" xml:space="preserve"> INDEX($AC$5:$AJ$12, $P38, AE$4)</f>
        <v>ǐ</v>
      </c>
      <c r="U38" s="35" t="str" cm="1">
        <f t="array" ref="U38" xml:space="preserve"> INDEX($AC$5:$AJ$12, $P38, AF$4)</f>
        <v>ǐ</v>
      </c>
      <c r="V38" s="35" t="str" cm="1">
        <f t="array" ref="V38" xml:space="preserve"> INDEX($AC$5:$AJ$12, $P38, AG$4)</f>
        <v>ì</v>
      </c>
      <c r="W38" s="35" t="str" cm="1">
        <f t="array" ref="W38" xml:space="preserve"> INDEX($AC$5:$AJ$12, $P38, AH$4)</f>
        <v>î</v>
      </c>
      <c r="X38" s="35" t="str" cm="1">
        <f t="array" ref="X38" xml:space="preserve"> INDEX($AC$5:$AJ$12, $P38, AI$4)</f>
        <v>ī</v>
      </c>
      <c r="Y38" s="35" t="str" cm="1">
        <f t="array" ref="Y38" xml:space="preserve"> INDEX($AC$5:$AJ$12, $P38, AJ$4)</f>
        <v>í</v>
      </c>
      <c r="AA38" s="7"/>
      <c r="AB38" s="7"/>
      <c r="AC38" s="7"/>
      <c r="AD38" s="7"/>
      <c r="AE38" s="7"/>
      <c r="AF38" s="7"/>
      <c r="AG38" s="7"/>
      <c r="AH38" s="7"/>
      <c r="AI38" s="7"/>
      <c r="AJ38" s="7"/>
      <c r="AY38" t="s">
        <v>341</v>
      </c>
      <c r="AZ38" t="s">
        <v>342</v>
      </c>
      <c r="BA38" t="s">
        <v>343</v>
      </c>
      <c r="BB38" t="s">
        <v>344</v>
      </c>
    </row>
    <row r="39" spans="1:54" ht="40">
      <c r="A39" s="7"/>
      <c r="B39" s="39">
        <v>35</v>
      </c>
      <c r="C39" s="36" t="str">
        <f>INDEX(十五音韻母, $B39,1)</f>
        <v>薑</v>
      </c>
      <c r="D39" s="29" t="str" cm="1">
        <f t="array" ref="D39" xml:space="preserve"> INDEX(閩拼舒聲韻母, $B39)</f>
        <v>nioo</v>
      </c>
      <c r="E39" s="29" t="str" cm="1">
        <f t="array" ref="E39" xml:space="preserve"> INDEX(閩拼入聲韻母, $B39)</f>
        <v>niooh</v>
      </c>
      <c r="F39" s="31" t="str">
        <f t="shared" si="19"/>
        <v>niōō</v>
      </c>
      <c r="G39" s="27" t="str">
        <f t="shared" si="20"/>
        <v>nióó</v>
      </c>
      <c r="H39" s="27" t="str">
        <f t="shared" si="21"/>
        <v>niǒǒ</v>
      </c>
      <c r="I39" s="38" t="str">
        <f t="shared" si="22"/>
        <v>niooh</v>
      </c>
      <c r="J39" s="27" t="str">
        <f t="shared" si="23"/>
        <v>niòò</v>
      </c>
      <c r="K39" s="27" t="str">
        <f t="shared" si="24"/>
        <v>niôô</v>
      </c>
      <c r="L39" s="28" t="str">
        <f t="shared" si="25"/>
        <v>niōō</v>
      </c>
      <c r="M39" s="28" t="str">
        <f t="shared" si="10"/>
        <v>nióóh</v>
      </c>
      <c r="O39" s="30" t="s">
        <v>48</v>
      </c>
      <c r="P39" s="32">
        <f t="shared" si="26"/>
        <v>4</v>
      </c>
      <c r="Q39" s="32">
        <v>2</v>
      </c>
      <c r="R39" s="35" t="str" cm="1">
        <f t="array" ref="R39" xml:space="preserve"> INDEX($AC$5:$AJ$12, $P39, AC$4)</f>
        <v>ō</v>
      </c>
      <c r="S39" s="35" t="str" cm="1">
        <f t="array" ref="S39" xml:space="preserve"> INDEX($AC$5:$AJ$12, $P39, AD$4)</f>
        <v>ó</v>
      </c>
      <c r="T39" s="35" t="str" cm="1">
        <f t="array" ref="T39" xml:space="preserve"> INDEX($AC$5:$AJ$12, $P39, AE$4)</f>
        <v>ǒ</v>
      </c>
      <c r="U39" s="35" t="str" cm="1">
        <f t="array" ref="U39" xml:space="preserve"> INDEX($AC$5:$AJ$12, $P39, AF$4)</f>
        <v>ǒ</v>
      </c>
      <c r="V39" s="35" t="str" cm="1">
        <f t="array" ref="V39" xml:space="preserve"> INDEX($AC$5:$AJ$12, $P39, AG$4)</f>
        <v>ò</v>
      </c>
      <c r="W39" s="35" t="str" cm="1">
        <f t="array" ref="W39" xml:space="preserve"> INDEX($AC$5:$AJ$12, $P39, AH$4)</f>
        <v>ô</v>
      </c>
      <c r="X39" s="35" t="str" cm="1">
        <f t="array" ref="X39" xml:space="preserve"> INDEX($AC$5:$AJ$12, $P39, AI$4)</f>
        <v>ō</v>
      </c>
      <c r="Y39" s="35" t="str" cm="1">
        <f t="array" ref="Y39" xml:space="preserve"> INDEX($AC$5:$AJ$12, $P39, AJ$4)</f>
        <v>ó</v>
      </c>
      <c r="AA39" s="7"/>
      <c r="AB39" s="7"/>
      <c r="AC39" s="7"/>
      <c r="AD39" s="7"/>
      <c r="AE39" s="7"/>
      <c r="AF39" s="7"/>
      <c r="AG39" s="7"/>
      <c r="AH39" s="7"/>
      <c r="AI39" s="7"/>
      <c r="AJ39" s="7"/>
      <c r="AY39" t="s">
        <v>49</v>
      </c>
      <c r="AZ39" t="s">
        <v>345</v>
      </c>
      <c r="BA39" t="s">
        <v>346</v>
      </c>
      <c r="BB39" t="s">
        <v>347</v>
      </c>
    </row>
    <row r="40" spans="1:54" ht="40">
      <c r="A40" s="7"/>
      <c r="B40" s="39">
        <v>36</v>
      </c>
      <c r="C40" s="36" t="str">
        <f>INDEX(十五音韻母, $B40,1)</f>
        <v>驚</v>
      </c>
      <c r="D40" s="29" t="str" cm="1">
        <f t="array" ref="D40" xml:space="preserve"> INDEX(閩拼舒聲韻母, $B40)</f>
        <v>nia</v>
      </c>
      <c r="E40" s="29" t="str" cm="1">
        <f t="array" ref="E40" xml:space="preserve"> INDEX(閩拼入聲韻母, $B40)</f>
        <v>niah</v>
      </c>
      <c r="F40" s="31" t="str">
        <f t="shared" si="19"/>
        <v>niā</v>
      </c>
      <c r="G40" s="27" t="str">
        <f t="shared" si="20"/>
        <v>niá</v>
      </c>
      <c r="H40" s="27" t="str">
        <f t="shared" si="21"/>
        <v>niǎ</v>
      </c>
      <c r="I40" s="38" t="str">
        <f t="shared" si="22"/>
        <v>niah</v>
      </c>
      <c r="J40" s="27" t="str">
        <f t="shared" si="23"/>
        <v>nià</v>
      </c>
      <c r="K40" s="27" t="str">
        <f t="shared" si="24"/>
        <v>niâ</v>
      </c>
      <c r="L40" s="28" t="str">
        <f t="shared" si="25"/>
        <v>niā</v>
      </c>
      <c r="M40" s="28" t="str">
        <f t="shared" si="10"/>
        <v>niáh</v>
      </c>
      <c r="O40" s="30" t="s">
        <v>12</v>
      </c>
      <c r="P40" s="32">
        <f t="shared" si="26"/>
        <v>1</v>
      </c>
      <c r="Q40" s="32">
        <v>2</v>
      </c>
      <c r="R40" s="35" t="str" cm="1">
        <f t="array" ref="R40" xml:space="preserve"> INDEX($AC$5:$AJ$12, $P40, AC$4)</f>
        <v>ā</v>
      </c>
      <c r="S40" s="35" t="str" cm="1">
        <f t="array" ref="S40" xml:space="preserve"> INDEX($AC$5:$AJ$12, $P40, AD$4)</f>
        <v>á</v>
      </c>
      <c r="T40" s="35" t="str" cm="1">
        <f t="array" ref="T40" xml:space="preserve"> INDEX($AC$5:$AJ$12, $P40, AE$4)</f>
        <v>ǎ</v>
      </c>
      <c r="U40" s="35" t="str" cm="1">
        <f t="array" ref="U40" xml:space="preserve"> INDEX($AC$5:$AJ$12, $P40, AF$4)</f>
        <v>ǎ</v>
      </c>
      <c r="V40" s="35" t="str" cm="1">
        <f t="array" ref="V40" xml:space="preserve"> INDEX($AC$5:$AJ$12, $P40, AG$4)</f>
        <v>à</v>
      </c>
      <c r="W40" s="35" t="str" cm="1">
        <f t="array" ref="W40" xml:space="preserve"> INDEX($AC$5:$AJ$12, $P40, AH$4)</f>
        <v>â</v>
      </c>
      <c r="X40" s="35" t="str" cm="1">
        <f t="array" ref="X40" xml:space="preserve"> INDEX($AC$5:$AJ$12, $P40, AI$4)</f>
        <v>ā</v>
      </c>
      <c r="Y40" s="35" t="str" cm="1">
        <f t="array" ref="Y40" xml:space="preserve"> INDEX($AC$5:$AJ$12, $P40, AJ$4)</f>
        <v>á</v>
      </c>
      <c r="AA40" s="7"/>
      <c r="AB40" s="7"/>
      <c r="AC40" s="7"/>
      <c r="AD40" s="7"/>
      <c r="AE40" s="7"/>
      <c r="AF40" s="7"/>
      <c r="AG40" s="7"/>
      <c r="AH40" s="7"/>
      <c r="AI40" s="7"/>
      <c r="AJ40" s="7"/>
      <c r="AY40" t="s">
        <v>50</v>
      </c>
      <c r="AZ40" t="s">
        <v>348</v>
      </c>
      <c r="BA40" t="s">
        <v>349</v>
      </c>
      <c r="BB40" t="s">
        <v>350</v>
      </c>
    </row>
    <row r="41" spans="1:54" ht="40">
      <c r="A41" s="7"/>
      <c r="B41" s="39">
        <v>37</v>
      </c>
      <c r="C41" s="36" t="str">
        <f>INDEX(十五音韻母, $B41,1)</f>
        <v>官</v>
      </c>
      <c r="D41" s="29" t="str" cm="1">
        <f t="array" ref="D41" xml:space="preserve"> INDEX(閩拼舒聲韻母, $B41)</f>
        <v>nua</v>
      </c>
      <c r="E41" s="29" t="str" cm="1">
        <f t="array" ref="E41" xml:space="preserve"> INDEX(閩拼入聲韻母, $B41)</f>
        <v>nuah</v>
      </c>
      <c r="F41" s="31" t="str">
        <f t="shared" si="19"/>
        <v>nūa</v>
      </c>
      <c r="G41" s="27" t="str">
        <f t="shared" si="20"/>
        <v>núa</v>
      </c>
      <c r="H41" s="27" t="str">
        <f t="shared" si="21"/>
        <v>nǔa</v>
      </c>
      <c r="I41" s="38" t="str">
        <f t="shared" si="22"/>
        <v>nuah</v>
      </c>
      <c r="J41" s="27" t="str">
        <f t="shared" si="23"/>
        <v>nùa</v>
      </c>
      <c r="K41" s="27" t="str">
        <f t="shared" si="24"/>
        <v>nûa</v>
      </c>
      <c r="L41" s="28" t="str">
        <f t="shared" si="25"/>
        <v>nūa</v>
      </c>
      <c r="M41" s="28" t="str">
        <f t="shared" si="10"/>
        <v>núah</v>
      </c>
      <c r="O41" s="30" t="s">
        <v>20</v>
      </c>
      <c r="P41" s="32">
        <f t="shared" si="26"/>
        <v>6</v>
      </c>
      <c r="Q41" s="32">
        <v>1</v>
      </c>
      <c r="R41" s="35" t="str" cm="1">
        <f t="array" ref="R41" xml:space="preserve"> INDEX($AC$5:$AJ$12, $P41, AC$4)</f>
        <v>ū</v>
      </c>
      <c r="S41" s="35" t="str" cm="1">
        <f t="array" ref="S41" xml:space="preserve"> INDEX($AC$5:$AJ$12, $P41, AD$4)</f>
        <v>ú</v>
      </c>
      <c r="T41" s="35" t="str" cm="1">
        <f t="array" ref="T41" xml:space="preserve"> INDEX($AC$5:$AJ$12, $P41, AE$4)</f>
        <v>ǔ</v>
      </c>
      <c r="U41" s="35" t="str" cm="1">
        <f t="array" ref="U41" xml:space="preserve"> INDEX($AC$5:$AJ$12, $P41, AF$4)</f>
        <v>ǔ</v>
      </c>
      <c r="V41" s="35" t="str" cm="1">
        <f t="array" ref="V41" xml:space="preserve"> INDEX($AC$5:$AJ$12, $P41, AG$4)</f>
        <v>ù</v>
      </c>
      <c r="W41" s="35" t="str" cm="1">
        <f t="array" ref="W41" xml:space="preserve"> INDEX($AC$5:$AJ$12, $P41, AH$4)</f>
        <v>û</v>
      </c>
      <c r="X41" s="35" t="str" cm="1">
        <f t="array" ref="X41" xml:space="preserve"> INDEX($AC$5:$AJ$12, $P41, AI$4)</f>
        <v>ū</v>
      </c>
      <c r="Y41" s="35" t="str" cm="1">
        <f t="array" ref="Y41" xml:space="preserve"> INDEX($AC$5:$AJ$12, $P41, AJ$4)</f>
        <v>ú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Y41" t="s">
        <v>52</v>
      </c>
      <c r="AZ41" t="s">
        <v>351</v>
      </c>
      <c r="BA41" t="s">
        <v>352</v>
      </c>
      <c r="BB41" t="s">
        <v>353</v>
      </c>
    </row>
    <row r="42" spans="1:54" ht="40">
      <c r="A42" s="7"/>
      <c r="B42" s="39">
        <v>38</v>
      </c>
      <c r="C42" s="36" t="str">
        <f>INDEX(十五音韻母, $B42,1)</f>
        <v>鋼</v>
      </c>
      <c r="D42" s="29" t="str" cm="1">
        <f t="array" ref="D42" xml:space="preserve"> INDEX(閩拼舒聲韻母, $B42)</f>
        <v>ng</v>
      </c>
      <c r="E42" s="29" t="str" cm="1">
        <f t="array" ref="E42" xml:space="preserve"> INDEX(閩拼入聲韻母, $B42)</f>
        <v>ngh</v>
      </c>
      <c r="F42" s="31" t="str">
        <f t="shared" si="19"/>
        <v>n̄g</v>
      </c>
      <c r="G42" s="27" t="str">
        <f t="shared" si="20"/>
        <v>ńg</v>
      </c>
      <c r="H42" s="27" t="str">
        <f t="shared" si="21"/>
        <v>ňg</v>
      </c>
      <c r="I42" s="38" t="str">
        <f t="shared" si="22"/>
        <v>ngh</v>
      </c>
      <c r="J42" s="27" t="str">
        <f t="shared" si="23"/>
        <v>ǹg</v>
      </c>
      <c r="K42" s="27" t="str">
        <f t="shared" si="24"/>
        <v>n̂g</v>
      </c>
      <c r="L42" s="28" t="str">
        <f t="shared" si="25"/>
        <v>n̄g</v>
      </c>
      <c r="M42" s="28" t="str">
        <f t="shared" si="10"/>
        <v>ńgh</v>
      </c>
      <c r="O42" s="30" t="s">
        <v>178</v>
      </c>
      <c r="P42" s="32">
        <f t="shared" si="26"/>
        <v>8</v>
      </c>
      <c r="Q42" s="32">
        <v>1</v>
      </c>
      <c r="R42" s="35" t="str" cm="1">
        <f t="array" ref="R42" xml:space="preserve"> INDEX($AC$5:$AJ$12, $P42, AC$4)</f>
        <v>n̄g</v>
      </c>
      <c r="S42" s="35" t="str" cm="1">
        <f t="array" ref="S42" xml:space="preserve"> INDEX($AC$5:$AJ$12, $P42, AD$4)</f>
        <v>ńg</v>
      </c>
      <c r="T42" s="35" t="str" cm="1">
        <f t="array" ref="T42" xml:space="preserve"> INDEX($AC$5:$AJ$12, $P42, AE$4)</f>
        <v>ňg</v>
      </c>
      <c r="U42" s="35" t="str" cm="1">
        <f t="array" ref="U42" xml:space="preserve"> INDEX($AC$5:$AJ$12, $P42, AF$4)</f>
        <v>ň</v>
      </c>
      <c r="V42" s="35" t="str" cm="1">
        <f t="array" ref="V42" xml:space="preserve"> INDEX($AC$5:$AJ$12, $P42, AG$4)</f>
        <v>ǹg</v>
      </c>
      <c r="W42" s="35" t="str" cm="1">
        <f t="array" ref="W42" xml:space="preserve"> INDEX($AC$5:$AJ$12, $P42, AH$4)</f>
        <v>n̂g</v>
      </c>
      <c r="X42" s="35" t="str" cm="1">
        <f t="array" ref="X42" xml:space="preserve"> INDEX($AC$5:$AJ$12, $P42, AI$4)</f>
        <v>n̄g</v>
      </c>
      <c r="Y42" s="35" t="str" cm="1">
        <f t="array" ref="Y42" xml:space="preserve"> INDEX($AC$5:$AJ$12, $P42, AJ$4)</f>
        <v>ńg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Y42" t="s">
        <v>354</v>
      </c>
      <c r="AZ42" t="s">
        <v>355</v>
      </c>
      <c r="BA42" t="s">
        <v>356</v>
      </c>
      <c r="BB42" t="s">
        <v>357</v>
      </c>
    </row>
    <row r="43" spans="1:54" ht="40">
      <c r="A43" s="7"/>
      <c r="B43" s="39">
        <v>39</v>
      </c>
      <c r="C43" s="36" t="str">
        <f>INDEX(十五音韻母, $B43,1)</f>
        <v>伽</v>
      </c>
      <c r="D43" s="29" t="str" cm="1">
        <f t="array" ref="D43" xml:space="preserve"> INDEX(閩拼舒聲韻母, $B43)</f>
        <v>e</v>
      </c>
      <c r="E43" s="29" t="str" cm="1">
        <f t="array" ref="E43" xml:space="preserve"> INDEX(閩拼入聲韻母, $B43)</f>
        <v>eh</v>
      </c>
      <c r="F43" s="31" t="str">
        <f t="shared" si="19"/>
        <v>ē</v>
      </c>
      <c r="G43" s="27" t="str">
        <f t="shared" si="20"/>
        <v>é</v>
      </c>
      <c r="H43" s="27" t="str">
        <f t="shared" si="21"/>
        <v>ě</v>
      </c>
      <c r="I43" s="38" t="str">
        <f t="shared" si="22"/>
        <v>eh</v>
      </c>
      <c r="J43" s="27" t="str">
        <f t="shared" si="23"/>
        <v>è</v>
      </c>
      <c r="K43" s="27" t="str">
        <f t="shared" si="24"/>
        <v>ê</v>
      </c>
      <c r="L43" s="28" t="str">
        <f t="shared" si="25"/>
        <v>ē</v>
      </c>
      <c r="M43" s="28" t="str">
        <f t="shared" si="10"/>
        <v>éh</v>
      </c>
      <c r="O43" s="30" t="s">
        <v>26</v>
      </c>
      <c r="P43" s="32">
        <f t="shared" si="26"/>
        <v>2</v>
      </c>
      <c r="Q43" s="32">
        <v>1</v>
      </c>
      <c r="R43" s="35" t="str" cm="1">
        <f t="array" ref="R43" xml:space="preserve"> INDEX($AC$5:$AJ$12, $P43, AC$4)</f>
        <v>ē</v>
      </c>
      <c r="S43" s="35" t="str" cm="1">
        <f t="array" ref="S43" xml:space="preserve"> INDEX($AC$5:$AJ$12, $P43, AD$4)</f>
        <v>é</v>
      </c>
      <c r="T43" s="35" t="str" cm="1">
        <f t="array" ref="T43" xml:space="preserve"> INDEX($AC$5:$AJ$12, $P43, AE$4)</f>
        <v>ě</v>
      </c>
      <c r="U43" s="35" t="str" cm="1">
        <f t="array" ref="U43" xml:space="preserve"> INDEX($AC$5:$AJ$12, $P43, AF$4)</f>
        <v>ě</v>
      </c>
      <c r="V43" s="35" t="str" cm="1">
        <f t="array" ref="V43" xml:space="preserve"> INDEX($AC$5:$AJ$12, $P43, AG$4)</f>
        <v>è</v>
      </c>
      <c r="W43" s="35" t="str" cm="1">
        <f t="array" ref="W43" xml:space="preserve"> INDEX($AC$5:$AJ$12, $P43, AH$4)</f>
        <v>ê</v>
      </c>
      <c r="X43" s="35" t="str" cm="1">
        <f t="array" ref="X43" xml:space="preserve"> INDEX($AC$5:$AJ$12, $P43, AI$4)</f>
        <v>ē</v>
      </c>
      <c r="Y43" s="35" t="str" cm="1">
        <f t="array" ref="Y43" xml:space="preserve"> INDEX($AC$5:$AJ$12, $P43, AJ$4)</f>
        <v>é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Y43" t="s">
        <v>53</v>
      </c>
      <c r="AZ43" t="s">
        <v>358</v>
      </c>
      <c r="BA43" t="s">
        <v>359</v>
      </c>
      <c r="BB43" t="s">
        <v>360</v>
      </c>
    </row>
    <row r="44" spans="1:54" ht="40">
      <c r="A44" s="7"/>
      <c r="B44" s="39">
        <v>40</v>
      </c>
      <c r="C44" s="36" t="str">
        <f>INDEX(十五音韻母, $B44,1)</f>
        <v>閒</v>
      </c>
      <c r="D44" s="29" t="str" cm="1">
        <f t="array" ref="D44" xml:space="preserve"> INDEX(閩拼舒聲韻母, $B44)</f>
        <v>nai</v>
      </c>
      <c r="E44" s="29" t="str" cm="1">
        <f t="array" ref="E44" xml:space="preserve"> INDEX(閩拼入聲韻母, $B44)</f>
        <v>naih</v>
      </c>
      <c r="F44" s="31" t="str">
        <f t="shared" si="19"/>
        <v>nāi</v>
      </c>
      <c r="G44" s="27" t="str">
        <f t="shared" si="20"/>
        <v>nái</v>
      </c>
      <c r="H44" s="27" t="str">
        <f t="shared" si="21"/>
        <v>nǎi</v>
      </c>
      <c r="I44" s="38" t="str">
        <f t="shared" si="22"/>
        <v>naih</v>
      </c>
      <c r="J44" s="27" t="str">
        <f t="shared" si="23"/>
        <v>nài</v>
      </c>
      <c r="K44" s="27" t="str">
        <f t="shared" si="24"/>
        <v>nâi</v>
      </c>
      <c r="L44" s="28" t="str">
        <f t="shared" si="25"/>
        <v>nāi</v>
      </c>
      <c r="M44" s="28" t="str">
        <f t="shared" si="10"/>
        <v>náih</v>
      </c>
      <c r="O44" s="30" t="s">
        <v>12</v>
      </c>
      <c r="P44" s="32">
        <f t="shared" si="26"/>
        <v>1</v>
      </c>
      <c r="Q44" s="32">
        <v>1</v>
      </c>
      <c r="R44" s="35" t="str" cm="1">
        <f t="array" ref="R44" xml:space="preserve"> INDEX($AC$5:$AJ$12, $P44, AC$4)</f>
        <v>ā</v>
      </c>
      <c r="S44" s="35" t="str" cm="1">
        <f t="array" ref="S44" xml:space="preserve"> INDEX($AC$5:$AJ$12, $P44, AD$4)</f>
        <v>á</v>
      </c>
      <c r="T44" s="35" t="str" cm="1">
        <f t="array" ref="T44" xml:space="preserve"> INDEX($AC$5:$AJ$12, $P44, AE$4)</f>
        <v>ǎ</v>
      </c>
      <c r="U44" s="35" t="str" cm="1">
        <f t="array" ref="U44" xml:space="preserve"> INDEX($AC$5:$AJ$12, $P44, AF$4)</f>
        <v>ǎ</v>
      </c>
      <c r="V44" s="35" t="str" cm="1">
        <f t="array" ref="V44" xml:space="preserve"> INDEX($AC$5:$AJ$12, $P44, AG$4)</f>
        <v>à</v>
      </c>
      <c r="W44" s="35" t="str" cm="1">
        <f t="array" ref="W44" xml:space="preserve"> INDEX($AC$5:$AJ$12, $P44, AH$4)</f>
        <v>â</v>
      </c>
      <c r="X44" s="35" t="str" cm="1">
        <f t="array" ref="X44" xml:space="preserve"> INDEX($AC$5:$AJ$12, $P44, AI$4)</f>
        <v>ā</v>
      </c>
      <c r="Y44" s="35" t="str" cm="1">
        <f t="array" ref="Y44" xml:space="preserve"> INDEX($AC$5:$AJ$12, $P44, AJ$4)</f>
        <v>á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Y44" t="s">
        <v>84</v>
      </c>
      <c r="AZ44" t="s">
        <v>361</v>
      </c>
      <c r="BA44" t="s">
        <v>362</v>
      </c>
      <c r="BB44" t="s">
        <v>363</v>
      </c>
    </row>
    <row r="45" spans="1:54" ht="40">
      <c r="A45" s="7"/>
      <c r="B45" s="39">
        <v>41</v>
      </c>
      <c r="C45" s="36" t="str">
        <f>INDEX(十五音韻母, $B45,1)</f>
        <v>姑</v>
      </c>
      <c r="D45" s="29" t="str" cm="1">
        <f t="array" ref="D45" xml:space="preserve"> INDEX(閩拼舒聲韻母, $B45)</f>
        <v>noo</v>
      </c>
      <c r="E45" s="29" t="str" cm="1">
        <f t="array" ref="E45" xml:space="preserve"> INDEX(閩拼入聲韻母, $B45)</f>
        <v>nooh</v>
      </c>
      <c r="F45" s="31" t="str">
        <f t="shared" si="19"/>
        <v>nōō</v>
      </c>
      <c r="G45" s="27" t="str">
        <f t="shared" si="20"/>
        <v>nóó</v>
      </c>
      <c r="H45" s="27" t="str">
        <f t="shared" si="21"/>
        <v>nǒǒ</v>
      </c>
      <c r="I45" s="38" t="str">
        <f t="shared" si="22"/>
        <v>nooh</v>
      </c>
      <c r="J45" s="27" t="str">
        <f t="shared" si="23"/>
        <v>nòò</v>
      </c>
      <c r="K45" s="27" t="str">
        <f t="shared" si="24"/>
        <v>nôô</v>
      </c>
      <c r="L45" s="28" t="str">
        <f t="shared" si="25"/>
        <v>nōō</v>
      </c>
      <c r="M45" s="28" t="str">
        <f t="shared" si="10"/>
        <v>nóóh</v>
      </c>
      <c r="O45" s="30" t="s">
        <v>48</v>
      </c>
      <c r="P45" s="32">
        <f t="shared" si="26"/>
        <v>4</v>
      </c>
      <c r="Q45" s="32">
        <v>1</v>
      </c>
      <c r="R45" s="35" t="str" cm="1">
        <f t="array" ref="R45" xml:space="preserve"> INDEX($AC$5:$AJ$12, $P45, AC$4)</f>
        <v>ō</v>
      </c>
      <c r="S45" s="35" t="str" cm="1">
        <f t="array" ref="S45" xml:space="preserve"> INDEX($AC$5:$AJ$12, $P45, AD$4)</f>
        <v>ó</v>
      </c>
      <c r="T45" s="35" t="str" cm="1">
        <f t="array" ref="T45" xml:space="preserve"> INDEX($AC$5:$AJ$12, $P45, AE$4)</f>
        <v>ǒ</v>
      </c>
      <c r="U45" s="35" t="str" cm="1">
        <f t="array" ref="U45" xml:space="preserve"> INDEX($AC$5:$AJ$12, $P45, AF$4)</f>
        <v>ǒ</v>
      </c>
      <c r="V45" s="35" t="str" cm="1">
        <f t="array" ref="V45" xml:space="preserve"> INDEX($AC$5:$AJ$12, $P45, AG$4)</f>
        <v>ò</v>
      </c>
      <c r="W45" s="35" t="str" cm="1">
        <f t="array" ref="W45" xml:space="preserve"> INDEX($AC$5:$AJ$12, $P45, AH$4)</f>
        <v>ô</v>
      </c>
      <c r="X45" s="35" t="str" cm="1">
        <f t="array" ref="X45" xml:space="preserve"> INDEX($AC$5:$AJ$12, $P45, AI$4)</f>
        <v>ō</v>
      </c>
      <c r="Y45" s="35" t="str" cm="1">
        <f t="array" ref="Y45" xml:space="preserve"> INDEX($AC$5:$AJ$12, $P45, AJ$4)</f>
        <v>ó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  <c r="AY45" t="s">
        <v>364</v>
      </c>
      <c r="AZ45" t="s">
        <v>365</v>
      </c>
      <c r="BA45" t="s">
        <v>366</v>
      </c>
      <c r="BB45" t="s">
        <v>367</v>
      </c>
    </row>
    <row r="46" spans="1:54" ht="40">
      <c r="A46" s="7"/>
      <c r="B46" s="39">
        <v>42</v>
      </c>
      <c r="C46" s="36" t="str">
        <f>INDEX(十五音韻母, $B46,1)</f>
        <v>姆</v>
      </c>
      <c r="D46" s="29" t="str" cm="1">
        <f t="array" ref="D46" xml:space="preserve"> INDEX(閩拼舒聲韻母, $B46)</f>
        <v>m</v>
      </c>
      <c r="E46" s="29" t="str" cm="1">
        <f t="array" ref="E46" xml:space="preserve"> INDEX(閩拼入聲韻母, $B46)</f>
        <v>mh</v>
      </c>
      <c r="F46" s="31" t="str">
        <f t="shared" si="19"/>
        <v>m̄</v>
      </c>
      <c r="G46" s="27" t="str">
        <f t="shared" si="20"/>
        <v>ḿ</v>
      </c>
      <c r="H46" s="27" t="str">
        <f t="shared" si="21"/>
        <v>m̌</v>
      </c>
      <c r="I46" s="38" t="str">
        <f t="shared" si="22"/>
        <v>mh</v>
      </c>
      <c r="J46" s="27" t="str">
        <f t="shared" si="23"/>
        <v>m̀</v>
      </c>
      <c r="K46" s="27" t="str">
        <f t="shared" si="24"/>
        <v>m̂</v>
      </c>
      <c r="L46" s="28" t="str">
        <f t="shared" si="25"/>
        <v>m̄</v>
      </c>
      <c r="M46" s="28" t="str">
        <f t="shared" si="10"/>
        <v>ḿh</v>
      </c>
      <c r="O46" s="30" t="s">
        <v>75</v>
      </c>
      <c r="P46" s="32">
        <f t="shared" si="26"/>
        <v>7</v>
      </c>
      <c r="Q46" s="32">
        <v>1</v>
      </c>
      <c r="R46" s="35" t="str" cm="1">
        <f t="array" ref="R46" xml:space="preserve"> INDEX($AC$5:$AJ$12, $P46, AC$4)</f>
        <v>m̄</v>
      </c>
      <c r="S46" s="35" t="str" cm="1">
        <f t="array" ref="S46" xml:space="preserve"> INDEX($AC$5:$AJ$12, $P46, AD$4)</f>
        <v>ḿ</v>
      </c>
      <c r="T46" s="35" t="str" cm="1">
        <f t="array" ref="T46" xml:space="preserve"> INDEX($AC$5:$AJ$12, $P46, AE$4)</f>
        <v>m̌</v>
      </c>
      <c r="U46" s="35" t="str" cm="1">
        <f t="array" ref="U46" xml:space="preserve"> INDEX($AC$5:$AJ$12, $P46, AF$4)</f>
        <v>m̌</v>
      </c>
      <c r="V46" s="35" t="str" cm="1">
        <f t="array" ref="V46" xml:space="preserve"> INDEX($AC$5:$AJ$12, $P46, AG$4)</f>
        <v>m̀</v>
      </c>
      <c r="W46" s="35" t="str" cm="1">
        <f t="array" ref="W46" xml:space="preserve"> INDEX($AC$5:$AJ$12, $P46, AH$4)</f>
        <v>m̂</v>
      </c>
      <c r="X46" s="35" t="str" cm="1">
        <f t="array" ref="X46" xml:space="preserve"> INDEX($AC$5:$AJ$12, $P46, AI$4)</f>
        <v>m̄</v>
      </c>
      <c r="Y46" s="35" t="str" cm="1">
        <f t="array" ref="Y46" xml:space="preserve"> INDEX($AC$5:$AJ$12, $P46, AJ$4)</f>
        <v>ḿ</v>
      </c>
      <c r="AA46" s="7"/>
      <c r="AB46" s="7"/>
      <c r="AC46" s="7"/>
      <c r="AD46" s="7"/>
      <c r="AE46" s="7"/>
      <c r="AF46" s="7"/>
      <c r="AG46" s="7"/>
      <c r="AH46" s="7"/>
      <c r="AI46" s="7"/>
      <c r="AJ46" s="7"/>
      <c r="AY46" t="s">
        <v>368</v>
      </c>
      <c r="AZ46" t="s">
        <v>369</v>
      </c>
      <c r="BA46" t="s">
        <v>370</v>
      </c>
      <c r="BB46" t="s">
        <v>371</v>
      </c>
    </row>
    <row r="47" spans="1:54" ht="40">
      <c r="A47" s="7"/>
      <c r="B47" s="39">
        <v>43</v>
      </c>
      <c r="C47" s="36" t="str">
        <f>INDEX(十五音韻母, $B47,1)</f>
        <v>光</v>
      </c>
      <c r="D47" s="29" t="str" cm="1">
        <f t="array" ref="D47" xml:space="preserve"> INDEX(閩拼舒聲韻母, $B47)</f>
        <v>uang</v>
      </c>
      <c r="E47" s="29" t="str" cm="1">
        <f t="array" ref="E47" xml:space="preserve"> INDEX(閩拼入聲韻母, $B47)</f>
        <v>uak</v>
      </c>
      <c r="F47" s="31" t="str">
        <f t="shared" si="19"/>
        <v>uāng</v>
      </c>
      <c r="G47" s="27" t="str">
        <f t="shared" si="20"/>
        <v>uáng</v>
      </c>
      <c r="H47" s="27" t="str">
        <f t="shared" si="21"/>
        <v>uǎng</v>
      </c>
      <c r="I47" s="38" t="str">
        <f t="shared" si="22"/>
        <v>uak</v>
      </c>
      <c r="J47" s="27" t="str">
        <f t="shared" si="23"/>
        <v>uàng</v>
      </c>
      <c r="K47" s="27" t="str">
        <f t="shared" si="24"/>
        <v>uâng</v>
      </c>
      <c r="L47" s="28" t="str">
        <f t="shared" si="25"/>
        <v>uāng</v>
      </c>
      <c r="M47" s="28" t="str">
        <f t="shared" si="10"/>
        <v>uák</v>
      </c>
      <c r="O47" s="30" t="s">
        <v>12</v>
      </c>
      <c r="P47" s="32">
        <f t="shared" si="26"/>
        <v>1</v>
      </c>
      <c r="Q47" s="32">
        <v>2</v>
      </c>
      <c r="R47" s="35" t="str" cm="1">
        <f t="array" ref="R47" xml:space="preserve"> INDEX($AC$5:$AJ$12, $P47, AC$4)</f>
        <v>ā</v>
      </c>
      <c r="S47" s="35" t="str" cm="1">
        <f t="array" ref="S47" xml:space="preserve"> INDEX($AC$5:$AJ$12, $P47, AD$4)</f>
        <v>á</v>
      </c>
      <c r="T47" s="35" t="str" cm="1">
        <f t="array" ref="T47" xml:space="preserve"> INDEX($AC$5:$AJ$12, $P47, AE$4)</f>
        <v>ǎ</v>
      </c>
      <c r="U47" s="35" t="str" cm="1">
        <f t="array" ref="U47" xml:space="preserve"> INDEX($AC$5:$AJ$12, $P47, AF$4)</f>
        <v>ǎ</v>
      </c>
      <c r="V47" s="35" t="str" cm="1">
        <f t="array" ref="V47" xml:space="preserve"> INDEX($AC$5:$AJ$12, $P47, AG$4)</f>
        <v>à</v>
      </c>
      <c r="W47" s="35" t="str" cm="1">
        <f t="array" ref="W47" xml:space="preserve"> INDEX($AC$5:$AJ$12, $P47, AH$4)</f>
        <v>â</v>
      </c>
      <c r="X47" s="35" t="str" cm="1">
        <f t="array" ref="X47" xml:space="preserve"> INDEX($AC$5:$AJ$12, $P47, AI$4)</f>
        <v>ā</v>
      </c>
      <c r="Y47" s="35" t="str" cm="1">
        <f t="array" ref="Y47" xml:space="preserve"> INDEX($AC$5:$AJ$12, $P47, AJ$4)</f>
        <v>á</v>
      </c>
      <c r="AA47" s="7"/>
      <c r="AB47" s="7"/>
      <c r="AC47" s="7"/>
      <c r="AD47" s="7"/>
      <c r="AE47" s="7"/>
      <c r="AF47" s="7"/>
      <c r="AG47" s="7"/>
      <c r="AH47" s="7"/>
      <c r="AI47" s="7"/>
      <c r="AJ47" s="7"/>
      <c r="AY47" t="s">
        <v>372</v>
      </c>
      <c r="AZ47" t="s">
        <v>373</v>
      </c>
      <c r="BA47" t="s">
        <v>374</v>
      </c>
      <c r="BB47" t="s">
        <v>375</v>
      </c>
    </row>
    <row r="48" spans="1:54" ht="40">
      <c r="A48" s="7"/>
      <c r="B48" s="39">
        <v>44</v>
      </c>
      <c r="C48" s="36" t="str">
        <f>INDEX(十五音韻母, $B48,1)</f>
        <v>閂</v>
      </c>
      <c r="D48" s="29" t="str" cm="1">
        <f t="array" ref="D48" xml:space="preserve"> INDEX(閩拼舒聲韻母, $B48)</f>
        <v>nuai</v>
      </c>
      <c r="E48" s="29" t="str" cm="1">
        <f t="array" ref="E48" xml:space="preserve"> INDEX(閩拼入聲韻母, $B48)</f>
        <v>nuaih</v>
      </c>
      <c r="F48" s="31" t="str">
        <f t="shared" si="19"/>
        <v>nuāi</v>
      </c>
      <c r="G48" s="27" t="str">
        <f t="shared" si="20"/>
        <v>nuái</v>
      </c>
      <c r="H48" s="27" t="str">
        <f t="shared" si="21"/>
        <v>nuǎi</v>
      </c>
      <c r="I48" s="38" t="str">
        <f t="shared" si="22"/>
        <v>nuaih</v>
      </c>
      <c r="J48" s="27" t="str">
        <f t="shared" si="23"/>
        <v>nuài</v>
      </c>
      <c r="K48" s="27" t="str">
        <f t="shared" si="24"/>
        <v>nuâi</v>
      </c>
      <c r="L48" s="28" t="str">
        <f t="shared" si="25"/>
        <v>nuāi</v>
      </c>
      <c r="M48" s="28" t="str">
        <f t="shared" si="10"/>
        <v>nuáih</v>
      </c>
      <c r="O48" s="30" t="s">
        <v>12</v>
      </c>
      <c r="P48" s="32">
        <f t="shared" si="26"/>
        <v>1</v>
      </c>
      <c r="Q48" s="32">
        <v>2</v>
      </c>
      <c r="R48" s="35" t="str" cm="1">
        <f t="array" ref="R48" xml:space="preserve"> INDEX($AC$5:$AJ$12, $P48, AC$4)</f>
        <v>ā</v>
      </c>
      <c r="S48" s="35" t="str" cm="1">
        <f t="array" ref="S48" xml:space="preserve"> INDEX($AC$5:$AJ$12, $P48, AD$4)</f>
        <v>á</v>
      </c>
      <c r="T48" s="35" t="str" cm="1">
        <f t="array" ref="T48" xml:space="preserve"> INDEX($AC$5:$AJ$12, $P48, AE$4)</f>
        <v>ǎ</v>
      </c>
      <c r="U48" s="35" t="str" cm="1">
        <f t="array" ref="U48" xml:space="preserve"> INDEX($AC$5:$AJ$12, $P48, AF$4)</f>
        <v>ǎ</v>
      </c>
      <c r="V48" s="35" t="str" cm="1">
        <f t="array" ref="V48" xml:space="preserve"> INDEX($AC$5:$AJ$12, $P48, AG$4)</f>
        <v>à</v>
      </c>
      <c r="W48" s="35" t="str" cm="1">
        <f t="array" ref="W48" xml:space="preserve"> INDEX($AC$5:$AJ$12, $P48, AH$4)</f>
        <v>â</v>
      </c>
      <c r="X48" s="35" t="str" cm="1">
        <f t="array" ref="X48" xml:space="preserve"> INDEX($AC$5:$AJ$12, $P48, AI$4)</f>
        <v>ā</v>
      </c>
      <c r="Y48" s="35" t="str" cm="1">
        <f t="array" ref="Y48" xml:space="preserve"> INDEX($AC$5:$AJ$12, $P48, AJ$4)</f>
        <v>á</v>
      </c>
      <c r="AA48" s="7"/>
      <c r="AB48" s="7"/>
      <c r="AC48" s="7"/>
      <c r="AD48" s="7"/>
      <c r="AE48" s="7"/>
      <c r="AF48" s="7"/>
      <c r="AG48" s="7"/>
      <c r="AH48" s="7"/>
      <c r="AI48" s="7"/>
      <c r="AJ48" s="7"/>
      <c r="AY48" t="s">
        <v>376</v>
      </c>
      <c r="AZ48" t="s">
        <v>377</v>
      </c>
      <c r="BA48" t="s">
        <v>378</v>
      </c>
      <c r="BB48" t="s">
        <v>379</v>
      </c>
    </row>
    <row r="49" spans="1:54" ht="40">
      <c r="A49" s="7"/>
      <c r="B49" s="39">
        <v>45</v>
      </c>
      <c r="C49" s="36" t="str">
        <f>INDEX(十五音韻母, $B49,1)</f>
        <v>糜</v>
      </c>
      <c r="D49" s="29" t="str" cm="1">
        <f t="array" ref="D49" xml:space="preserve"> INDEX(閩拼舒聲韻母, $B49)</f>
        <v>nue</v>
      </c>
      <c r="E49" s="29" t="str" cm="1">
        <f t="array" ref="E49" xml:space="preserve"> INDEX(閩拼入聲韻母, $B49)</f>
        <v>nueh</v>
      </c>
      <c r="F49" s="31" t="str">
        <f t="shared" si="19"/>
        <v>nūe</v>
      </c>
      <c r="G49" s="27" t="str">
        <f t="shared" si="20"/>
        <v>núe</v>
      </c>
      <c r="H49" s="27" t="str">
        <f t="shared" si="21"/>
        <v>nǔe</v>
      </c>
      <c r="I49" s="38" t="str">
        <f t="shared" si="22"/>
        <v>nueh</v>
      </c>
      <c r="J49" s="27" t="str">
        <f t="shared" si="23"/>
        <v>nùe</v>
      </c>
      <c r="K49" s="27" t="str">
        <f t="shared" si="24"/>
        <v>nûe</v>
      </c>
      <c r="L49" s="28" t="str">
        <f t="shared" si="25"/>
        <v>nūe</v>
      </c>
      <c r="M49" s="28" t="str">
        <f t="shared" si="10"/>
        <v>núeh</v>
      </c>
      <c r="O49" s="30" t="s">
        <v>20</v>
      </c>
      <c r="P49" s="32">
        <f t="shared" si="26"/>
        <v>6</v>
      </c>
      <c r="Q49" s="32">
        <v>1</v>
      </c>
      <c r="R49" s="35" t="str" cm="1">
        <f t="array" ref="R49" xml:space="preserve"> INDEX($AC$5:$AJ$12, $P49, AC$4)</f>
        <v>ū</v>
      </c>
      <c r="S49" s="35" t="str" cm="1">
        <f t="array" ref="S49" xml:space="preserve"> INDEX($AC$5:$AJ$12, $P49, AD$4)</f>
        <v>ú</v>
      </c>
      <c r="T49" s="35" t="str" cm="1">
        <f t="array" ref="T49" xml:space="preserve"> INDEX($AC$5:$AJ$12, $P49, AE$4)</f>
        <v>ǔ</v>
      </c>
      <c r="U49" s="35" t="str" cm="1">
        <f t="array" ref="U49" xml:space="preserve"> INDEX($AC$5:$AJ$12, $P49, AF$4)</f>
        <v>ǔ</v>
      </c>
      <c r="V49" s="35" t="str" cm="1">
        <f t="array" ref="V49" xml:space="preserve"> INDEX($AC$5:$AJ$12, $P49, AG$4)</f>
        <v>ù</v>
      </c>
      <c r="W49" s="35" t="str" cm="1">
        <f t="array" ref="W49" xml:space="preserve"> INDEX($AC$5:$AJ$12, $P49, AH$4)</f>
        <v>û</v>
      </c>
      <c r="X49" s="35" t="str" cm="1">
        <f t="array" ref="X49" xml:space="preserve"> INDEX($AC$5:$AJ$12, $P49, AI$4)</f>
        <v>ū</v>
      </c>
      <c r="Y49" s="35" t="str" cm="1">
        <f t="array" ref="Y49" xml:space="preserve"> INDEX($AC$5:$AJ$12, $P49, AJ$4)</f>
        <v>ú</v>
      </c>
      <c r="AA49" s="7"/>
      <c r="AB49" s="7"/>
      <c r="AC49" s="7"/>
      <c r="AD49" s="7"/>
      <c r="AE49" s="7"/>
      <c r="AF49" s="7"/>
      <c r="AG49" s="7"/>
      <c r="AH49" s="7"/>
      <c r="AI49" s="7"/>
      <c r="AJ49" s="7"/>
      <c r="AY49" t="s">
        <v>380</v>
      </c>
      <c r="AZ49" t="s">
        <v>381</v>
      </c>
      <c r="BA49" t="s">
        <v>382</v>
      </c>
      <c r="BB49" t="s">
        <v>383</v>
      </c>
    </row>
    <row r="50" spans="1:54" ht="40">
      <c r="A50" s="7"/>
      <c r="B50" s="39">
        <v>46</v>
      </c>
      <c r="C50" s="36" t="str">
        <f>INDEX(十五音韻母, $B50,1)</f>
        <v>嘄</v>
      </c>
      <c r="D50" s="29" t="str" cm="1">
        <f t="array" ref="D50" xml:space="preserve"> INDEX(閩拼舒聲韻母, $B50)</f>
        <v>niao</v>
      </c>
      <c r="E50" s="29" t="str" cm="1">
        <f t="array" ref="E50" xml:space="preserve"> INDEX(閩拼入聲韻母, $B50)</f>
        <v>niaoh</v>
      </c>
      <c r="F50" s="31" t="str">
        <f t="shared" si="19"/>
        <v>niāo</v>
      </c>
      <c r="G50" s="27" t="str">
        <f t="shared" si="20"/>
        <v>niáo</v>
      </c>
      <c r="H50" s="27" t="str">
        <f t="shared" si="21"/>
        <v>niǎo</v>
      </c>
      <c r="I50" s="38" t="str">
        <f t="shared" si="22"/>
        <v>niaoh</v>
      </c>
      <c r="J50" s="27" t="str">
        <f t="shared" si="23"/>
        <v>niào</v>
      </c>
      <c r="K50" s="27" t="str">
        <f t="shared" si="24"/>
        <v>niâo</v>
      </c>
      <c r="L50" s="28" t="str">
        <f t="shared" si="25"/>
        <v>niāo</v>
      </c>
      <c r="M50" s="28" t="str">
        <f t="shared" si="10"/>
        <v>niáoh</v>
      </c>
      <c r="O50" s="30" t="s">
        <v>12</v>
      </c>
      <c r="P50" s="32">
        <f t="shared" si="26"/>
        <v>1</v>
      </c>
      <c r="Q50" s="32">
        <v>2</v>
      </c>
      <c r="R50" s="35" t="str" cm="1">
        <f t="array" ref="R50" xml:space="preserve"> INDEX($AC$5:$AJ$12, $P50, AC$4)</f>
        <v>ā</v>
      </c>
      <c r="S50" s="35" t="str" cm="1">
        <f t="array" ref="S50" xml:space="preserve"> INDEX($AC$5:$AJ$12, $P50, AD$4)</f>
        <v>á</v>
      </c>
      <c r="T50" s="35" t="str" cm="1">
        <f t="array" ref="T50" xml:space="preserve"> INDEX($AC$5:$AJ$12, $P50, AE$4)</f>
        <v>ǎ</v>
      </c>
      <c r="U50" s="35" t="str" cm="1">
        <f t="array" ref="U50" xml:space="preserve"> INDEX($AC$5:$AJ$12, $P50, AF$4)</f>
        <v>ǎ</v>
      </c>
      <c r="V50" s="35" t="str" cm="1">
        <f t="array" ref="V50" xml:space="preserve"> INDEX($AC$5:$AJ$12, $P50, AG$4)</f>
        <v>à</v>
      </c>
      <c r="W50" s="35" t="str" cm="1">
        <f t="array" ref="W50" xml:space="preserve"> INDEX($AC$5:$AJ$12, $P50, AH$4)</f>
        <v>â</v>
      </c>
      <c r="X50" s="35" t="str" cm="1">
        <f t="array" ref="X50" xml:space="preserve"> INDEX($AC$5:$AJ$12, $P50, AI$4)</f>
        <v>ā</v>
      </c>
      <c r="Y50" s="35" t="str" cm="1">
        <f t="array" ref="Y50" xml:space="preserve"> INDEX($AC$5:$AJ$12, $P50, AJ$4)</f>
        <v>á</v>
      </c>
      <c r="AA50" s="7"/>
      <c r="AB50" s="7"/>
      <c r="AC50" s="7"/>
      <c r="AD50" s="7"/>
      <c r="AE50" s="7"/>
      <c r="AF50" s="7"/>
      <c r="AG50" s="7"/>
      <c r="AH50" s="7"/>
      <c r="AI50" s="7"/>
      <c r="AJ50" s="7"/>
      <c r="AY50" t="s">
        <v>384</v>
      </c>
      <c r="AZ50" t="s">
        <v>385</v>
      </c>
      <c r="BA50" t="s">
        <v>386</v>
      </c>
      <c r="BB50" t="s">
        <v>387</v>
      </c>
    </row>
    <row r="51" spans="1:54" ht="40">
      <c r="A51" s="7"/>
      <c r="B51" s="39">
        <v>47</v>
      </c>
      <c r="C51" s="36" t="str">
        <f>INDEX(十五音韻母, $B51,1)</f>
        <v>箴</v>
      </c>
      <c r="D51" s="29" t="str" cm="1">
        <f t="array" ref="D51" xml:space="preserve"> INDEX(閩拼舒聲韻母, $B51)</f>
        <v>om</v>
      </c>
      <c r="E51" s="29" t="str" cm="1">
        <f t="array" ref="E51" xml:space="preserve"> INDEX(閩拼入聲韻母, $B51)</f>
        <v>op</v>
      </c>
      <c r="F51" s="31" t="str">
        <f t="shared" si="19"/>
        <v>ōm</v>
      </c>
      <c r="G51" s="27" t="str">
        <f t="shared" si="20"/>
        <v>óm</v>
      </c>
      <c r="H51" s="27" t="str">
        <f t="shared" si="21"/>
        <v>ǒm</v>
      </c>
      <c r="I51" s="38" t="str">
        <f t="shared" si="22"/>
        <v>op</v>
      </c>
      <c r="J51" s="27" t="str">
        <f t="shared" si="23"/>
        <v>òm</v>
      </c>
      <c r="K51" s="27" t="str">
        <f t="shared" si="24"/>
        <v>ôm</v>
      </c>
      <c r="L51" s="28" t="str">
        <f t="shared" si="25"/>
        <v>ōm</v>
      </c>
      <c r="M51" s="28" t="str">
        <f t="shared" si="10"/>
        <v>óp</v>
      </c>
      <c r="O51" s="30" t="s">
        <v>48</v>
      </c>
      <c r="P51" s="32">
        <f t="shared" si="26"/>
        <v>4</v>
      </c>
      <c r="Q51" s="32">
        <v>1</v>
      </c>
      <c r="R51" s="35" t="str" cm="1">
        <f t="array" ref="R51" xml:space="preserve"> INDEX($AC$5:$AJ$12, $P51, AC$4)</f>
        <v>ō</v>
      </c>
      <c r="S51" s="35" t="str" cm="1">
        <f t="array" ref="S51" xml:space="preserve"> INDEX($AC$5:$AJ$12, $P51, AD$4)</f>
        <v>ó</v>
      </c>
      <c r="T51" s="35" t="str" cm="1">
        <f t="array" ref="T51" xml:space="preserve"> INDEX($AC$5:$AJ$12, $P51, AE$4)</f>
        <v>ǒ</v>
      </c>
      <c r="U51" s="35" t="str" cm="1">
        <f t="array" ref="U51" xml:space="preserve"> INDEX($AC$5:$AJ$12, $P51, AF$4)</f>
        <v>ǒ</v>
      </c>
      <c r="V51" s="35" t="str" cm="1">
        <f t="array" ref="V51" xml:space="preserve"> INDEX($AC$5:$AJ$12, $P51, AG$4)</f>
        <v>ò</v>
      </c>
      <c r="W51" s="35" t="str" cm="1">
        <f t="array" ref="W51" xml:space="preserve"> INDEX($AC$5:$AJ$12, $P51, AH$4)</f>
        <v>ô</v>
      </c>
      <c r="X51" s="35" t="str" cm="1">
        <f t="array" ref="X51" xml:space="preserve"> INDEX($AC$5:$AJ$12, $P51, AI$4)</f>
        <v>ō</v>
      </c>
      <c r="Y51" s="35" t="str" cm="1">
        <f t="array" ref="Y51" xml:space="preserve"> INDEX($AC$5:$AJ$12, $P51, AJ$4)</f>
        <v>ó</v>
      </c>
      <c r="AA51" s="7"/>
      <c r="AB51" s="7"/>
      <c r="AC51" s="7"/>
      <c r="AD51" s="7"/>
      <c r="AE51" s="7"/>
      <c r="AF51" s="7"/>
      <c r="AG51" s="7"/>
      <c r="AH51" s="7"/>
      <c r="AI51" s="7"/>
      <c r="AJ51" s="7"/>
      <c r="AY51" t="s">
        <v>388</v>
      </c>
      <c r="AZ51" t="s">
        <v>389</v>
      </c>
      <c r="BA51" t="s">
        <v>390</v>
      </c>
      <c r="BB51" t="s">
        <v>391</v>
      </c>
    </row>
    <row r="52" spans="1:54" ht="40">
      <c r="A52" s="7"/>
      <c r="B52" s="39">
        <v>48</v>
      </c>
      <c r="C52" s="36" t="str">
        <f>INDEX(十五音韻母, $B52,1)</f>
        <v>爻</v>
      </c>
      <c r="D52" s="29" t="str" cm="1">
        <f t="array" ref="D52" xml:space="preserve"> INDEX(閩拼舒聲韻母, $B52)</f>
        <v>nao</v>
      </c>
      <c r="E52" s="29" t="str" cm="1">
        <f t="array" ref="E52" xml:space="preserve"> INDEX(閩拼入聲韻母, $B52)</f>
        <v>naoh</v>
      </c>
      <c r="F52" s="31" t="str">
        <f t="shared" si="19"/>
        <v>nāo</v>
      </c>
      <c r="G52" s="27" t="str">
        <f t="shared" si="20"/>
        <v>náo</v>
      </c>
      <c r="H52" s="27" t="str">
        <f t="shared" si="21"/>
        <v>nǎo</v>
      </c>
      <c r="I52" s="38" t="str">
        <f t="shared" si="22"/>
        <v>naoh</v>
      </c>
      <c r="J52" s="27" t="str">
        <f t="shared" si="23"/>
        <v>nào</v>
      </c>
      <c r="K52" s="27" t="str">
        <f t="shared" si="24"/>
        <v>nâo</v>
      </c>
      <c r="L52" s="28" t="str">
        <f t="shared" si="25"/>
        <v>nāo</v>
      </c>
      <c r="M52" s="28" t="str">
        <f t="shared" si="10"/>
        <v>náoh</v>
      </c>
      <c r="O52" s="30" t="s">
        <v>12</v>
      </c>
      <c r="P52" s="32">
        <f t="shared" si="26"/>
        <v>1</v>
      </c>
      <c r="Q52" s="32">
        <v>1</v>
      </c>
      <c r="R52" s="35" t="str" cm="1">
        <f t="array" ref="R52" xml:space="preserve"> INDEX($AC$5:$AJ$12, $P52, AC$4)</f>
        <v>ā</v>
      </c>
      <c r="S52" s="35" t="str" cm="1">
        <f t="array" ref="S52" xml:space="preserve"> INDEX($AC$5:$AJ$12, $P52, AD$4)</f>
        <v>á</v>
      </c>
      <c r="T52" s="35" t="str" cm="1">
        <f t="array" ref="T52" xml:space="preserve"> INDEX($AC$5:$AJ$12, $P52, AE$4)</f>
        <v>ǎ</v>
      </c>
      <c r="U52" s="35" t="str" cm="1">
        <f t="array" ref="U52" xml:space="preserve"> INDEX($AC$5:$AJ$12, $P52, AF$4)</f>
        <v>ǎ</v>
      </c>
      <c r="V52" s="35" t="str" cm="1">
        <f t="array" ref="V52" xml:space="preserve"> INDEX($AC$5:$AJ$12, $P52, AG$4)</f>
        <v>à</v>
      </c>
      <c r="W52" s="35" t="str" cm="1">
        <f t="array" ref="W52" xml:space="preserve"> INDEX($AC$5:$AJ$12, $P52, AH$4)</f>
        <v>â</v>
      </c>
      <c r="X52" s="35" t="str" cm="1">
        <f t="array" ref="X52" xml:space="preserve"> INDEX($AC$5:$AJ$12, $P52, AI$4)</f>
        <v>ā</v>
      </c>
      <c r="Y52" s="35" t="str" cm="1">
        <f t="array" ref="Y52" xml:space="preserve"> INDEX($AC$5:$AJ$12, $P52, AJ$4)</f>
        <v>á</v>
      </c>
      <c r="AA52" s="7"/>
      <c r="AB52" s="7"/>
      <c r="AC52" s="7"/>
      <c r="AD52" s="7"/>
      <c r="AE52" s="7"/>
      <c r="AF52" s="7"/>
      <c r="AG52" s="7"/>
      <c r="AH52" s="7"/>
      <c r="AI52" s="7"/>
      <c r="AJ52" s="7"/>
      <c r="AY52" t="s">
        <v>21</v>
      </c>
      <c r="AZ52" t="s">
        <v>392</v>
      </c>
      <c r="BA52" t="s">
        <v>393</v>
      </c>
      <c r="BB52" t="s">
        <v>394</v>
      </c>
    </row>
    <row r="53" spans="1:54" ht="40">
      <c r="A53" s="7"/>
      <c r="B53" s="39">
        <v>49</v>
      </c>
      <c r="C53" s="36" t="str">
        <f>INDEX(十五音韻母, $B53,1)</f>
        <v>扛</v>
      </c>
      <c r="D53" s="29" t="str" cm="1">
        <f t="array" ref="D53" xml:space="preserve"> INDEX(閩拼舒聲韻母, $B53)</f>
        <v>no</v>
      </c>
      <c r="E53" s="29" t="str" cm="1">
        <f t="array" ref="E53" xml:space="preserve"> INDEX(閩拼入聲韻母, $B53)</f>
        <v>noh</v>
      </c>
      <c r="F53" s="31" t="str">
        <f t="shared" si="19"/>
        <v>nō</v>
      </c>
      <c r="G53" s="27" t="str">
        <f t="shared" si="20"/>
        <v>nó</v>
      </c>
      <c r="H53" s="27" t="str">
        <f t="shared" si="21"/>
        <v>nǒ</v>
      </c>
      <c r="I53" s="38" t="str">
        <f t="shared" si="22"/>
        <v>noh</v>
      </c>
      <c r="J53" s="27" t="str">
        <f t="shared" si="23"/>
        <v>nò</v>
      </c>
      <c r="K53" s="27" t="str">
        <f t="shared" si="24"/>
        <v>nô</v>
      </c>
      <c r="L53" s="28" t="str">
        <f t="shared" si="25"/>
        <v>nō</v>
      </c>
      <c r="M53" s="28" t="str">
        <f t="shared" si="10"/>
        <v>nóh</v>
      </c>
      <c r="O53" s="30" t="s">
        <v>48</v>
      </c>
      <c r="P53" s="32">
        <f t="shared" si="26"/>
        <v>4</v>
      </c>
      <c r="Q53" s="32">
        <v>1</v>
      </c>
      <c r="R53" s="35" t="str" cm="1">
        <f t="array" ref="R53" xml:space="preserve"> INDEX($AC$5:$AJ$12, $P53, AC$4)</f>
        <v>ō</v>
      </c>
      <c r="S53" s="35" t="str" cm="1">
        <f t="array" ref="S53" xml:space="preserve"> INDEX($AC$5:$AJ$12, $P53, AD$4)</f>
        <v>ó</v>
      </c>
      <c r="T53" s="35" t="str" cm="1">
        <f t="array" ref="T53" xml:space="preserve"> INDEX($AC$5:$AJ$12, $P53, AE$4)</f>
        <v>ǒ</v>
      </c>
      <c r="U53" s="35" t="str" cm="1">
        <f t="array" ref="U53" xml:space="preserve"> INDEX($AC$5:$AJ$12, $P53, AF$4)</f>
        <v>ǒ</v>
      </c>
      <c r="V53" s="35" t="str" cm="1">
        <f t="array" ref="V53" xml:space="preserve"> INDEX($AC$5:$AJ$12, $P53, AG$4)</f>
        <v>ò</v>
      </c>
      <c r="W53" s="35" t="str" cm="1">
        <f t="array" ref="W53" xml:space="preserve"> INDEX($AC$5:$AJ$12, $P53, AH$4)</f>
        <v>ô</v>
      </c>
      <c r="X53" s="35" t="str" cm="1">
        <f t="array" ref="X53" xml:space="preserve"> INDEX($AC$5:$AJ$12, $P53, AI$4)</f>
        <v>ō</v>
      </c>
      <c r="Y53" s="35" t="str" cm="1">
        <f t="array" ref="Y53" xml:space="preserve"> INDEX($AC$5:$AJ$12, $P53, AJ$4)</f>
        <v>ó</v>
      </c>
      <c r="AA53" s="7"/>
      <c r="AB53" s="7"/>
      <c r="AC53" s="7"/>
      <c r="AD53" s="7"/>
      <c r="AE53" s="7"/>
      <c r="AF53" s="7"/>
      <c r="AG53" s="7"/>
      <c r="AH53" s="7"/>
      <c r="AI53" s="7"/>
      <c r="AJ53" s="7"/>
      <c r="AY53" t="s">
        <v>22</v>
      </c>
      <c r="AZ53" t="s">
        <v>395</v>
      </c>
      <c r="BA53" t="s">
        <v>396</v>
      </c>
      <c r="BB53" t="s">
        <v>397</v>
      </c>
    </row>
    <row r="54" spans="1:54" ht="40">
      <c r="A54" s="7"/>
      <c r="B54" s="39">
        <v>50</v>
      </c>
      <c r="C54" s="36" t="str">
        <f>INDEX(十五音韻母, $B54,1)</f>
        <v>牛</v>
      </c>
      <c r="D54" s="29" t="str" cm="1">
        <f t="array" ref="D54" xml:space="preserve"> INDEX(閩拼舒聲韻母, $B54)</f>
        <v>niu</v>
      </c>
      <c r="E54" s="29" t="str" cm="1">
        <f t="array" ref="E54" xml:space="preserve"> INDEX(閩拼入聲韻母, $B54)</f>
        <v>niuh</v>
      </c>
      <c r="F54" s="31" t="str">
        <f t="shared" si="19"/>
        <v>niū</v>
      </c>
      <c r="G54" s="27" t="str">
        <f t="shared" si="20"/>
        <v>niú</v>
      </c>
      <c r="H54" s="27" t="str">
        <f t="shared" si="21"/>
        <v>niǔ</v>
      </c>
      <c r="I54" s="38" t="str">
        <f t="shared" si="22"/>
        <v>niuh</v>
      </c>
      <c r="J54" s="27" t="str">
        <f t="shared" si="23"/>
        <v>niù</v>
      </c>
      <c r="K54" s="27" t="str">
        <f t="shared" si="24"/>
        <v>niû</v>
      </c>
      <c r="L54" s="28" t="str">
        <f t="shared" si="25"/>
        <v>niū</v>
      </c>
      <c r="M54" s="28" t="str">
        <f t="shared" si="10"/>
        <v>niúh</v>
      </c>
      <c r="O54" s="30" t="s">
        <v>20</v>
      </c>
      <c r="P54" s="32">
        <f t="shared" si="26"/>
        <v>6</v>
      </c>
      <c r="Q54" s="32">
        <v>2</v>
      </c>
      <c r="R54" s="35" t="str" cm="1">
        <f t="array" ref="R54" xml:space="preserve"> INDEX($AC$5:$AJ$12, $P54, AC$4)</f>
        <v>ū</v>
      </c>
      <c r="S54" s="35" t="str" cm="1">
        <f t="array" ref="S54" xml:space="preserve"> INDEX($AC$5:$AJ$12, $P54, AD$4)</f>
        <v>ú</v>
      </c>
      <c r="T54" s="35" t="str" cm="1">
        <f t="array" ref="T54" xml:space="preserve"> INDEX($AC$5:$AJ$12, $P54, AE$4)</f>
        <v>ǔ</v>
      </c>
      <c r="U54" s="35" t="str" cm="1">
        <f t="array" ref="U54" xml:space="preserve"> INDEX($AC$5:$AJ$12, $P54, AF$4)</f>
        <v>ǔ</v>
      </c>
      <c r="V54" s="35" t="str" cm="1">
        <f t="array" ref="V54" xml:space="preserve"> INDEX($AC$5:$AJ$12, $P54, AG$4)</f>
        <v>ù</v>
      </c>
      <c r="W54" s="35" t="str" cm="1">
        <f t="array" ref="W54" xml:space="preserve"> INDEX($AC$5:$AJ$12, $P54, AH$4)</f>
        <v>û</v>
      </c>
      <c r="X54" s="35" t="str" cm="1">
        <f t="array" ref="X54" xml:space="preserve"> INDEX($AC$5:$AJ$12, $P54, AI$4)</f>
        <v>ū</v>
      </c>
      <c r="Y54" s="35" t="str" cm="1">
        <f t="array" ref="Y54" xml:space="preserve"> INDEX($AC$5:$AJ$12, $P54, AJ$4)</f>
        <v>ú</v>
      </c>
      <c r="AA54" s="7"/>
      <c r="AB54" s="7"/>
      <c r="AC54" s="7"/>
      <c r="AD54" s="7"/>
      <c r="AE54" s="7"/>
      <c r="AF54" s="7"/>
      <c r="AG54" s="7"/>
      <c r="AH54" s="7"/>
      <c r="AI54" s="7"/>
      <c r="AJ54" s="7"/>
      <c r="AY54" t="s">
        <v>23</v>
      </c>
      <c r="AZ54" t="s">
        <v>398</v>
      </c>
      <c r="BA54" t="s">
        <v>399</v>
      </c>
      <c r="BB54" t="s">
        <v>400</v>
      </c>
    </row>
    <row r="55" spans="1:5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O55" s="7"/>
      <c r="P55" s="6"/>
      <c r="Q55" s="6"/>
      <c r="R55" s="6"/>
      <c r="S55" s="6"/>
      <c r="AA55" s="7"/>
      <c r="AB55" s="7"/>
      <c r="AC55" s="7"/>
      <c r="AD55" s="7"/>
      <c r="AE55" s="7"/>
      <c r="AF55" s="7"/>
      <c r="AG55" s="7"/>
      <c r="AH55" s="7"/>
      <c r="AI55" s="7"/>
      <c r="AJ55" s="7"/>
      <c r="AY55" t="s">
        <v>401</v>
      </c>
      <c r="AZ55" t="s">
        <v>355</v>
      </c>
      <c r="BA55" t="s">
        <v>402</v>
      </c>
      <c r="BB55" t="s">
        <v>403</v>
      </c>
    </row>
    <row r="56" spans="1:5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O56" s="7"/>
      <c r="P56" s="6"/>
      <c r="Q56" s="6"/>
      <c r="R56" s="6"/>
      <c r="S56" s="6"/>
      <c r="AA56" s="7"/>
      <c r="AB56" s="7"/>
      <c r="AC56" s="7"/>
      <c r="AD56" s="7"/>
      <c r="AE56" s="7"/>
      <c r="AF56" s="7"/>
      <c r="AG56" s="7"/>
      <c r="AH56" s="7"/>
      <c r="AI56" s="7"/>
      <c r="AJ56" s="7"/>
      <c r="AY56" t="s">
        <v>24</v>
      </c>
      <c r="AZ56" t="s">
        <v>404</v>
      </c>
      <c r="BA56" t="s">
        <v>405</v>
      </c>
      <c r="BB56" t="s">
        <v>406</v>
      </c>
    </row>
    <row r="57" spans="1:5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O57" s="7"/>
      <c r="P57" s="6"/>
      <c r="Q57" s="6"/>
      <c r="R57" s="6"/>
      <c r="S57" s="6"/>
      <c r="AA57" s="7"/>
      <c r="AB57" s="7"/>
      <c r="AC57" s="7"/>
      <c r="AD57" s="7"/>
      <c r="AE57" s="7"/>
      <c r="AF57" s="7"/>
      <c r="AG57" s="7"/>
      <c r="AH57" s="7"/>
      <c r="AI57" s="7"/>
      <c r="AJ57" s="7"/>
      <c r="AY57" t="s">
        <v>25</v>
      </c>
      <c r="AZ57" t="s">
        <v>407</v>
      </c>
      <c r="BA57" t="s">
        <v>408</v>
      </c>
      <c r="BB57" t="s">
        <v>409</v>
      </c>
    </row>
    <row r="58" spans="1:5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O58" s="7"/>
      <c r="P58" s="6"/>
      <c r="Q58" s="6"/>
      <c r="R58" s="6"/>
      <c r="S58" s="6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5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O59" s="7"/>
      <c r="P59" s="6"/>
      <c r="Q59" s="6"/>
      <c r="R59" s="6"/>
      <c r="S59" s="6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5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O60" s="7"/>
      <c r="P60" s="6"/>
      <c r="Q60" s="6"/>
      <c r="R60" s="6"/>
      <c r="S60" s="6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5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6"/>
      <c r="Q61" s="6"/>
      <c r="R61" s="6"/>
      <c r="S61" s="6"/>
      <c r="T61" s="7"/>
      <c r="U61" s="7"/>
      <c r="V61" s="7"/>
      <c r="W61" s="7"/>
      <c r="X61" s="7"/>
      <c r="Y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5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6"/>
      <c r="Q62" s="6"/>
      <c r="R62" s="6"/>
      <c r="S62" s="6"/>
      <c r="T62" s="7"/>
      <c r="U62" s="7"/>
      <c r="V62" s="7"/>
      <c r="W62" s="7"/>
      <c r="X62" s="7"/>
      <c r="Y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5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6"/>
      <c r="Q63" s="6"/>
      <c r="R63" s="6"/>
      <c r="S63" s="6"/>
      <c r="T63" s="7"/>
      <c r="U63" s="7"/>
      <c r="V63" s="7"/>
      <c r="W63" s="7"/>
      <c r="X63" s="7"/>
      <c r="Y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5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6"/>
      <c r="Q64" s="6"/>
      <c r="R64" s="6"/>
      <c r="S64" s="6"/>
      <c r="T64" s="7"/>
      <c r="U64" s="7"/>
      <c r="V64" s="7"/>
      <c r="W64" s="7"/>
      <c r="X64" s="7"/>
      <c r="Y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6"/>
      <c r="Q65" s="6"/>
      <c r="R65" s="6"/>
      <c r="S65" s="6"/>
      <c r="T65" s="7"/>
      <c r="U65" s="7"/>
      <c r="V65" s="7"/>
      <c r="W65" s="7"/>
      <c r="X65" s="7"/>
      <c r="Y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6"/>
      <c r="Q66" s="6"/>
      <c r="R66" s="6"/>
      <c r="S66" s="6"/>
      <c r="T66" s="7"/>
      <c r="U66" s="7"/>
      <c r="V66" s="7"/>
      <c r="W66" s="7"/>
      <c r="X66" s="7"/>
      <c r="Y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6"/>
      <c r="Q67" s="6"/>
      <c r="R67" s="6"/>
      <c r="S67" s="6"/>
      <c r="T67" s="7"/>
      <c r="U67" s="7"/>
      <c r="V67" s="7"/>
      <c r="W67" s="7"/>
      <c r="X67" s="7"/>
      <c r="Y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:3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6"/>
      <c r="Q68" s="6"/>
      <c r="R68" s="6"/>
      <c r="S68" s="6"/>
      <c r="T68" s="7"/>
      <c r="U68" s="7"/>
      <c r="V68" s="7"/>
      <c r="W68" s="7"/>
      <c r="X68" s="7"/>
      <c r="Y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:3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6"/>
      <c r="Q69" s="6"/>
      <c r="R69" s="6"/>
      <c r="S69" s="6"/>
      <c r="T69" s="7"/>
      <c r="U69" s="7"/>
      <c r="V69" s="7"/>
      <c r="W69" s="7"/>
      <c r="X69" s="7"/>
      <c r="Y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:3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6"/>
      <c r="Q70" s="6"/>
      <c r="R70" s="6"/>
      <c r="S70" s="6"/>
      <c r="T70" s="7"/>
      <c r="U70" s="7"/>
      <c r="V70" s="7"/>
      <c r="W70" s="7"/>
      <c r="X70" s="7"/>
      <c r="Y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:3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6"/>
      <c r="Q71" s="6"/>
      <c r="R71" s="6"/>
      <c r="S71" s="6"/>
      <c r="T71" s="7"/>
      <c r="U71" s="7"/>
      <c r="V71" s="7"/>
      <c r="W71" s="7"/>
      <c r="X71" s="7"/>
      <c r="Y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:3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6"/>
      <c r="Q72" s="6"/>
      <c r="R72" s="6"/>
      <c r="S72" s="6"/>
      <c r="T72" s="7"/>
      <c r="U72" s="7"/>
      <c r="V72" s="7"/>
      <c r="W72" s="7"/>
      <c r="X72" s="7"/>
      <c r="Y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6"/>
      <c r="Q73" s="6"/>
      <c r="R73" s="6"/>
      <c r="S73" s="6"/>
      <c r="T73" s="7"/>
      <c r="U73" s="7"/>
      <c r="V73" s="7"/>
      <c r="W73" s="7"/>
      <c r="X73" s="7"/>
      <c r="Y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6"/>
      <c r="Q74" s="6"/>
      <c r="R74" s="6"/>
      <c r="S74" s="6"/>
      <c r="T74" s="7"/>
      <c r="U74" s="7"/>
      <c r="V74" s="7"/>
      <c r="W74" s="7"/>
      <c r="X74" s="7"/>
      <c r="Y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:3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6"/>
      <c r="Q75" s="6"/>
      <c r="R75" s="6"/>
      <c r="S75" s="6"/>
      <c r="T75" s="7"/>
      <c r="U75" s="7"/>
      <c r="V75" s="7"/>
      <c r="W75" s="7"/>
      <c r="X75" s="7"/>
      <c r="Y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:3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6"/>
      <c r="Q76" s="6"/>
      <c r="R76" s="6"/>
      <c r="S76" s="6"/>
      <c r="T76" s="7"/>
      <c r="U76" s="7"/>
      <c r="V76" s="7"/>
      <c r="W76" s="7"/>
      <c r="X76" s="7"/>
      <c r="Y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:3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6"/>
      <c r="Q77" s="6"/>
      <c r="R77" s="6"/>
      <c r="S77" s="6"/>
      <c r="T77" s="7"/>
      <c r="U77" s="7"/>
      <c r="V77" s="7"/>
      <c r="W77" s="7"/>
      <c r="X77" s="7"/>
      <c r="Y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:3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6"/>
      <c r="Q78" s="6"/>
      <c r="R78" s="6"/>
      <c r="S78" s="6"/>
      <c r="T78" s="7"/>
      <c r="U78" s="7"/>
      <c r="V78" s="7"/>
      <c r="W78" s="7"/>
      <c r="X78" s="7"/>
      <c r="Y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1:3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6"/>
      <c r="Q79" s="6"/>
      <c r="R79" s="6"/>
      <c r="S79" s="6"/>
      <c r="T79" s="7"/>
      <c r="U79" s="7"/>
      <c r="V79" s="7"/>
      <c r="W79" s="7"/>
      <c r="X79" s="7"/>
      <c r="Y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:3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6"/>
      <c r="Q80" s="6"/>
      <c r="R80" s="6"/>
      <c r="S80" s="6"/>
      <c r="T80" s="7"/>
      <c r="U80" s="7"/>
      <c r="V80" s="7"/>
      <c r="W80" s="7"/>
      <c r="X80" s="7"/>
      <c r="Y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1:3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6"/>
      <c r="Q81" s="6"/>
      <c r="R81" s="6"/>
      <c r="S81" s="6"/>
      <c r="T81" s="7"/>
      <c r="U81" s="7"/>
      <c r="V81" s="7"/>
      <c r="W81" s="7"/>
      <c r="X81" s="7"/>
      <c r="Y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:3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6"/>
      <c r="Q82" s="6"/>
      <c r="R82" s="6"/>
      <c r="S82" s="6"/>
      <c r="T82" s="7"/>
      <c r="U82" s="7"/>
      <c r="V82" s="7"/>
      <c r="W82" s="7"/>
      <c r="X82" s="7"/>
      <c r="Y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r="83" spans="1:3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6"/>
      <c r="Q83" s="6"/>
      <c r="R83" s="6"/>
      <c r="S83" s="6"/>
      <c r="T83" s="7"/>
      <c r="U83" s="7"/>
      <c r="V83" s="7"/>
      <c r="W83" s="7"/>
      <c r="X83" s="7"/>
      <c r="Y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 spans="1:3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6"/>
      <c r="Q84" s="6"/>
      <c r="R84" s="6"/>
      <c r="S84" s="6"/>
      <c r="T84" s="7"/>
      <c r="U84" s="7"/>
      <c r="V84" s="7"/>
      <c r="W84" s="7"/>
      <c r="X84" s="7"/>
      <c r="Y84" s="7"/>
      <c r="AA84" s="7"/>
      <c r="AB84" s="7"/>
      <c r="AC84" s="7"/>
      <c r="AD84" s="7"/>
      <c r="AE84" s="7"/>
      <c r="AF84" s="7"/>
      <c r="AG84" s="7"/>
      <c r="AH84" s="7"/>
      <c r="AI84" s="7"/>
      <c r="AJ84" s="7"/>
    </row>
    <row r="85" spans="1:3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6"/>
      <c r="Q85" s="6"/>
      <c r="R85" s="6"/>
      <c r="S85" s="6"/>
      <c r="T85" s="7"/>
      <c r="U85" s="7"/>
      <c r="V85" s="7"/>
      <c r="W85" s="7"/>
      <c r="X85" s="7"/>
      <c r="Y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 spans="1:3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6"/>
      <c r="Q86" s="6"/>
      <c r="R86" s="6"/>
      <c r="S86" s="6"/>
      <c r="T86" s="7"/>
      <c r="U86" s="7"/>
      <c r="V86" s="7"/>
      <c r="W86" s="7"/>
      <c r="X86" s="7"/>
      <c r="Y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r="87" spans="1:3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6"/>
      <c r="Q87" s="6"/>
      <c r="R87" s="6"/>
      <c r="S87" s="6"/>
      <c r="T87" s="7"/>
      <c r="U87" s="7"/>
      <c r="V87" s="7"/>
      <c r="W87" s="7"/>
      <c r="X87" s="7"/>
      <c r="Y87" s="7"/>
      <c r="AA87" s="7"/>
      <c r="AB87" s="7"/>
      <c r="AC87" s="7"/>
      <c r="AD87" s="7"/>
      <c r="AE87" s="7"/>
      <c r="AF87" s="7"/>
      <c r="AG87" s="7"/>
      <c r="AH87" s="7"/>
      <c r="AI87" s="7"/>
      <c r="AJ87" s="7"/>
    </row>
    <row r="88" spans="1:3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6"/>
      <c r="Q88" s="6"/>
      <c r="R88" s="6"/>
      <c r="S88" s="6"/>
      <c r="T88" s="7"/>
      <c r="U88" s="7"/>
      <c r="V88" s="7"/>
      <c r="W88" s="7"/>
      <c r="X88" s="7"/>
      <c r="Y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 spans="1:3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6"/>
      <c r="Q89" s="6"/>
      <c r="R89" s="6"/>
      <c r="S89" s="6"/>
      <c r="T89" s="7"/>
      <c r="U89" s="7"/>
      <c r="V89" s="7"/>
      <c r="W89" s="7"/>
      <c r="X89" s="7"/>
      <c r="Y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 spans="1:3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6"/>
      <c r="Q90" s="6"/>
      <c r="R90" s="6"/>
      <c r="S90" s="6"/>
      <c r="T90" s="7"/>
      <c r="U90" s="7"/>
      <c r="V90" s="7"/>
      <c r="W90" s="7"/>
      <c r="X90" s="7"/>
      <c r="Y90" s="7"/>
      <c r="AA90" s="7"/>
      <c r="AB90" s="7"/>
      <c r="AC90" s="7"/>
      <c r="AD90" s="7"/>
      <c r="AE90" s="7"/>
      <c r="AF90" s="7"/>
      <c r="AG90" s="7"/>
      <c r="AH90" s="7"/>
      <c r="AI90" s="7"/>
      <c r="AJ90" s="7"/>
    </row>
    <row r="91" spans="1:3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6"/>
      <c r="Q91" s="6"/>
      <c r="R91" s="6"/>
      <c r="S91" s="6"/>
      <c r="T91" s="7"/>
      <c r="U91" s="7"/>
      <c r="V91" s="7"/>
      <c r="W91" s="7"/>
      <c r="X91" s="7"/>
      <c r="Y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 spans="1:3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6"/>
      <c r="Q92" s="6"/>
      <c r="R92" s="6"/>
      <c r="S92" s="6"/>
      <c r="T92" s="7"/>
      <c r="U92" s="7"/>
      <c r="V92" s="7"/>
      <c r="W92" s="7"/>
      <c r="X92" s="7"/>
      <c r="Y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 spans="1:3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6"/>
      <c r="Q93" s="6"/>
      <c r="R93" s="6"/>
      <c r="S93" s="6"/>
      <c r="T93" s="7"/>
      <c r="U93" s="7"/>
      <c r="V93" s="7"/>
      <c r="W93" s="7"/>
      <c r="X93" s="7"/>
      <c r="Y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 spans="1:3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6"/>
      <c r="Q94" s="6"/>
      <c r="R94" s="6"/>
      <c r="S94" s="6"/>
      <c r="T94" s="7"/>
      <c r="U94" s="7"/>
      <c r="V94" s="7"/>
      <c r="W94" s="7"/>
      <c r="X94" s="7"/>
      <c r="Y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 spans="1:3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6"/>
      <c r="Q95" s="6"/>
      <c r="R95" s="6"/>
      <c r="S95" s="6"/>
      <c r="T95" s="7"/>
      <c r="U95" s="7"/>
      <c r="V95" s="7"/>
      <c r="W95" s="7"/>
      <c r="X95" s="7"/>
      <c r="Y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 spans="1:3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6"/>
      <c r="Q96" s="6"/>
      <c r="R96" s="6"/>
      <c r="S96" s="6"/>
      <c r="T96" s="7"/>
      <c r="U96" s="7"/>
      <c r="V96" s="7"/>
      <c r="W96" s="7"/>
      <c r="X96" s="7"/>
      <c r="Y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 spans="1:3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6"/>
      <c r="Q97" s="6"/>
      <c r="R97" s="6"/>
      <c r="S97" s="6"/>
      <c r="T97" s="7"/>
      <c r="U97" s="7"/>
      <c r="V97" s="7"/>
      <c r="W97" s="7"/>
      <c r="X97" s="7"/>
      <c r="Y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spans="1:3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6"/>
      <c r="Q98" s="6"/>
      <c r="R98" s="6"/>
      <c r="S98" s="6"/>
      <c r="T98" s="7"/>
      <c r="U98" s="7"/>
      <c r="V98" s="7"/>
      <c r="W98" s="7"/>
      <c r="X98" s="7"/>
      <c r="Y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 spans="1:3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6"/>
      <c r="Q99" s="6"/>
      <c r="R99" s="6"/>
      <c r="S99" s="6"/>
      <c r="T99" s="7"/>
      <c r="U99" s="7"/>
      <c r="V99" s="7"/>
      <c r="W99" s="7"/>
      <c r="X99" s="7"/>
      <c r="Y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 spans="1:3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6"/>
      <c r="Q100" s="6"/>
      <c r="R100" s="6"/>
      <c r="S100" s="6"/>
      <c r="T100" s="7"/>
      <c r="U100" s="7"/>
      <c r="V100" s="7"/>
      <c r="W100" s="7"/>
      <c r="X100" s="7"/>
      <c r="Y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 spans="1:3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6"/>
      <c r="Q101" s="6"/>
      <c r="R101" s="6"/>
      <c r="S101" s="6"/>
      <c r="T101" s="7"/>
      <c r="U101" s="7"/>
      <c r="V101" s="7"/>
      <c r="W101" s="7"/>
      <c r="X101" s="7"/>
      <c r="Y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spans="1:3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6"/>
      <c r="Q102" s="6"/>
      <c r="R102" s="6"/>
      <c r="S102" s="6"/>
      <c r="T102" s="7"/>
      <c r="U102" s="7"/>
      <c r="V102" s="7"/>
      <c r="W102" s="7"/>
      <c r="X102" s="7"/>
      <c r="Y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spans="1:3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6"/>
      <c r="Q103" s="6"/>
      <c r="R103" s="6"/>
      <c r="S103" s="6"/>
      <c r="T103" s="7"/>
      <c r="U103" s="7"/>
      <c r="V103" s="7"/>
      <c r="W103" s="7"/>
      <c r="X103" s="7"/>
      <c r="Y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spans="1:3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6"/>
      <c r="Q104" s="6"/>
      <c r="R104" s="6"/>
      <c r="S104" s="6"/>
      <c r="T104" s="7"/>
      <c r="U104" s="7"/>
      <c r="V104" s="7"/>
      <c r="W104" s="7"/>
      <c r="X104" s="7"/>
      <c r="Y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spans="1:3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6"/>
      <c r="Q105" s="6"/>
      <c r="R105" s="6"/>
      <c r="S105" s="6"/>
      <c r="T105" s="7"/>
      <c r="U105" s="7"/>
      <c r="V105" s="7"/>
      <c r="W105" s="7"/>
      <c r="X105" s="7"/>
      <c r="Y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 spans="1:3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6"/>
      <c r="Q106" s="6"/>
      <c r="R106" s="6"/>
      <c r="S106" s="6"/>
      <c r="T106" s="7"/>
      <c r="U106" s="7"/>
      <c r="V106" s="7"/>
      <c r="W106" s="7"/>
      <c r="X106" s="7"/>
      <c r="Y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 spans="1:3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6"/>
      <c r="Q107" s="6"/>
      <c r="R107" s="6"/>
      <c r="S107" s="6"/>
      <c r="T107" s="7"/>
      <c r="U107" s="7"/>
      <c r="V107" s="7"/>
      <c r="W107" s="7"/>
      <c r="X107" s="7"/>
      <c r="Y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 spans="1:3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6"/>
      <c r="Q108" s="6"/>
      <c r="R108" s="6"/>
      <c r="S108" s="6"/>
      <c r="T108" s="7"/>
      <c r="U108" s="7"/>
      <c r="V108" s="7"/>
      <c r="W108" s="7"/>
      <c r="X108" s="7"/>
      <c r="Y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 spans="1:3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6"/>
      <c r="Q109" s="6"/>
      <c r="R109" s="6"/>
      <c r="S109" s="6"/>
      <c r="T109" s="7"/>
      <c r="U109" s="7"/>
      <c r="V109" s="7"/>
      <c r="W109" s="7"/>
      <c r="X109" s="7"/>
      <c r="Y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spans="1:3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6"/>
      <c r="Q110" s="6"/>
      <c r="R110" s="6"/>
      <c r="S110" s="6"/>
      <c r="T110" s="7"/>
      <c r="U110" s="7"/>
      <c r="V110" s="7"/>
      <c r="W110" s="7"/>
      <c r="X110" s="7"/>
      <c r="Y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spans="1:3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6"/>
      <c r="Q111" s="6"/>
      <c r="R111" s="6"/>
      <c r="S111" s="6"/>
      <c r="T111" s="7"/>
      <c r="U111" s="7"/>
      <c r="V111" s="7"/>
      <c r="W111" s="7"/>
      <c r="X111" s="7"/>
      <c r="Y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spans="1:3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6"/>
      <c r="Q112" s="6"/>
      <c r="R112" s="6"/>
      <c r="S112" s="6"/>
      <c r="T112" s="7"/>
      <c r="U112" s="7"/>
      <c r="V112" s="7"/>
      <c r="W112" s="7"/>
      <c r="X112" s="7"/>
      <c r="Y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spans="1:3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6"/>
      <c r="Q113" s="6"/>
      <c r="R113" s="6"/>
      <c r="S113" s="6"/>
      <c r="T113" s="7"/>
      <c r="U113" s="7"/>
      <c r="V113" s="7"/>
      <c r="W113" s="7"/>
      <c r="X113" s="7"/>
      <c r="Y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spans="1:3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6"/>
      <c r="Q114" s="6"/>
      <c r="R114" s="6"/>
      <c r="S114" s="6"/>
      <c r="T114" s="7"/>
      <c r="U114" s="7"/>
      <c r="V114" s="7"/>
      <c r="W114" s="7"/>
      <c r="X114" s="7"/>
      <c r="Y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spans="1:3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6"/>
      <c r="Q115" s="6"/>
      <c r="R115" s="6"/>
      <c r="S115" s="6"/>
      <c r="T115" s="7"/>
      <c r="U115" s="7"/>
      <c r="V115" s="7"/>
      <c r="W115" s="7"/>
      <c r="X115" s="7"/>
      <c r="Y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spans="1:3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6"/>
      <c r="Q116" s="6"/>
      <c r="R116" s="6"/>
      <c r="S116" s="6"/>
      <c r="T116" s="7"/>
      <c r="U116" s="7"/>
      <c r="V116" s="7"/>
      <c r="W116" s="7"/>
      <c r="X116" s="7"/>
      <c r="Y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spans="1:3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6"/>
      <c r="Q117" s="6"/>
      <c r="R117" s="6"/>
      <c r="S117" s="6"/>
      <c r="T117" s="7"/>
      <c r="U117" s="7"/>
      <c r="V117" s="7"/>
      <c r="W117" s="7"/>
      <c r="X117" s="7"/>
      <c r="Y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spans="1:3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6"/>
      <c r="Q118" s="6"/>
      <c r="R118" s="6"/>
      <c r="S118" s="6"/>
      <c r="T118" s="7"/>
      <c r="U118" s="7"/>
      <c r="V118" s="7"/>
      <c r="W118" s="7"/>
      <c r="X118" s="7"/>
      <c r="Y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spans="1:3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6"/>
      <c r="Q119" s="6"/>
      <c r="R119" s="6"/>
      <c r="S119" s="6"/>
      <c r="T119" s="7"/>
      <c r="U119" s="7"/>
      <c r="V119" s="7"/>
      <c r="W119" s="7"/>
      <c r="X119" s="7"/>
      <c r="Y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 spans="1:3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6"/>
      <c r="Q120" s="6"/>
      <c r="R120" s="6"/>
      <c r="S120" s="6"/>
      <c r="T120" s="7"/>
      <c r="U120" s="7"/>
      <c r="V120" s="7"/>
      <c r="W120" s="7"/>
      <c r="X120" s="7"/>
      <c r="Y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 spans="1:3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6"/>
      <c r="Q121" s="6"/>
      <c r="R121" s="6"/>
      <c r="S121" s="6"/>
      <c r="T121" s="7"/>
      <c r="U121" s="7"/>
      <c r="V121" s="7"/>
      <c r="W121" s="7"/>
      <c r="X121" s="7"/>
      <c r="Y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 spans="1:3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6"/>
      <c r="Q122" s="6"/>
      <c r="R122" s="6"/>
      <c r="S122" s="6"/>
      <c r="T122" s="7"/>
      <c r="U122" s="7"/>
      <c r="V122" s="7"/>
      <c r="W122" s="7"/>
      <c r="X122" s="7"/>
      <c r="Y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 spans="1:3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6"/>
      <c r="Q123" s="6"/>
      <c r="R123" s="6"/>
      <c r="S123" s="6"/>
      <c r="T123" s="7"/>
      <c r="U123" s="7"/>
      <c r="V123" s="7"/>
      <c r="W123" s="7"/>
      <c r="X123" s="7"/>
      <c r="Y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 spans="1:3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6"/>
      <c r="Q124" s="6"/>
      <c r="R124" s="6"/>
      <c r="S124" s="6"/>
      <c r="T124" s="7"/>
      <c r="U124" s="7"/>
      <c r="V124" s="7"/>
      <c r="W124" s="7"/>
      <c r="X124" s="7"/>
      <c r="Y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 spans="1:3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6"/>
      <c r="Q125" s="6"/>
      <c r="R125" s="6"/>
      <c r="S125" s="6"/>
      <c r="T125" s="7"/>
      <c r="U125" s="7"/>
      <c r="V125" s="7"/>
      <c r="W125" s="7"/>
      <c r="X125" s="7"/>
      <c r="Y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spans="1:3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6"/>
      <c r="Q126" s="6"/>
      <c r="R126" s="6"/>
      <c r="S126" s="6"/>
      <c r="T126" s="7"/>
      <c r="U126" s="7"/>
      <c r="V126" s="7"/>
      <c r="W126" s="7"/>
      <c r="X126" s="7"/>
      <c r="Y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 spans="1:3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6"/>
      <c r="Q127" s="6"/>
      <c r="R127" s="6"/>
      <c r="S127" s="6"/>
      <c r="T127" s="7"/>
      <c r="U127" s="7"/>
      <c r="V127" s="7"/>
      <c r="W127" s="7"/>
      <c r="X127" s="7"/>
      <c r="Y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 spans="1:3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6"/>
      <c r="Q128" s="6"/>
      <c r="R128" s="6"/>
      <c r="S128" s="6"/>
      <c r="T128" s="7"/>
      <c r="U128" s="7"/>
      <c r="V128" s="7"/>
      <c r="W128" s="7"/>
      <c r="X128" s="7"/>
      <c r="Y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 spans="1:3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6"/>
      <c r="Q129" s="6"/>
      <c r="R129" s="6"/>
      <c r="S129" s="6"/>
      <c r="T129" s="7"/>
      <c r="U129" s="7"/>
      <c r="V129" s="7"/>
      <c r="W129" s="7"/>
      <c r="X129" s="7"/>
      <c r="Y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spans="1:3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6"/>
      <c r="Q130" s="6"/>
      <c r="R130" s="6"/>
      <c r="S130" s="6"/>
      <c r="T130" s="7"/>
      <c r="U130" s="7"/>
      <c r="V130" s="7"/>
      <c r="W130" s="7"/>
      <c r="X130" s="7"/>
      <c r="Y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 spans="1:3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6"/>
      <c r="Q131" s="6"/>
      <c r="R131" s="6"/>
      <c r="S131" s="6"/>
      <c r="T131" s="7"/>
      <c r="U131" s="7"/>
      <c r="V131" s="7"/>
      <c r="W131" s="7"/>
      <c r="X131" s="7"/>
      <c r="Y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 spans="1:3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6"/>
      <c r="Q132" s="6"/>
      <c r="R132" s="6"/>
      <c r="S132" s="6"/>
      <c r="T132" s="7"/>
      <c r="U132" s="7"/>
      <c r="V132" s="7"/>
      <c r="W132" s="7"/>
      <c r="X132" s="7"/>
      <c r="Y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 spans="1:3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6"/>
      <c r="Q133" s="6"/>
      <c r="R133" s="6"/>
      <c r="S133" s="6"/>
      <c r="T133" s="7"/>
      <c r="U133" s="7"/>
      <c r="V133" s="7"/>
      <c r="W133" s="7"/>
      <c r="X133" s="7"/>
      <c r="Y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spans="1:3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6"/>
      <c r="Q134" s="6"/>
      <c r="R134" s="6"/>
      <c r="S134" s="6"/>
      <c r="T134" s="7"/>
      <c r="U134" s="7"/>
      <c r="V134" s="7"/>
      <c r="W134" s="7"/>
      <c r="X134" s="7"/>
      <c r="Y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 spans="1:3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6"/>
      <c r="Q135" s="6"/>
      <c r="R135" s="6"/>
      <c r="S135" s="6"/>
      <c r="T135" s="7"/>
      <c r="U135" s="7"/>
      <c r="V135" s="7"/>
      <c r="W135" s="7"/>
      <c r="X135" s="7"/>
      <c r="Y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 spans="1: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6"/>
      <c r="Q136" s="6"/>
      <c r="R136" s="6"/>
      <c r="S136" s="6"/>
      <c r="T136" s="7"/>
      <c r="U136" s="7"/>
      <c r="V136" s="7"/>
      <c r="W136" s="7"/>
      <c r="X136" s="7"/>
      <c r="Y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 spans="1:3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6"/>
      <c r="Q137" s="6"/>
      <c r="R137" s="6"/>
      <c r="S137" s="6"/>
      <c r="T137" s="7"/>
      <c r="U137" s="7"/>
      <c r="V137" s="7"/>
      <c r="W137" s="7"/>
      <c r="X137" s="7"/>
      <c r="Y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 spans="1:3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6"/>
      <c r="Q138" s="6"/>
      <c r="R138" s="6"/>
      <c r="S138" s="6"/>
      <c r="T138" s="7"/>
      <c r="U138" s="7"/>
      <c r="V138" s="7"/>
      <c r="W138" s="7"/>
      <c r="X138" s="7"/>
      <c r="Y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 spans="1:3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6"/>
      <c r="Q139" s="6"/>
      <c r="R139" s="6"/>
      <c r="S139" s="6"/>
      <c r="T139" s="7"/>
      <c r="U139" s="7"/>
      <c r="V139" s="7"/>
      <c r="W139" s="7"/>
      <c r="X139" s="7"/>
      <c r="Y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 spans="1:3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6"/>
      <c r="Q140" s="6"/>
      <c r="R140" s="6"/>
      <c r="S140" s="6"/>
      <c r="T140" s="7"/>
      <c r="U140" s="7"/>
      <c r="V140" s="7"/>
      <c r="W140" s="7"/>
      <c r="X140" s="7"/>
      <c r="Y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 spans="1:3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6"/>
      <c r="Q141" s="6"/>
      <c r="R141" s="6"/>
      <c r="S141" s="6"/>
      <c r="T141" s="7"/>
      <c r="U141" s="7"/>
      <c r="V141" s="7"/>
      <c r="W141" s="7"/>
      <c r="X141" s="7"/>
      <c r="Y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 spans="1:3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6"/>
      <c r="Q142" s="6"/>
      <c r="R142" s="6"/>
      <c r="S142" s="6"/>
      <c r="T142" s="7"/>
      <c r="U142" s="7"/>
      <c r="V142" s="7"/>
      <c r="W142" s="7"/>
      <c r="X142" s="7"/>
      <c r="Y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 spans="1:3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6"/>
      <c r="Q143" s="6"/>
      <c r="R143" s="6"/>
      <c r="S143" s="6"/>
      <c r="T143" s="7"/>
      <c r="U143" s="7"/>
      <c r="V143" s="7"/>
      <c r="W143" s="7"/>
      <c r="X143" s="7"/>
      <c r="Y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 spans="1:3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6"/>
      <c r="Q144" s="6"/>
      <c r="R144" s="6"/>
      <c r="S144" s="6"/>
      <c r="T144" s="7"/>
      <c r="U144" s="7"/>
      <c r="V144" s="7"/>
      <c r="W144" s="7"/>
      <c r="X144" s="7"/>
      <c r="Y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 spans="1:3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6"/>
      <c r="Q145" s="6"/>
      <c r="R145" s="6"/>
      <c r="S145" s="6"/>
      <c r="T145" s="7"/>
      <c r="U145" s="7"/>
      <c r="V145" s="7"/>
      <c r="W145" s="7"/>
      <c r="X145" s="7"/>
      <c r="Y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 spans="1:3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6"/>
      <c r="Q146" s="6"/>
      <c r="R146" s="6"/>
      <c r="S146" s="6"/>
      <c r="T146" s="7"/>
      <c r="U146" s="7"/>
      <c r="V146" s="7"/>
      <c r="W146" s="7"/>
      <c r="X146" s="7"/>
      <c r="Y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 spans="1:3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6"/>
      <c r="Q147" s="6"/>
      <c r="R147" s="6"/>
      <c r="S147" s="6"/>
      <c r="T147" s="7"/>
      <c r="U147" s="7"/>
      <c r="V147" s="7"/>
      <c r="W147" s="7"/>
      <c r="X147" s="7"/>
      <c r="Y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 spans="1:3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6"/>
      <c r="Q148" s="6"/>
      <c r="R148" s="6"/>
      <c r="S148" s="6"/>
      <c r="T148" s="7"/>
      <c r="U148" s="7"/>
      <c r="V148" s="7"/>
      <c r="W148" s="7"/>
      <c r="X148" s="7"/>
      <c r="Y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 spans="1:3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6"/>
      <c r="Q149" s="6"/>
      <c r="R149" s="6"/>
      <c r="S149" s="6"/>
      <c r="T149" s="7"/>
      <c r="U149" s="7"/>
      <c r="V149" s="7"/>
      <c r="W149" s="7"/>
      <c r="X149" s="7"/>
      <c r="Y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 spans="1:3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6"/>
      <c r="Q150" s="6"/>
      <c r="R150" s="6"/>
      <c r="S150" s="6"/>
      <c r="T150" s="7"/>
      <c r="U150" s="7"/>
      <c r="V150" s="7"/>
      <c r="W150" s="7"/>
      <c r="X150" s="7"/>
      <c r="Y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 spans="1:3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6"/>
      <c r="Q151" s="6"/>
      <c r="R151" s="6"/>
      <c r="S151" s="6"/>
      <c r="T151" s="7"/>
      <c r="U151" s="7"/>
      <c r="V151" s="7"/>
      <c r="W151" s="7"/>
      <c r="X151" s="7"/>
      <c r="Y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 spans="1:3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6"/>
      <c r="Q152" s="6"/>
      <c r="R152" s="6"/>
      <c r="S152" s="6"/>
      <c r="T152" s="7"/>
      <c r="U152" s="7"/>
      <c r="V152" s="7"/>
      <c r="W152" s="7"/>
      <c r="X152" s="7"/>
      <c r="Y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 spans="1:3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6"/>
      <c r="Q153" s="6"/>
      <c r="R153" s="6"/>
      <c r="S153" s="6"/>
      <c r="T153" s="7"/>
      <c r="U153" s="7"/>
      <c r="V153" s="7"/>
      <c r="W153" s="7"/>
      <c r="X153" s="7"/>
      <c r="Y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 spans="1:3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6"/>
      <c r="Q154" s="6"/>
      <c r="R154" s="6"/>
      <c r="S154" s="6"/>
      <c r="T154" s="7"/>
      <c r="U154" s="7"/>
      <c r="V154" s="7"/>
      <c r="W154" s="7"/>
      <c r="X154" s="7"/>
      <c r="Y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spans="1:3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6"/>
      <c r="Q155" s="6"/>
      <c r="R155" s="6"/>
      <c r="S155" s="6"/>
      <c r="T155" s="7"/>
      <c r="U155" s="7"/>
      <c r="V155" s="7"/>
      <c r="W155" s="7"/>
      <c r="X155" s="7"/>
      <c r="Y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1:3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6"/>
      <c r="Q156" s="6"/>
      <c r="R156" s="6"/>
      <c r="S156" s="6"/>
      <c r="T156" s="7"/>
      <c r="U156" s="7"/>
      <c r="V156" s="7"/>
      <c r="W156" s="7"/>
      <c r="X156" s="7"/>
      <c r="Y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spans="1:3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6"/>
      <c r="Q157" s="6"/>
      <c r="R157" s="6"/>
      <c r="S157" s="6"/>
      <c r="T157" s="7"/>
      <c r="U157" s="7"/>
      <c r="V157" s="7"/>
      <c r="W157" s="7"/>
      <c r="X157" s="7"/>
      <c r="Y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spans="1:3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6"/>
      <c r="Q158" s="6"/>
      <c r="R158" s="6"/>
      <c r="S158" s="6"/>
      <c r="T158" s="7"/>
      <c r="U158" s="7"/>
      <c r="V158" s="7"/>
      <c r="W158" s="7"/>
      <c r="X158" s="7"/>
      <c r="Y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 spans="1:3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6"/>
      <c r="Q159" s="6"/>
      <c r="R159" s="6"/>
      <c r="S159" s="6"/>
      <c r="T159" s="7"/>
      <c r="U159" s="7"/>
      <c r="V159" s="7"/>
      <c r="W159" s="7"/>
      <c r="X159" s="7"/>
      <c r="Y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 spans="1:3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6"/>
      <c r="Q160" s="6"/>
      <c r="R160" s="6"/>
      <c r="S160" s="6"/>
      <c r="T160" s="7"/>
      <c r="U160" s="7"/>
      <c r="V160" s="7"/>
      <c r="W160" s="7"/>
      <c r="X160" s="7"/>
      <c r="Y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 spans="1:3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6"/>
      <c r="Q161" s="6"/>
      <c r="R161" s="6"/>
      <c r="S161" s="6"/>
      <c r="T161" s="7"/>
      <c r="U161" s="7"/>
      <c r="V161" s="7"/>
      <c r="W161" s="7"/>
      <c r="X161" s="7"/>
      <c r="Y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 spans="1:3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6"/>
      <c r="Q162" s="6"/>
      <c r="R162" s="6"/>
      <c r="S162" s="6"/>
      <c r="T162" s="7"/>
      <c r="U162" s="7"/>
      <c r="V162" s="7"/>
      <c r="W162" s="7"/>
      <c r="X162" s="7"/>
      <c r="Y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 spans="1:3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6"/>
      <c r="Q163" s="6"/>
      <c r="R163" s="6"/>
      <c r="S163" s="6"/>
      <c r="T163" s="7"/>
      <c r="U163" s="7"/>
      <c r="V163" s="7"/>
      <c r="W163" s="7"/>
      <c r="X163" s="7"/>
      <c r="Y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 spans="1:3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6"/>
      <c r="Q164" s="6"/>
      <c r="R164" s="6"/>
      <c r="S164" s="6"/>
      <c r="T164" s="7"/>
      <c r="U164" s="7"/>
      <c r="V164" s="7"/>
      <c r="W164" s="7"/>
      <c r="X164" s="7"/>
      <c r="Y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spans="1:3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6"/>
      <c r="Q165" s="6"/>
      <c r="R165" s="6"/>
      <c r="S165" s="6"/>
      <c r="T165" s="7"/>
      <c r="U165" s="7"/>
      <c r="V165" s="7"/>
      <c r="W165" s="7"/>
      <c r="X165" s="7"/>
      <c r="Y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1:3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6"/>
      <c r="Q166" s="6"/>
      <c r="R166" s="6"/>
      <c r="S166" s="6"/>
      <c r="T166" s="7"/>
      <c r="U166" s="7"/>
      <c r="V166" s="7"/>
      <c r="W166" s="7"/>
      <c r="X166" s="7"/>
      <c r="Y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1:3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6"/>
      <c r="Q167" s="6"/>
      <c r="R167" s="6"/>
      <c r="S167" s="6"/>
      <c r="T167" s="7"/>
      <c r="U167" s="7"/>
      <c r="V167" s="7"/>
      <c r="W167" s="7"/>
      <c r="X167" s="7"/>
      <c r="Y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spans="1:3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6"/>
      <c r="Q168" s="6"/>
      <c r="R168" s="6"/>
      <c r="S168" s="6"/>
      <c r="T168" s="7"/>
      <c r="U168" s="7"/>
      <c r="V168" s="7"/>
      <c r="W168" s="7"/>
      <c r="X168" s="7"/>
      <c r="Y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spans="1:3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6"/>
      <c r="Q169" s="6"/>
      <c r="R169" s="6"/>
      <c r="S169" s="6"/>
      <c r="T169" s="7"/>
      <c r="U169" s="7"/>
      <c r="V169" s="7"/>
      <c r="W169" s="7"/>
      <c r="X169" s="7"/>
      <c r="Y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1:3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6"/>
      <c r="Q170" s="6"/>
      <c r="R170" s="6"/>
      <c r="S170" s="6"/>
      <c r="T170" s="7"/>
      <c r="U170" s="7"/>
      <c r="V170" s="7"/>
      <c r="W170" s="7"/>
      <c r="X170" s="7"/>
      <c r="Y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:3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6"/>
      <c r="Q171" s="6"/>
      <c r="R171" s="6"/>
      <c r="S171" s="6"/>
      <c r="T171" s="7"/>
      <c r="U171" s="7"/>
      <c r="V171" s="7"/>
      <c r="W171" s="7"/>
      <c r="X171" s="7"/>
      <c r="Y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spans="1:3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6"/>
      <c r="Q172" s="6"/>
      <c r="R172" s="6"/>
      <c r="S172" s="6"/>
      <c r="T172" s="7"/>
      <c r="U172" s="7"/>
      <c r="V172" s="7"/>
      <c r="W172" s="7"/>
      <c r="X172" s="7"/>
      <c r="Y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 spans="1:3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6"/>
      <c r="Q173" s="6"/>
      <c r="R173" s="6"/>
      <c r="S173" s="6"/>
      <c r="T173" s="7"/>
      <c r="U173" s="7"/>
      <c r="V173" s="7"/>
      <c r="W173" s="7"/>
      <c r="X173" s="7"/>
      <c r="Y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 spans="1:3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6"/>
      <c r="Q174" s="6"/>
      <c r="R174" s="6"/>
      <c r="S174" s="6"/>
      <c r="T174" s="7"/>
      <c r="U174" s="7"/>
      <c r="V174" s="7"/>
      <c r="W174" s="7"/>
      <c r="X174" s="7"/>
      <c r="Y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 spans="1:3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6"/>
      <c r="Q175" s="6"/>
      <c r="R175" s="6"/>
      <c r="S175" s="6"/>
      <c r="T175" s="7"/>
      <c r="U175" s="7"/>
      <c r="V175" s="7"/>
      <c r="W175" s="7"/>
      <c r="X175" s="7"/>
      <c r="Y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1:3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6"/>
      <c r="Q176" s="6"/>
      <c r="R176" s="6"/>
      <c r="S176" s="6"/>
      <c r="T176" s="7"/>
      <c r="U176" s="7"/>
      <c r="V176" s="7"/>
      <c r="W176" s="7"/>
      <c r="X176" s="7"/>
      <c r="Y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1:3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6"/>
      <c r="Q177" s="6"/>
      <c r="R177" s="6"/>
      <c r="S177" s="6"/>
      <c r="T177" s="7"/>
      <c r="U177" s="7"/>
      <c r="V177" s="7"/>
      <c r="W177" s="7"/>
      <c r="X177" s="7"/>
      <c r="Y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:3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6"/>
      <c r="Q178" s="6"/>
      <c r="R178" s="6"/>
      <c r="S178" s="6"/>
      <c r="T178" s="7"/>
      <c r="U178" s="7"/>
      <c r="V178" s="7"/>
      <c r="W178" s="7"/>
      <c r="X178" s="7"/>
      <c r="Y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:3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6"/>
      <c r="Q179" s="6"/>
      <c r="R179" s="6"/>
      <c r="S179" s="6"/>
      <c r="T179" s="7"/>
      <c r="U179" s="7"/>
      <c r="V179" s="7"/>
      <c r="W179" s="7"/>
      <c r="X179" s="7"/>
      <c r="Y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1:3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6"/>
      <c r="Q180" s="6"/>
      <c r="R180" s="6"/>
      <c r="S180" s="6"/>
      <c r="T180" s="7"/>
      <c r="U180" s="7"/>
      <c r="V180" s="7"/>
      <c r="W180" s="7"/>
      <c r="X180" s="7"/>
      <c r="Y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 spans="1:3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6"/>
      <c r="Q181" s="6"/>
      <c r="R181" s="6"/>
      <c r="S181" s="6"/>
      <c r="T181" s="7"/>
      <c r="U181" s="7"/>
      <c r="V181" s="7"/>
      <c r="W181" s="7"/>
      <c r="X181" s="7"/>
      <c r="Y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:3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6"/>
      <c r="Q182" s="6"/>
      <c r="R182" s="6"/>
      <c r="S182" s="6"/>
      <c r="T182" s="7"/>
      <c r="U182" s="7"/>
      <c r="V182" s="7"/>
      <c r="W182" s="7"/>
      <c r="X182" s="7"/>
      <c r="Y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:3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6"/>
      <c r="Q183" s="6"/>
      <c r="R183" s="6"/>
      <c r="S183" s="6"/>
      <c r="T183" s="7"/>
      <c r="U183" s="7"/>
      <c r="V183" s="7"/>
      <c r="W183" s="7"/>
      <c r="X183" s="7"/>
      <c r="Y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:3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6"/>
      <c r="Q184" s="6"/>
      <c r="R184" s="6"/>
      <c r="S184" s="6"/>
      <c r="T184" s="7"/>
      <c r="U184" s="7"/>
      <c r="V184" s="7"/>
      <c r="W184" s="7"/>
      <c r="X184" s="7"/>
      <c r="Y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1:3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6"/>
      <c r="Q185" s="6"/>
      <c r="R185" s="6"/>
      <c r="S185" s="6"/>
      <c r="T185" s="7"/>
      <c r="U185" s="7"/>
      <c r="V185" s="7"/>
      <c r="W185" s="7"/>
      <c r="X185" s="7"/>
      <c r="Y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:3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6"/>
      <c r="Q186" s="6"/>
      <c r="R186" s="6"/>
      <c r="S186" s="6"/>
      <c r="T186" s="7"/>
      <c r="U186" s="7"/>
      <c r="V186" s="7"/>
      <c r="W186" s="7"/>
      <c r="X186" s="7"/>
      <c r="Y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:3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6"/>
      <c r="Q187" s="6"/>
      <c r="R187" s="6"/>
      <c r="S187" s="6"/>
      <c r="T187" s="7"/>
      <c r="U187" s="7"/>
      <c r="V187" s="7"/>
      <c r="W187" s="7"/>
      <c r="X187" s="7"/>
      <c r="Y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:3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6"/>
      <c r="Q188" s="6"/>
      <c r="R188" s="6"/>
      <c r="S188" s="6"/>
      <c r="T188" s="7"/>
      <c r="U188" s="7"/>
      <c r="V188" s="7"/>
      <c r="W188" s="7"/>
      <c r="X188" s="7"/>
      <c r="Y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:3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6"/>
      <c r="Q189" s="6"/>
      <c r="R189" s="6"/>
      <c r="S189" s="6"/>
      <c r="T189" s="7"/>
      <c r="U189" s="7"/>
      <c r="V189" s="7"/>
      <c r="W189" s="7"/>
      <c r="X189" s="7"/>
      <c r="Y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 spans="1:3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6"/>
      <c r="Q190" s="6"/>
      <c r="R190" s="6"/>
      <c r="S190" s="6"/>
      <c r="T190" s="7"/>
      <c r="U190" s="7"/>
      <c r="V190" s="7"/>
      <c r="W190" s="7"/>
      <c r="X190" s="7"/>
      <c r="Y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1:3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6"/>
      <c r="Q191" s="6"/>
      <c r="R191" s="6"/>
      <c r="S191" s="6"/>
      <c r="T191" s="7"/>
      <c r="U191" s="7"/>
      <c r="V191" s="7"/>
      <c r="W191" s="7"/>
      <c r="X191" s="7"/>
      <c r="Y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1:3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6"/>
      <c r="Q192" s="6"/>
      <c r="R192" s="6"/>
      <c r="S192" s="6"/>
      <c r="T192" s="7"/>
      <c r="U192" s="7"/>
      <c r="V192" s="7"/>
      <c r="W192" s="7"/>
      <c r="X192" s="7"/>
      <c r="Y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1:3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6"/>
      <c r="Q193" s="6"/>
      <c r="R193" s="6"/>
      <c r="S193" s="6"/>
      <c r="T193" s="7"/>
      <c r="U193" s="7"/>
      <c r="V193" s="7"/>
      <c r="W193" s="7"/>
      <c r="X193" s="7"/>
      <c r="Y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1:3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6"/>
      <c r="Q194" s="6"/>
      <c r="R194" s="6"/>
      <c r="S194" s="6"/>
      <c r="T194" s="7"/>
      <c r="U194" s="7"/>
      <c r="V194" s="7"/>
      <c r="W194" s="7"/>
      <c r="X194" s="7"/>
      <c r="Y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1:3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6"/>
      <c r="Q195" s="6"/>
      <c r="R195" s="6"/>
      <c r="S195" s="6"/>
      <c r="T195" s="7"/>
      <c r="U195" s="7"/>
      <c r="V195" s="7"/>
      <c r="W195" s="7"/>
      <c r="X195" s="7"/>
      <c r="Y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 spans="1:3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6"/>
      <c r="Q196" s="6"/>
      <c r="R196" s="6"/>
      <c r="S196" s="6"/>
      <c r="T196" s="7"/>
      <c r="U196" s="7"/>
      <c r="V196" s="7"/>
      <c r="W196" s="7"/>
      <c r="X196" s="7"/>
      <c r="Y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 spans="1:3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6"/>
      <c r="Q197" s="6"/>
      <c r="R197" s="6"/>
      <c r="S197" s="6"/>
      <c r="T197" s="7"/>
      <c r="U197" s="7"/>
      <c r="V197" s="7"/>
      <c r="W197" s="7"/>
      <c r="X197" s="7"/>
      <c r="Y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:3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6"/>
      <c r="Q198" s="6"/>
      <c r="R198" s="6"/>
      <c r="S198" s="6"/>
      <c r="T198" s="7"/>
      <c r="U198" s="7"/>
      <c r="V198" s="7"/>
      <c r="W198" s="7"/>
      <c r="X198" s="7"/>
      <c r="Y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1:3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6"/>
      <c r="Q199" s="6"/>
      <c r="R199" s="6"/>
      <c r="S199" s="6"/>
      <c r="T199" s="7"/>
      <c r="U199" s="7"/>
      <c r="V199" s="7"/>
      <c r="W199" s="7"/>
      <c r="X199" s="7"/>
      <c r="Y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1:3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6"/>
      <c r="Q200" s="6"/>
      <c r="R200" s="6"/>
      <c r="S200" s="6"/>
      <c r="T200" s="7"/>
      <c r="U200" s="7"/>
      <c r="V200" s="7"/>
      <c r="W200" s="7"/>
      <c r="X200" s="7"/>
      <c r="Y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 spans="1:3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6"/>
      <c r="Q201" s="6"/>
      <c r="R201" s="6"/>
      <c r="S201" s="6"/>
      <c r="T201" s="7"/>
      <c r="U201" s="7"/>
      <c r="V201" s="7"/>
      <c r="W201" s="7"/>
      <c r="X201" s="7"/>
      <c r="Y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1:3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6"/>
      <c r="Q202" s="6"/>
      <c r="R202" s="6"/>
      <c r="S202" s="6"/>
      <c r="T202" s="7"/>
      <c r="U202" s="7"/>
      <c r="V202" s="7"/>
      <c r="W202" s="7"/>
      <c r="X202" s="7"/>
      <c r="Y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 spans="1:3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6"/>
      <c r="Q203" s="6"/>
      <c r="R203" s="6"/>
      <c r="S203" s="6"/>
      <c r="T203" s="7"/>
      <c r="U203" s="7"/>
      <c r="V203" s="7"/>
      <c r="W203" s="7"/>
      <c r="X203" s="7"/>
      <c r="Y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1:3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6"/>
      <c r="Q204" s="6"/>
      <c r="R204" s="6"/>
      <c r="S204" s="6"/>
      <c r="T204" s="7"/>
      <c r="U204" s="7"/>
      <c r="V204" s="7"/>
      <c r="W204" s="7"/>
      <c r="X204" s="7"/>
      <c r="Y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1:3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6"/>
      <c r="Q205" s="6"/>
      <c r="R205" s="6"/>
      <c r="S205" s="6"/>
      <c r="T205" s="7"/>
      <c r="U205" s="7"/>
      <c r="V205" s="7"/>
      <c r="W205" s="7"/>
      <c r="X205" s="7"/>
      <c r="Y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 spans="1:3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6"/>
      <c r="Q206" s="6"/>
      <c r="R206" s="6"/>
      <c r="S206" s="6"/>
      <c r="T206" s="7"/>
      <c r="U206" s="7"/>
      <c r="V206" s="7"/>
      <c r="W206" s="7"/>
      <c r="X206" s="7"/>
      <c r="Y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1:3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6"/>
      <c r="Q207" s="6"/>
      <c r="R207" s="6"/>
      <c r="S207" s="6"/>
      <c r="T207" s="7"/>
      <c r="U207" s="7"/>
      <c r="V207" s="7"/>
      <c r="W207" s="7"/>
      <c r="X207" s="7"/>
      <c r="Y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1:3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6"/>
      <c r="Q208" s="6"/>
      <c r="R208" s="6"/>
      <c r="S208" s="6"/>
      <c r="T208" s="7"/>
      <c r="U208" s="7"/>
      <c r="V208" s="7"/>
      <c r="W208" s="7"/>
      <c r="X208" s="7"/>
      <c r="Y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 spans="1:3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6"/>
      <c r="Q209" s="6"/>
      <c r="R209" s="6"/>
      <c r="S209" s="6"/>
      <c r="T209" s="7"/>
      <c r="U209" s="7"/>
      <c r="V209" s="7"/>
      <c r="W209" s="7"/>
      <c r="X209" s="7"/>
      <c r="Y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 spans="1:3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6"/>
      <c r="Q210" s="6"/>
      <c r="R210" s="6"/>
      <c r="S210" s="6"/>
      <c r="T210" s="7"/>
      <c r="U210" s="7"/>
      <c r="V210" s="7"/>
      <c r="W210" s="7"/>
      <c r="X210" s="7"/>
      <c r="Y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 spans="1:3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6"/>
      <c r="Q211" s="6"/>
      <c r="R211" s="6"/>
      <c r="S211" s="6"/>
      <c r="T211" s="7"/>
      <c r="U211" s="7"/>
      <c r="V211" s="7"/>
      <c r="W211" s="7"/>
      <c r="X211" s="7"/>
      <c r="Y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 spans="1:3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6"/>
      <c r="Q212" s="6"/>
      <c r="R212" s="6"/>
      <c r="S212" s="6"/>
      <c r="T212" s="7"/>
      <c r="U212" s="7"/>
      <c r="V212" s="7"/>
      <c r="W212" s="7"/>
      <c r="X212" s="7"/>
      <c r="Y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:3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6"/>
      <c r="Q213" s="6"/>
      <c r="R213" s="6"/>
      <c r="S213" s="6"/>
      <c r="T213" s="7"/>
      <c r="U213" s="7"/>
      <c r="V213" s="7"/>
      <c r="W213" s="7"/>
      <c r="X213" s="7"/>
      <c r="Y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 spans="1:3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6"/>
      <c r="Q214" s="6"/>
      <c r="R214" s="6"/>
      <c r="S214" s="6"/>
      <c r="T214" s="7"/>
      <c r="U214" s="7"/>
      <c r="V214" s="7"/>
      <c r="W214" s="7"/>
      <c r="X214" s="7"/>
      <c r="Y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1:3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6"/>
      <c r="Q215" s="6"/>
      <c r="R215" s="6"/>
      <c r="S215" s="6"/>
      <c r="T215" s="7"/>
      <c r="U215" s="7"/>
      <c r="V215" s="7"/>
      <c r="W215" s="7"/>
      <c r="X215" s="7"/>
      <c r="Y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 spans="1:3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6"/>
      <c r="Q216" s="6"/>
      <c r="R216" s="6"/>
      <c r="S216" s="6"/>
      <c r="T216" s="7"/>
      <c r="U216" s="7"/>
      <c r="V216" s="7"/>
      <c r="W216" s="7"/>
      <c r="X216" s="7"/>
      <c r="Y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 spans="1:3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6"/>
      <c r="Q217" s="6"/>
      <c r="R217" s="6"/>
      <c r="S217" s="6"/>
      <c r="T217" s="7"/>
      <c r="U217" s="7"/>
      <c r="V217" s="7"/>
      <c r="W217" s="7"/>
      <c r="X217" s="7"/>
      <c r="Y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 spans="1:3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6"/>
      <c r="Q218" s="6"/>
      <c r="R218" s="6"/>
      <c r="S218" s="6"/>
      <c r="T218" s="7"/>
      <c r="U218" s="7"/>
      <c r="V218" s="7"/>
      <c r="W218" s="7"/>
      <c r="X218" s="7"/>
      <c r="Y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 spans="1:3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6"/>
      <c r="Q219" s="6"/>
      <c r="R219" s="6"/>
      <c r="S219" s="6"/>
      <c r="T219" s="7"/>
      <c r="U219" s="7"/>
      <c r="V219" s="7"/>
      <c r="W219" s="7"/>
      <c r="X219" s="7"/>
      <c r="Y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 spans="1:3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6"/>
      <c r="Q220" s="6"/>
      <c r="R220" s="6"/>
      <c r="S220" s="6"/>
      <c r="T220" s="7"/>
      <c r="U220" s="7"/>
      <c r="V220" s="7"/>
      <c r="W220" s="7"/>
      <c r="X220" s="7"/>
      <c r="Y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 spans="1:3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6"/>
      <c r="Q221" s="6"/>
      <c r="R221" s="6"/>
      <c r="S221" s="6"/>
      <c r="T221" s="7"/>
      <c r="U221" s="7"/>
      <c r="V221" s="7"/>
      <c r="W221" s="7"/>
      <c r="X221" s="7"/>
      <c r="Y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 spans="1:3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6"/>
      <c r="Q222" s="6"/>
      <c r="R222" s="6"/>
      <c r="S222" s="6"/>
      <c r="T222" s="7"/>
      <c r="U222" s="7"/>
      <c r="V222" s="7"/>
      <c r="W222" s="7"/>
      <c r="X222" s="7"/>
      <c r="Y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 spans="1:3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6"/>
      <c r="Q223" s="6"/>
      <c r="R223" s="6"/>
      <c r="S223" s="6"/>
      <c r="T223" s="7"/>
      <c r="U223" s="7"/>
      <c r="V223" s="7"/>
      <c r="W223" s="7"/>
      <c r="X223" s="7"/>
      <c r="Y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 spans="1:3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6"/>
      <c r="Q224" s="6"/>
      <c r="R224" s="6"/>
      <c r="S224" s="6"/>
      <c r="T224" s="7"/>
      <c r="U224" s="7"/>
      <c r="V224" s="7"/>
      <c r="W224" s="7"/>
      <c r="X224" s="7"/>
      <c r="Y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 spans="1:3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6"/>
      <c r="Q225" s="6"/>
      <c r="R225" s="6"/>
      <c r="S225" s="6"/>
      <c r="T225" s="7"/>
      <c r="U225" s="7"/>
      <c r="V225" s="7"/>
      <c r="W225" s="7"/>
      <c r="X225" s="7"/>
      <c r="Y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 spans="1:3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6"/>
      <c r="Q226" s="6"/>
      <c r="R226" s="6"/>
      <c r="S226" s="6"/>
      <c r="T226" s="7"/>
      <c r="U226" s="7"/>
      <c r="V226" s="7"/>
      <c r="W226" s="7"/>
      <c r="X226" s="7"/>
      <c r="Y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</row>
    <row r="227" spans="1:3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6"/>
      <c r="Q227" s="6"/>
      <c r="R227" s="6"/>
      <c r="S227" s="6"/>
      <c r="T227" s="7"/>
      <c r="U227" s="7"/>
      <c r="V227" s="7"/>
      <c r="W227" s="7"/>
      <c r="X227" s="7"/>
      <c r="Y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 spans="1:3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6"/>
      <c r="Q228" s="6"/>
      <c r="R228" s="6"/>
      <c r="S228" s="6"/>
      <c r="T228" s="7"/>
      <c r="U228" s="7"/>
      <c r="V228" s="7"/>
      <c r="W228" s="7"/>
      <c r="X228" s="7"/>
      <c r="Y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 spans="1:3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6"/>
      <c r="Q229" s="6"/>
      <c r="R229" s="6"/>
      <c r="S229" s="6"/>
      <c r="T229" s="7"/>
      <c r="U229" s="7"/>
      <c r="V229" s="7"/>
      <c r="W229" s="7"/>
      <c r="X229" s="7"/>
      <c r="Y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 spans="1:3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6"/>
      <c r="Q230" s="6"/>
      <c r="R230" s="6"/>
      <c r="S230" s="6"/>
      <c r="T230" s="7"/>
      <c r="U230" s="7"/>
      <c r="V230" s="7"/>
      <c r="W230" s="7"/>
      <c r="X230" s="7"/>
      <c r="Y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 spans="1:3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6"/>
      <c r="Q231" s="6"/>
      <c r="R231" s="6"/>
      <c r="S231" s="6"/>
      <c r="T231" s="7"/>
      <c r="U231" s="7"/>
      <c r="V231" s="7"/>
      <c r="W231" s="7"/>
      <c r="X231" s="7"/>
      <c r="Y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 spans="1:3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6"/>
      <c r="Q232" s="6"/>
      <c r="R232" s="6"/>
      <c r="S232" s="6"/>
      <c r="T232" s="7"/>
      <c r="U232" s="7"/>
      <c r="V232" s="7"/>
      <c r="W232" s="7"/>
      <c r="X232" s="7"/>
      <c r="Y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</row>
    <row r="233" spans="1:3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6"/>
      <c r="Q233" s="6"/>
      <c r="R233" s="6"/>
      <c r="S233" s="6"/>
      <c r="T233" s="7"/>
      <c r="U233" s="7"/>
      <c r="V233" s="7"/>
      <c r="W233" s="7"/>
      <c r="X233" s="7"/>
      <c r="Y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 spans="1:3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6"/>
      <c r="Q234" s="6"/>
      <c r="R234" s="6"/>
      <c r="S234" s="6"/>
      <c r="T234" s="7"/>
      <c r="U234" s="7"/>
      <c r="V234" s="7"/>
      <c r="W234" s="7"/>
      <c r="X234" s="7"/>
      <c r="Y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 spans="1:3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6"/>
      <c r="Q235" s="6"/>
      <c r="R235" s="6"/>
      <c r="S235" s="6"/>
      <c r="T235" s="7"/>
      <c r="U235" s="7"/>
      <c r="V235" s="7"/>
      <c r="W235" s="7"/>
      <c r="X235" s="7"/>
      <c r="Y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 spans="1: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6"/>
      <c r="Q236" s="6"/>
      <c r="R236" s="6"/>
      <c r="S236" s="6"/>
      <c r="T236" s="7"/>
      <c r="U236" s="7"/>
      <c r="V236" s="7"/>
      <c r="W236" s="7"/>
      <c r="X236" s="7"/>
      <c r="Y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</row>
    <row r="237" spans="1:3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6"/>
      <c r="Q237" s="6"/>
      <c r="R237" s="6"/>
      <c r="S237" s="6"/>
      <c r="T237" s="7"/>
      <c r="U237" s="7"/>
      <c r="V237" s="7"/>
      <c r="W237" s="7"/>
      <c r="X237" s="7"/>
      <c r="Y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</row>
    <row r="238" spans="1:3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6"/>
      <c r="Q238" s="6"/>
      <c r="R238" s="6"/>
      <c r="S238" s="6"/>
      <c r="T238" s="7"/>
      <c r="U238" s="7"/>
      <c r="V238" s="7"/>
      <c r="W238" s="7"/>
      <c r="X238" s="7"/>
      <c r="Y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</row>
    <row r="239" spans="1:3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6"/>
      <c r="Q239" s="6"/>
      <c r="R239" s="6"/>
      <c r="S239" s="6"/>
      <c r="T239" s="7"/>
      <c r="U239" s="7"/>
      <c r="V239" s="7"/>
      <c r="W239" s="7"/>
      <c r="X239" s="7"/>
      <c r="Y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 spans="1:3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6"/>
      <c r="Q240" s="6"/>
      <c r="R240" s="6"/>
      <c r="S240" s="6"/>
      <c r="T240" s="7"/>
      <c r="U240" s="7"/>
      <c r="V240" s="7"/>
      <c r="W240" s="7"/>
      <c r="X240" s="7"/>
      <c r="Y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 spans="1:3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6"/>
      <c r="Q241" s="6"/>
      <c r="R241" s="6"/>
      <c r="S241" s="6"/>
      <c r="T241" s="7"/>
      <c r="U241" s="7"/>
      <c r="V241" s="7"/>
      <c r="W241" s="7"/>
      <c r="X241" s="7"/>
      <c r="Y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 spans="1:3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6"/>
      <c r="Q242" s="6"/>
      <c r="R242" s="6"/>
      <c r="S242" s="6"/>
      <c r="T242" s="7"/>
      <c r="U242" s="7"/>
      <c r="V242" s="7"/>
      <c r="W242" s="7"/>
      <c r="X242" s="7"/>
      <c r="Y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 spans="1:3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6"/>
      <c r="Q243" s="6"/>
      <c r="R243" s="6"/>
      <c r="S243" s="6"/>
      <c r="T243" s="7"/>
      <c r="U243" s="7"/>
      <c r="V243" s="7"/>
      <c r="W243" s="7"/>
      <c r="X243" s="7"/>
      <c r="Y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 spans="1:3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6"/>
      <c r="Q244" s="6"/>
      <c r="R244" s="6"/>
      <c r="S244" s="6"/>
      <c r="T244" s="7"/>
      <c r="U244" s="7"/>
      <c r="V244" s="7"/>
      <c r="W244" s="7"/>
      <c r="X244" s="7"/>
      <c r="Y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spans="1:3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6"/>
      <c r="Q245" s="6"/>
      <c r="R245" s="6"/>
      <c r="S245" s="6"/>
      <c r="T245" s="7"/>
      <c r="U245" s="7"/>
      <c r="V245" s="7"/>
      <c r="W245" s="7"/>
      <c r="X245" s="7"/>
      <c r="Y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 spans="1:3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6"/>
      <c r="Q246" s="6"/>
      <c r="R246" s="6"/>
      <c r="S246" s="6"/>
      <c r="T246" s="7"/>
      <c r="U246" s="7"/>
      <c r="V246" s="7"/>
      <c r="W246" s="7"/>
      <c r="X246" s="7"/>
      <c r="Y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 spans="1:3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6"/>
      <c r="Q247" s="6"/>
      <c r="R247" s="6"/>
      <c r="S247" s="6"/>
      <c r="T247" s="7"/>
      <c r="U247" s="7"/>
      <c r="V247" s="7"/>
      <c r="W247" s="7"/>
      <c r="X247" s="7"/>
      <c r="Y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 spans="1:3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6"/>
      <c r="Q248" s="6"/>
      <c r="R248" s="6"/>
      <c r="S248" s="6"/>
      <c r="T248" s="7"/>
      <c r="U248" s="7"/>
      <c r="V248" s="7"/>
      <c r="W248" s="7"/>
      <c r="X248" s="7"/>
      <c r="Y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 spans="1:3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6"/>
      <c r="Q249" s="6"/>
      <c r="R249" s="6"/>
      <c r="S249" s="6"/>
      <c r="T249" s="7"/>
      <c r="U249" s="7"/>
      <c r="V249" s="7"/>
      <c r="W249" s="7"/>
      <c r="X249" s="7"/>
      <c r="Y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 spans="1:3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6"/>
      <c r="Q250" s="6"/>
      <c r="R250" s="6"/>
      <c r="S250" s="6"/>
      <c r="T250" s="7"/>
      <c r="U250" s="7"/>
      <c r="V250" s="7"/>
      <c r="W250" s="7"/>
      <c r="X250" s="7"/>
      <c r="Y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 spans="1:3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6"/>
      <c r="Q251" s="6"/>
      <c r="R251" s="6"/>
      <c r="S251" s="6"/>
      <c r="T251" s="7"/>
      <c r="U251" s="7"/>
      <c r="V251" s="7"/>
      <c r="W251" s="7"/>
      <c r="X251" s="7"/>
      <c r="Y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 spans="1:3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6"/>
      <c r="Q252" s="6"/>
      <c r="R252" s="6"/>
      <c r="S252" s="6"/>
      <c r="T252" s="7"/>
      <c r="U252" s="7"/>
      <c r="V252" s="7"/>
      <c r="W252" s="7"/>
      <c r="X252" s="7"/>
      <c r="Y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 spans="1:3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6"/>
      <c r="Q253" s="6"/>
      <c r="R253" s="6"/>
      <c r="S253" s="6"/>
      <c r="T253" s="7"/>
      <c r="U253" s="7"/>
      <c r="V253" s="7"/>
      <c r="W253" s="7"/>
      <c r="X253" s="7"/>
      <c r="Y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spans="1:3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6"/>
      <c r="Q254" s="6"/>
      <c r="R254" s="6"/>
      <c r="S254" s="6"/>
      <c r="T254" s="7"/>
      <c r="U254" s="7"/>
      <c r="V254" s="7"/>
      <c r="W254" s="7"/>
      <c r="X254" s="7"/>
      <c r="Y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</row>
    <row r="255" spans="1:3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6"/>
      <c r="Q255" s="6"/>
      <c r="R255" s="6"/>
      <c r="S255" s="6"/>
      <c r="T255" s="7"/>
      <c r="U255" s="7"/>
      <c r="V255" s="7"/>
      <c r="W255" s="7"/>
      <c r="X255" s="7"/>
      <c r="Y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</row>
    <row r="256" spans="1:3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6"/>
      <c r="Q256" s="6"/>
      <c r="R256" s="6"/>
      <c r="S256" s="6"/>
      <c r="T256" s="7"/>
      <c r="U256" s="7"/>
      <c r="V256" s="7"/>
      <c r="W256" s="7"/>
      <c r="X256" s="7"/>
      <c r="Y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</row>
    <row r="257" spans="1:3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6"/>
      <c r="Q257" s="6"/>
      <c r="R257" s="6"/>
      <c r="S257" s="6"/>
      <c r="T257" s="7"/>
      <c r="U257" s="7"/>
      <c r="V257" s="7"/>
      <c r="W257" s="7"/>
      <c r="X257" s="7"/>
      <c r="Y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</row>
    <row r="258" spans="1:3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6"/>
      <c r="Q258" s="6"/>
      <c r="R258" s="6"/>
      <c r="S258" s="6"/>
      <c r="T258" s="7"/>
      <c r="U258" s="7"/>
      <c r="V258" s="7"/>
      <c r="W258" s="7"/>
      <c r="X258" s="7"/>
      <c r="Y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</row>
    <row r="259" spans="1:3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6"/>
      <c r="Q259" s="6"/>
      <c r="R259" s="6"/>
      <c r="S259" s="6"/>
      <c r="T259" s="7"/>
      <c r="U259" s="7"/>
      <c r="V259" s="7"/>
      <c r="W259" s="7"/>
      <c r="X259" s="7"/>
      <c r="Y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</row>
    <row r="260" spans="1:3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6"/>
      <c r="Q260" s="6"/>
      <c r="R260" s="6"/>
      <c r="S260" s="6"/>
      <c r="T260" s="7"/>
      <c r="U260" s="7"/>
      <c r="V260" s="7"/>
      <c r="W260" s="7"/>
      <c r="X260" s="7"/>
      <c r="Y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</row>
    <row r="261" spans="1:3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6"/>
      <c r="Q261" s="6"/>
      <c r="R261" s="6"/>
      <c r="S261" s="6"/>
      <c r="T261" s="7"/>
      <c r="U261" s="7"/>
      <c r="V261" s="7"/>
      <c r="W261" s="7"/>
      <c r="X261" s="7"/>
      <c r="Y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  <row r="262" spans="1:3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6"/>
      <c r="Q262" s="6"/>
      <c r="R262" s="6"/>
      <c r="S262" s="6"/>
      <c r="T262" s="7"/>
      <c r="U262" s="7"/>
      <c r="V262" s="7"/>
      <c r="W262" s="7"/>
      <c r="X262" s="7"/>
      <c r="Y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</row>
    <row r="263" spans="1:3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6"/>
      <c r="Q263" s="6"/>
      <c r="R263" s="6"/>
      <c r="S263" s="6"/>
      <c r="T263" s="7"/>
      <c r="U263" s="7"/>
      <c r="V263" s="7"/>
      <c r="W263" s="7"/>
      <c r="X263" s="7"/>
      <c r="Y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</row>
    <row r="264" spans="1:3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6"/>
      <c r="Q264" s="6"/>
      <c r="R264" s="6"/>
      <c r="S264" s="6"/>
      <c r="T264" s="7"/>
      <c r="U264" s="7"/>
      <c r="V264" s="7"/>
      <c r="W264" s="7"/>
      <c r="X264" s="7"/>
      <c r="Y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</row>
    <row r="265" spans="1:3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6"/>
      <c r="Q265" s="6"/>
      <c r="R265" s="6"/>
      <c r="S265" s="6"/>
      <c r="T265" s="7"/>
      <c r="U265" s="7"/>
      <c r="V265" s="7"/>
      <c r="W265" s="7"/>
      <c r="X265" s="7"/>
      <c r="Y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 spans="1:3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6"/>
      <c r="Q266" s="6"/>
      <c r="R266" s="6"/>
      <c r="S266" s="6"/>
      <c r="T266" s="7"/>
      <c r="U266" s="7"/>
      <c r="V266" s="7"/>
      <c r="W266" s="7"/>
      <c r="X266" s="7"/>
      <c r="Y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 spans="1:3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6"/>
      <c r="Q267" s="6"/>
      <c r="R267" s="6"/>
      <c r="S267" s="6"/>
      <c r="T267" s="7"/>
      <c r="U267" s="7"/>
      <c r="V267" s="7"/>
      <c r="W267" s="7"/>
      <c r="X267" s="7"/>
      <c r="Y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</row>
    <row r="268" spans="1:3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6"/>
      <c r="Q268" s="6"/>
      <c r="R268" s="6"/>
      <c r="S268" s="6"/>
      <c r="T268" s="7"/>
      <c r="U268" s="7"/>
      <c r="V268" s="7"/>
      <c r="W268" s="7"/>
      <c r="X268" s="7"/>
      <c r="Y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</row>
    <row r="269" spans="1:3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6"/>
      <c r="Q269" s="6"/>
      <c r="R269" s="6"/>
      <c r="S269" s="6"/>
      <c r="T269" s="7"/>
      <c r="U269" s="7"/>
      <c r="V269" s="7"/>
      <c r="W269" s="7"/>
      <c r="X269" s="7"/>
      <c r="Y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</row>
    <row r="270" spans="1:3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6"/>
      <c r="Q270" s="6"/>
      <c r="R270" s="6"/>
      <c r="S270" s="6"/>
      <c r="T270" s="7"/>
      <c r="U270" s="7"/>
      <c r="V270" s="7"/>
      <c r="W270" s="7"/>
      <c r="X270" s="7"/>
      <c r="Y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</row>
    <row r="271" spans="1:3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6"/>
      <c r="Q271" s="6"/>
      <c r="R271" s="6"/>
      <c r="S271" s="6"/>
      <c r="T271" s="7"/>
      <c r="U271" s="7"/>
      <c r="V271" s="7"/>
      <c r="W271" s="7"/>
      <c r="X271" s="7"/>
      <c r="Y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</row>
    <row r="272" spans="1:3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6"/>
      <c r="Q272" s="6"/>
      <c r="R272" s="6"/>
      <c r="S272" s="6"/>
      <c r="T272" s="7"/>
      <c r="U272" s="7"/>
      <c r="V272" s="7"/>
      <c r="W272" s="7"/>
      <c r="X272" s="7"/>
      <c r="Y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</row>
    <row r="273" spans="1:3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6"/>
      <c r="Q273" s="6"/>
      <c r="R273" s="6"/>
      <c r="S273" s="6"/>
      <c r="T273" s="7"/>
      <c r="U273" s="7"/>
      <c r="V273" s="7"/>
      <c r="W273" s="7"/>
      <c r="X273" s="7"/>
      <c r="Y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</row>
    <row r="274" spans="1:3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6"/>
      <c r="Q274" s="6"/>
      <c r="R274" s="6"/>
      <c r="S274" s="6"/>
      <c r="T274" s="7"/>
      <c r="U274" s="7"/>
      <c r="V274" s="7"/>
      <c r="W274" s="7"/>
      <c r="X274" s="7"/>
      <c r="Y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</row>
    <row r="275" spans="1:3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6"/>
      <c r="Q275" s="6"/>
      <c r="R275" s="6"/>
      <c r="S275" s="6"/>
      <c r="T275" s="7"/>
      <c r="U275" s="7"/>
      <c r="V275" s="7"/>
      <c r="W275" s="7"/>
      <c r="X275" s="7"/>
      <c r="Y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</row>
    <row r="276" spans="1:3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6"/>
      <c r="Q276" s="6"/>
      <c r="R276" s="6"/>
      <c r="S276" s="6"/>
      <c r="T276" s="7"/>
      <c r="U276" s="7"/>
      <c r="V276" s="7"/>
      <c r="W276" s="7"/>
      <c r="X276" s="7"/>
      <c r="Y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</row>
    <row r="277" spans="1:3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6"/>
      <c r="Q277" s="6"/>
      <c r="R277" s="6"/>
      <c r="S277" s="6"/>
      <c r="T277" s="7"/>
      <c r="U277" s="7"/>
      <c r="V277" s="7"/>
      <c r="W277" s="7"/>
      <c r="X277" s="7"/>
      <c r="Y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</row>
    <row r="278" spans="1:3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6"/>
      <c r="Q278" s="6"/>
      <c r="R278" s="6"/>
      <c r="S278" s="6"/>
      <c r="T278" s="7"/>
      <c r="U278" s="7"/>
      <c r="V278" s="7"/>
      <c r="W278" s="7"/>
      <c r="X278" s="7"/>
      <c r="Y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</row>
    <row r="279" spans="1:3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6"/>
      <c r="Q279" s="6"/>
      <c r="R279" s="6"/>
      <c r="S279" s="6"/>
      <c r="T279" s="7"/>
      <c r="U279" s="7"/>
      <c r="V279" s="7"/>
      <c r="W279" s="7"/>
      <c r="X279" s="7"/>
      <c r="Y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</row>
    <row r="280" spans="1:3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6"/>
      <c r="Q280" s="6"/>
      <c r="R280" s="6"/>
      <c r="S280" s="6"/>
      <c r="T280" s="7"/>
      <c r="U280" s="7"/>
      <c r="V280" s="7"/>
      <c r="W280" s="7"/>
      <c r="X280" s="7"/>
      <c r="Y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</row>
    <row r="281" spans="1:3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6"/>
      <c r="Q281" s="6"/>
      <c r="R281" s="6"/>
      <c r="S281" s="6"/>
      <c r="T281" s="7"/>
      <c r="U281" s="7"/>
      <c r="V281" s="7"/>
      <c r="W281" s="7"/>
      <c r="X281" s="7"/>
      <c r="Y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</row>
    <row r="282" spans="1:3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6"/>
      <c r="Q282" s="6"/>
      <c r="R282" s="6"/>
      <c r="S282" s="6"/>
      <c r="T282" s="7"/>
      <c r="U282" s="7"/>
      <c r="V282" s="7"/>
      <c r="W282" s="7"/>
      <c r="X282" s="7"/>
      <c r="Y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</row>
    <row r="283" spans="1:3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6"/>
      <c r="Q283" s="6"/>
      <c r="R283" s="6"/>
      <c r="S283" s="6"/>
      <c r="T283" s="7"/>
      <c r="U283" s="7"/>
      <c r="V283" s="7"/>
      <c r="W283" s="7"/>
      <c r="X283" s="7"/>
      <c r="Y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</row>
    <row r="284" spans="1:3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6"/>
      <c r="Q284" s="6"/>
      <c r="R284" s="6"/>
      <c r="S284" s="6"/>
      <c r="T284" s="7"/>
      <c r="U284" s="7"/>
      <c r="V284" s="7"/>
      <c r="W284" s="7"/>
      <c r="X284" s="7"/>
      <c r="Y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</row>
    <row r="285" spans="1:3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6"/>
      <c r="Q285" s="6"/>
      <c r="R285" s="6"/>
      <c r="S285" s="6"/>
      <c r="T285" s="7"/>
      <c r="U285" s="7"/>
      <c r="V285" s="7"/>
      <c r="W285" s="7"/>
      <c r="X285" s="7"/>
      <c r="Y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</row>
    <row r="286" spans="1:3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6"/>
      <c r="Q286" s="6"/>
      <c r="R286" s="6"/>
      <c r="S286" s="6"/>
      <c r="T286" s="7"/>
      <c r="U286" s="7"/>
      <c r="V286" s="7"/>
      <c r="W286" s="7"/>
      <c r="X286" s="7"/>
      <c r="Y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</row>
    <row r="287" spans="1:3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6"/>
      <c r="Q287" s="6"/>
      <c r="R287" s="6"/>
      <c r="S287" s="6"/>
      <c r="T287" s="7"/>
      <c r="U287" s="7"/>
      <c r="V287" s="7"/>
      <c r="W287" s="7"/>
      <c r="X287" s="7"/>
      <c r="Y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</row>
    <row r="288" spans="1:3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6"/>
      <c r="Q288" s="6"/>
      <c r="R288" s="6"/>
      <c r="S288" s="6"/>
      <c r="T288" s="7"/>
      <c r="U288" s="7"/>
      <c r="V288" s="7"/>
      <c r="W288" s="7"/>
      <c r="X288" s="7"/>
      <c r="Y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</row>
    <row r="289" spans="1:3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6"/>
      <c r="Q289" s="6"/>
      <c r="R289" s="6"/>
      <c r="S289" s="6"/>
      <c r="T289" s="7"/>
      <c r="U289" s="7"/>
      <c r="V289" s="7"/>
      <c r="W289" s="7"/>
      <c r="X289" s="7"/>
      <c r="Y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</row>
    <row r="290" spans="1:3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6"/>
      <c r="Q290" s="6"/>
      <c r="R290" s="6"/>
      <c r="S290" s="6"/>
      <c r="T290" s="7"/>
      <c r="U290" s="7"/>
      <c r="V290" s="7"/>
      <c r="W290" s="7"/>
      <c r="X290" s="7"/>
      <c r="Y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</row>
    <row r="291" spans="1:3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6"/>
      <c r="Q291" s="6"/>
      <c r="R291" s="6"/>
      <c r="S291" s="6"/>
      <c r="T291" s="7"/>
      <c r="U291" s="7"/>
      <c r="V291" s="7"/>
      <c r="W291" s="7"/>
      <c r="X291" s="7"/>
      <c r="Y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</row>
    <row r="292" spans="1:3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6"/>
      <c r="Q292" s="6"/>
      <c r="R292" s="6"/>
      <c r="S292" s="6"/>
      <c r="T292" s="7"/>
      <c r="U292" s="7"/>
      <c r="V292" s="7"/>
      <c r="W292" s="7"/>
      <c r="X292" s="7"/>
      <c r="Y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</row>
    <row r="293" spans="1:3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6"/>
      <c r="Q293" s="6"/>
      <c r="R293" s="6"/>
      <c r="S293" s="6"/>
      <c r="T293" s="7"/>
      <c r="U293" s="7"/>
      <c r="V293" s="7"/>
      <c r="W293" s="7"/>
      <c r="X293" s="7"/>
      <c r="Y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</row>
    <row r="294" spans="1:3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6"/>
      <c r="Q294" s="6"/>
      <c r="R294" s="6"/>
      <c r="S294" s="6"/>
      <c r="T294" s="7"/>
      <c r="U294" s="7"/>
      <c r="V294" s="7"/>
      <c r="W294" s="7"/>
      <c r="X294" s="7"/>
      <c r="Y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</row>
    <row r="295" spans="1:3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6"/>
      <c r="Q295" s="6"/>
      <c r="R295" s="6"/>
      <c r="S295" s="6"/>
      <c r="T295" s="7"/>
      <c r="U295" s="7"/>
      <c r="V295" s="7"/>
      <c r="W295" s="7"/>
      <c r="X295" s="7"/>
      <c r="Y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</row>
    <row r="296" spans="1:3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6"/>
      <c r="Q296" s="6"/>
      <c r="R296" s="6"/>
      <c r="S296" s="6"/>
      <c r="T296" s="7"/>
      <c r="U296" s="7"/>
      <c r="V296" s="7"/>
      <c r="W296" s="7"/>
      <c r="X296" s="7"/>
      <c r="Y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</row>
    <row r="297" spans="1:3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6"/>
      <c r="Q297" s="6"/>
      <c r="R297" s="6"/>
      <c r="S297" s="6"/>
      <c r="T297" s="7"/>
      <c r="U297" s="7"/>
      <c r="V297" s="7"/>
      <c r="W297" s="7"/>
      <c r="X297" s="7"/>
      <c r="Y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</row>
    <row r="298" spans="1:3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6"/>
      <c r="Q298" s="6"/>
      <c r="R298" s="6"/>
      <c r="S298" s="6"/>
      <c r="T298" s="7"/>
      <c r="U298" s="7"/>
      <c r="V298" s="7"/>
      <c r="W298" s="7"/>
      <c r="X298" s="7"/>
      <c r="Y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</row>
    <row r="299" spans="1:3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6"/>
      <c r="Q299" s="6"/>
      <c r="R299" s="6"/>
      <c r="S299" s="6"/>
      <c r="T299" s="7"/>
      <c r="U299" s="7"/>
      <c r="V299" s="7"/>
      <c r="W299" s="7"/>
      <c r="X299" s="7"/>
      <c r="Y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</row>
    <row r="300" spans="1:3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6"/>
      <c r="Q300" s="6"/>
      <c r="R300" s="6"/>
      <c r="S300" s="6"/>
      <c r="T300" s="7"/>
      <c r="U300" s="7"/>
      <c r="V300" s="7"/>
      <c r="W300" s="7"/>
      <c r="X300" s="7"/>
      <c r="Y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</row>
    <row r="301" spans="1:3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6"/>
      <c r="Q301" s="6"/>
      <c r="R301" s="6"/>
      <c r="S301" s="6"/>
      <c r="T301" s="7"/>
      <c r="U301" s="7"/>
      <c r="V301" s="7"/>
      <c r="W301" s="7"/>
      <c r="X301" s="7"/>
      <c r="Y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</row>
    <row r="302" spans="1:3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6"/>
      <c r="Q302" s="6"/>
      <c r="R302" s="6"/>
      <c r="S302" s="6"/>
      <c r="T302" s="7"/>
      <c r="U302" s="7"/>
      <c r="V302" s="7"/>
      <c r="W302" s="7"/>
      <c r="X302" s="7"/>
      <c r="Y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</row>
    <row r="303" spans="1:3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6"/>
      <c r="Q303" s="6"/>
      <c r="R303" s="6"/>
      <c r="S303" s="6"/>
      <c r="T303" s="7"/>
      <c r="U303" s="7"/>
      <c r="V303" s="7"/>
      <c r="W303" s="7"/>
      <c r="X303" s="7"/>
      <c r="Y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</row>
    <row r="304" spans="1:3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6"/>
      <c r="Q304" s="6"/>
      <c r="R304" s="6"/>
      <c r="S304" s="6"/>
      <c r="T304" s="7"/>
      <c r="U304" s="7"/>
      <c r="V304" s="7"/>
      <c r="W304" s="7"/>
      <c r="X304" s="7"/>
      <c r="Y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</row>
    <row r="305" spans="1:3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6"/>
      <c r="Q305" s="6"/>
      <c r="R305" s="6"/>
      <c r="S305" s="6"/>
      <c r="T305" s="7"/>
      <c r="U305" s="7"/>
      <c r="V305" s="7"/>
      <c r="W305" s="7"/>
      <c r="X305" s="7"/>
      <c r="Y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</row>
    <row r="306" spans="1:3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6"/>
      <c r="Q306" s="6"/>
      <c r="R306" s="6"/>
      <c r="S306" s="6"/>
      <c r="T306" s="7"/>
      <c r="U306" s="7"/>
      <c r="V306" s="7"/>
      <c r="W306" s="7"/>
      <c r="X306" s="7"/>
      <c r="Y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</row>
    <row r="307" spans="1:3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6"/>
      <c r="Q307" s="6"/>
      <c r="R307" s="6"/>
      <c r="S307" s="6"/>
      <c r="T307" s="7"/>
      <c r="U307" s="7"/>
      <c r="V307" s="7"/>
      <c r="W307" s="7"/>
      <c r="X307" s="7"/>
      <c r="Y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</row>
    <row r="308" spans="1:3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6"/>
      <c r="Q308" s="6"/>
      <c r="R308" s="6"/>
      <c r="S308" s="6"/>
      <c r="T308" s="7"/>
      <c r="U308" s="7"/>
      <c r="V308" s="7"/>
      <c r="W308" s="7"/>
      <c r="X308" s="7"/>
      <c r="Y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</row>
    <row r="309" spans="1:3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6"/>
      <c r="Q309" s="6"/>
      <c r="R309" s="6"/>
      <c r="S309" s="6"/>
      <c r="T309" s="7"/>
      <c r="U309" s="7"/>
      <c r="V309" s="7"/>
      <c r="W309" s="7"/>
      <c r="X309" s="7"/>
      <c r="Y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</row>
    <row r="310" spans="1:3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6"/>
      <c r="Q310" s="6"/>
      <c r="R310" s="6"/>
      <c r="S310" s="6"/>
      <c r="T310" s="7"/>
      <c r="U310" s="7"/>
      <c r="V310" s="7"/>
      <c r="W310" s="7"/>
      <c r="X310" s="7"/>
      <c r="Y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</row>
    <row r="311" spans="1:3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6"/>
      <c r="Q311" s="6"/>
      <c r="R311" s="6"/>
      <c r="S311" s="6"/>
      <c r="T311" s="7"/>
      <c r="U311" s="7"/>
      <c r="V311" s="7"/>
      <c r="W311" s="7"/>
      <c r="X311" s="7"/>
      <c r="Y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</row>
    <row r="312" spans="1:3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6"/>
      <c r="Q312" s="6"/>
      <c r="R312" s="6"/>
      <c r="S312" s="6"/>
      <c r="T312" s="7"/>
      <c r="U312" s="7"/>
      <c r="V312" s="7"/>
      <c r="W312" s="7"/>
      <c r="X312" s="7"/>
      <c r="Y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</row>
    <row r="313" spans="1:3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6"/>
      <c r="Q313" s="6"/>
      <c r="R313" s="6"/>
      <c r="S313" s="6"/>
      <c r="T313" s="7"/>
      <c r="U313" s="7"/>
      <c r="V313" s="7"/>
      <c r="W313" s="7"/>
      <c r="X313" s="7"/>
      <c r="Y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</row>
    <row r="314" spans="1:3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6"/>
      <c r="Q314" s="6"/>
      <c r="R314" s="6"/>
      <c r="S314" s="6"/>
      <c r="T314" s="7"/>
      <c r="U314" s="7"/>
      <c r="V314" s="7"/>
      <c r="W314" s="7"/>
      <c r="X314" s="7"/>
      <c r="Y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</row>
    <row r="315" spans="1:3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6"/>
      <c r="Q315" s="6"/>
      <c r="R315" s="6"/>
      <c r="S315" s="6"/>
      <c r="T315" s="7"/>
      <c r="U315" s="7"/>
      <c r="V315" s="7"/>
      <c r="W315" s="7"/>
      <c r="X315" s="7"/>
      <c r="Y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</row>
    <row r="316" spans="1:3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6"/>
      <c r="Q316" s="6"/>
      <c r="R316" s="6"/>
      <c r="S316" s="6"/>
      <c r="T316" s="7"/>
      <c r="U316" s="7"/>
      <c r="V316" s="7"/>
      <c r="W316" s="7"/>
      <c r="X316" s="7"/>
      <c r="Y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</row>
    <row r="317" spans="1:3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6"/>
      <c r="Q317" s="6"/>
      <c r="R317" s="6"/>
      <c r="S317" s="6"/>
      <c r="T317" s="7"/>
      <c r="U317" s="7"/>
      <c r="V317" s="7"/>
      <c r="W317" s="7"/>
      <c r="X317" s="7"/>
      <c r="Y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</row>
    <row r="318" spans="1:3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6"/>
      <c r="Q318" s="6"/>
      <c r="R318" s="6"/>
      <c r="S318" s="6"/>
      <c r="T318" s="7"/>
      <c r="U318" s="7"/>
      <c r="V318" s="7"/>
      <c r="W318" s="7"/>
      <c r="X318" s="7"/>
      <c r="Y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</row>
    <row r="319" spans="1:3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6"/>
      <c r="Q319" s="6"/>
      <c r="R319" s="6"/>
      <c r="S319" s="6"/>
      <c r="T319" s="7"/>
      <c r="U319" s="7"/>
      <c r="V319" s="7"/>
      <c r="W319" s="7"/>
      <c r="X319" s="7"/>
      <c r="Y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</row>
    <row r="320" spans="1:3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6"/>
      <c r="Q320" s="6"/>
      <c r="R320" s="6"/>
      <c r="S320" s="6"/>
      <c r="T320" s="7"/>
      <c r="U320" s="7"/>
      <c r="V320" s="7"/>
      <c r="W320" s="7"/>
      <c r="X320" s="7"/>
      <c r="Y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</row>
    <row r="321" spans="1:3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6"/>
      <c r="Q321" s="6"/>
      <c r="R321" s="6"/>
      <c r="S321" s="6"/>
      <c r="T321" s="7"/>
      <c r="U321" s="7"/>
      <c r="V321" s="7"/>
      <c r="W321" s="7"/>
      <c r="X321" s="7"/>
      <c r="Y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</row>
    <row r="322" spans="1:3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6"/>
      <c r="Q322" s="6"/>
      <c r="R322" s="6"/>
      <c r="S322" s="6"/>
      <c r="T322" s="7"/>
      <c r="U322" s="7"/>
      <c r="V322" s="7"/>
      <c r="W322" s="7"/>
      <c r="X322" s="7"/>
      <c r="Y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</row>
    <row r="323" spans="1:3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6"/>
      <c r="Q323" s="6"/>
      <c r="R323" s="6"/>
      <c r="S323" s="6"/>
      <c r="T323" s="7"/>
      <c r="U323" s="7"/>
      <c r="V323" s="7"/>
      <c r="W323" s="7"/>
      <c r="X323" s="7"/>
      <c r="Y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</row>
    <row r="324" spans="1:3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6"/>
      <c r="Q324" s="6"/>
      <c r="R324" s="6"/>
      <c r="S324" s="6"/>
      <c r="T324" s="7"/>
      <c r="U324" s="7"/>
      <c r="V324" s="7"/>
      <c r="W324" s="7"/>
      <c r="X324" s="7"/>
      <c r="Y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 spans="1:3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6"/>
      <c r="Q325" s="6"/>
      <c r="R325" s="6"/>
      <c r="S325" s="6"/>
      <c r="T325" s="7"/>
      <c r="U325" s="7"/>
      <c r="V325" s="7"/>
      <c r="W325" s="7"/>
      <c r="X325" s="7"/>
      <c r="Y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</row>
    <row r="326" spans="1:3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6"/>
      <c r="Q326" s="6"/>
      <c r="R326" s="6"/>
      <c r="S326" s="6"/>
      <c r="T326" s="7"/>
      <c r="U326" s="7"/>
      <c r="V326" s="7"/>
      <c r="W326" s="7"/>
      <c r="X326" s="7"/>
      <c r="Y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</row>
    <row r="327" spans="1:3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6"/>
      <c r="Q327" s="6"/>
      <c r="R327" s="6"/>
      <c r="S327" s="6"/>
      <c r="T327" s="7"/>
      <c r="U327" s="7"/>
      <c r="V327" s="7"/>
      <c r="W327" s="7"/>
      <c r="X327" s="7"/>
      <c r="Y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</row>
    <row r="328" spans="1:3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6"/>
      <c r="Q328" s="6"/>
      <c r="R328" s="6"/>
      <c r="S328" s="6"/>
      <c r="T328" s="7"/>
      <c r="U328" s="7"/>
      <c r="V328" s="7"/>
      <c r="W328" s="7"/>
      <c r="X328" s="7"/>
      <c r="Y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</row>
    <row r="329" spans="1:3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6"/>
      <c r="Q329" s="6"/>
      <c r="R329" s="6"/>
      <c r="S329" s="6"/>
      <c r="T329" s="7"/>
      <c r="U329" s="7"/>
      <c r="V329" s="7"/>
      <c r="W329" s="7"/>
      <c r="X329" s="7"/>
      <c r="Y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</row>
    <row r="330" spans="1:3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6"/>
      <c r="Q330" s="6"/>
      <c r="R330" s="6"/>
      <c r="S330" s="6"/>
      <c r="T330" s="7"/>
      <c r="U330" s="7"/>
      <c r="V330" s="7"/>
      <c r="W330" s="7"/>
      <c r="X330" s="7"/>
      <c r="Y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</row>
    <row r="331" spans="1:3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6"/>
      <c r="Q331" s="6"/>
      <c r="R331" s="6"/>
      <c r="S331" s="6"/>
      <c r="T331" s="7"/>
      <c r="U331" s="7"/>
      <c r="V331" s="7"/>
      <c r="W331" s="7"/>
      <c r="X331" s="7"/>
      <c r="Y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</row>
    <row r="332" spans="1:3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6"/>
      <c r="Q332" s="6"/>
      <c r="R332" s="6"/>
      <c r="S332" s="6"/>
      <c r="T332" s="7"/>
      <c r="U332" s="7"/>
      <c r="V332" s="7"/>
      <c r="W332" s="7"/>
      <c r="X332" s="7"/>
      <c r="Y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</row>
    <row r="333" spans="1:3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6"/>
      <c r="Q333" s="6"/>
      <c r="R333" s="6"/>
      <c r="S333" s="6"/>
      <c r="T333" s="7"/>
      <c r="U333" s="7"/>
      <c r="V333" s="7"/>
      <c r="W333" s="7"/>
      <c r="X333" s="7"/>
      <c r="Y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</row>
    <row r="334" spans="1:3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6"/>
      <c r="Q334" s="6"/>
      <c r="R334" s="6"/>
      <c r="S334" s="6"/>
      <c r="T334" s="7"/>
      <c r="U334" s="7"/>
      <c r="V334" s="7"/>
      <c r="W334" s="7"/>
      <c r="X334" s="7"/>
      <c r="Y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</row>
    <row r="335" spans="1:3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6"/>
      <c r="Q335" s="6"/>
      <c r="R335" s="6"/>
      <c r="S335" s="6"/>
      <c r="T335" s="7"/>
      <c r="U335" s="7"/>
      <c r="V335" s="7"/>
      <c r="W335" s="7"/>
      <c r="X335" s="7"/>
      <c r="Y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</row>
    <row r="336" spans="1: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6"/>
      <c r="Q336" s="6"/>
      <c r="R336" s="6"/>
      <c r="S336" s="6"/>
      <c r="T336" s="7"/>
      <c r="U336" s="7"/>
      <c r="V336" s="7"/>
      <c r="W336" s="7"/>
      <c r="X336" s="7"/>
      <c r="Y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</row>
    <row r="337" spans="1:3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6"/>
      <c r="Q337" s="6"/>
      <c r="R337" s="6"/>
      <c r="S337" s="6"/>
      <c r="T337" s="7"/>
      <c r="U337" s="7"/>
      <c r="V337" s="7"/>
      <c r="W337" s="7"/>
      <c r="X337" s="7"/>
      <c r="Y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</row>
    <row r="338" spans="1:3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6"/>
      <c r="Q338" s="6"/>
      <c r="R338" s="6"/>
      <c r="S338" s="6"/>
      <c r="T338" s="7"/>
      <c r="U338" s="7"/>
      <c r="V338" s="7"/>
      <c r="W338" s="7"/>
      <c r="X338" s="7"/>
      <c r="Y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</row>
    <row r="339" spans="1:3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6"/>
      <c r="Q339" s="6"/>
      <c r="R339" s="6"/>
      <c r="S339" s="6"/>
      <c r="T339" s="7"/>
      <c r="U339" s="7"/>
      <c r="V339" s="7"/>
      <c r="W339" s="7"/>
      <c r="X339" s="7"/>
      <c r="Y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</row>
    <row r="340" spans="1:3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6"/>
      <c r="Q340" s="6"/>
      <c r="R340" s="6"/>
      <c r="S340" s="6"/>
      <c r="T340" s="7"/>
      <c r="U340" s="7"/>
      <c r="V340" s="7"/>
      <c r="W340" s="7"/>
      <c r="X340" s="7"/>
      <c r="Y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</row>
    <row r="341" spans="1:3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6"/>
      <c r="Q341" s="6"/>
      <c r="R341" s="6"/>
      <c r="S341" s="6"/>
      <c r="T341" s="7"/>
      <c r="U341" s="7"/>
      <c r="V341" s="7"/>
      <c r="W341" s="7"/>
      <c r="X341" s="7"/>
      <c r="Y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</row>
    <row r="342" spans="1:3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6"/>
      <c r="Q342" s="6"/>
      <c r="R342" s="6"/>
      <c r="S342" s="6"/>
      <c r="T342" s="7"/>
      <c r="U342" s="7"/>
      <c r="V342" s="7"/>
      <c r="W342" s="7"/>
      <c r="X342" s="7"/>
      <c r="Y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</row>
    <row r="343" spans="1:3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6"/>
      <c r="Q343" s="6"/>
      <c r="R343" s="6"/>
      <c r="S343" s="6"/>
      <c r="T343" s="7"/>
      <c r="U343" s="7"/>
      <c r="V343" s="7"/>
      <c r="W343" s="7"/>
      <c r="X343" s="7"/>
      <c r="Y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</row>
    <row r="344" spans="1:3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6"/>
      <c r="Q344" s="6"/>
      <c r="R344" s="6"/>
      <c r="S344" s="6"/>
      <c r="T344" s="7"/>
      <c r="U344" s="7"/>
      <c r="V344" s="7"/>
      <c r="W344" s="7"/>
      <c r="X344" s="7"/>
      <c r="Y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</row>
    <row r="345" spans="1:3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6"/>
      <c r="Q345" s="6"/>
      <c r="R345" s="6"/>
      <c r="S345" s="6"/>
      <c r="T345" s="7"/>
      <c r="U345" s="7"/>
      <c r="V345" s="7"/>
      <c r="W345" s="7"/>
      <c r="X345" s="7"/>
      <c r="Y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</row>
    <row r="346" spans="1:3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6"/>
      <c r="Q346" s="6"/>
      <c r="R346" s="6"/>
      <c r="S346" s="6"/>
      <c r="T346" s="7"/>
      <c r="U346" s="7"/>
      <c r="V346" s="7"/>
      <c r="W346" s="7"/>
      <c r="X346" s="7"/>
      <c r="Y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</row>
    <row r="347" spans="1:3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6"/>
      <c r="Q347" s="6"/>
      <c r="R347" s="6"/>
      <c r="S347" s="6"/>
      <c r="T347" s="7"/>
      <c r="U347" s="7"/>
      <c r="V347" s="7"/>
      <c r="W347" s="7"/>
      <c r="X347" s="7"/>
      <c r="Y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</row>
    <row r="348" spans="1:3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6"/>
      <c r="Q348" s="6"/>
      <c r="R348" s="6"/>
      <c r="S348" s="6"/>
      <c r="T348" s="7"/>
      <c r="U348" s="7"/>
      <c r="V348" s="7"/>
      <c r="W348" s="7"/>
      <c r="X348" s="7"/>
      <c r="Y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</row>
    <row r="349" spans="1:3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6"/>
      <c r="Q349" s="6"/>
      <c r="R349" s="6"/>
      <c r="S349" s="6"/>
      <c r="T349" s="7"/>
      <c r="U349" s="7"/>
      <c r="V349" s="7"/>
      <c r="W349" s="7"/>
      <c r="X349" s="7"/>
      <c r="Y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</row>
    <row r="350" spans="1:3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6"/>
      <c r="Q350" s="6"/>
      <c r="R350" s="6"/>
      <c r="S350" s="6"/>
      <c r="T350" s="7"/>
      <c r="U350" s="7"/>
      <c r="V350" s="7"/>
      <c r="W350" s="7"/>
      <c r="X350" s="7"/>
      <c r="Y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</row>
    <row r="351" spans="1:3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6"/>
      <c r="Q351" s="6"/>
      <c r="R351" s="6"/>
      <c r="S351" s="6"/>
      <c r="T351" s="7"/>
      <c r="U351" s="7"/>
      <c r="V351" s="7"/>
      <c r="W351" s="7"/>
      <c r="X351" s="7"/>
      <c r="Y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  <row r="352" spans="1:3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6"/>
      <c r="Q352" s="6"/>
      <c r="R352" s="6"/>
      <c r="S352" s="6"/>
      <c r="T352" s="7"/>
      <c r="U352" s="7"/>
      <c r="V352" s="7"/>
      <c r="W352" s="7"/>
      <c r="X352" s="7"/>
      <c r="Y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</row>
    <row r="353" spans="1:3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6"/>
      <c r="Q353" s="6"/>
      <c r="R353" s="6"/>
      <c r="S353" s="6"/>
      <c r="T353" s="7"/>
      <c r="U353" s="7"/>
      <c r="V353" s="7"/>
      <c r="W353" s="7"/>
      <c r="X353" s="7"/>
      <c r="Y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</row>
    <row r="354" spans="1:3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6"/>
      <c r="Q354" s="6"/>
      <c r="R354" s="6"/>
      <c r="S354" s="6"/>
      <c r="T354" s="7"/>
      <c r="U354" s="7"/>
      <c r="V354" s="7"/>
      <c r="W354" s="7"/>
      <c r="X354" s="7"/>
      <c r="Y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</row>
    <row r="355" spans="1:3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6"/>
      <c r="Q355" s="6"/>
      <c r="R355" s="6"/>
      <c r="S355" s="6"/>
      <c r="T355" s="7"/>
      <c r="U355" s="7"/>
      <c r="V355" s="7"/>
      <c r="W355" s="7"/>
      <c r="X355" s="7"/>
      <c r="Y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</row>
    <row r="356" spans="1:3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6"/>
      <c r="Q356" s="6"/>
      <c r="R356" s="6"/>
      <c r="S356" s="6"/>
      <c r="T356" s="7"/>
      <c r="U356" s="7"/>
      <c r="V356" s="7"/>
      <c r="W356" s="7"/>
      <c r="X356" s="7"/>
      <c r="Y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</row>
    <row r="357" spans="1:3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6"/>
      <c r="Q357" s="6"/>
      <c r="R357" s="6"/>
      <c r="S357" s="6"/>
      <c r="T357" s="7"/>
      <c r="U357" s="7"/>
      <c r="V357" s="7"/>
      <c r="W357" s="7"/>
      <c r="X357" s="7"/>
      <c r="Y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</row>
    <row r="358" spans="1:3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6"/>
      <c r="Q358" s="6"/>
      <c r="R358" s="6"/>
      <c r="S358" s="6"/>
      <c r="T358" s="7"/>
      <c r="U358" s="7"/>
      <c r="V358" s="7"/>
      <c r="W358" s="7"/>
      <c r="X358" s="7"/>
      <c r="Y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</row>
    <row r="359" spans="1:3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6"/>
      <c r="Q359" s="6"/>
      <c r="R359" s="6"/>
      <c r="S359" s="6"/>
      <c r="T359" s="7"/>
      <c r="U359" s="7"/>
      <c r="V359" s="7"/>
      <c r="W359" s="7"/>
      <c r="X359" s="7"/>
      <c r="Y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</row>
    <row r="360" spans="1:3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6"/>
      <c r="Q360" s="6"/>
      <c r="R360" s="6"/>
      <c r="S360" s="6"/>
      <c r="T360" s="7"/>
      <c r="U360" s="7"/>
      <c r="V360" s="7"/>
      <c r="W360" s="7"/>
      <c r="X360" s="7"/>
      <c r="Y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</row>
    <row r="361" spans="1:3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6"/>
      <c r="Q361" s="6"/>
      <c r="R361" s="6"/>
      <c r="S361" s="6"/>
      <c r="T361" s="7"/>
      <c r="U361" s="7"/>
      <c r="V361" s="7"/>
      <c r="W361" s="7"/>
      <c r="X361" s="7"/>
      <c r="Y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</row>
    <row r="362" spans="1:3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6"/>
      <c r="Q362" s="6"/>
      <c r="R362" s="6"/>
      <c r="S362" s="6"/>
      <c r="T362" s="7"/>
      <c r="U362" s="7"/>
      <c r="V362" s="7"/>
      <c r="W362" s="7"/>
      <c r="X362" s="7"/>
      <c r="Y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</row>
    <row r="363" spans="1:3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6"/>
      <c r="Q363" s="6"/>
      <c r="R363" s="6"/>
      <c r="S363" s="6"/>
      <c r="T363" s="7"/>
      <c r="U363" s="7"/>
      <c r="V363" s="7"/>
      <c r="W363" s="7"/>
      <c r="X363" s="7"/>
      <c r="Y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</row>
    <row r="364" spans="1:3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6"/>
      <c r="Q364" s="6"/>
      <c r="R364" s="6"/>
      <c r="S364" s="6"/>
      <c r="T364" s="7"/>
      <c r="U364" s="7"/>
      <c r="V364" s="7"/>
      <c r="W364" s="7"/>
      <c r="X364" s="7"/>
      <c r="Y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</row>
    <row r="365" spans="1:3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6"/>
      <c r="Q365" s="6"/>
      <c r="R365" s="6"/>
      <c r="S365" s="6"/>
      <c r="T365" s="7"/>
      <c r="U365" s="7"/>
      <c r="V365" s="7"/>
      <c r="W365" s="7"/>
      <c r="X365" s="7"/>
      <c r="Y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</row>
    <row r="366" spans="1:3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6"/>
      <c r="Q366" s="6"/>
      <c r="R366" s="6"/>
      <c r="S366" s="6"/>
      <c r="T366" s="7"/>
      <c r="U366" s="7"/>
      <c r="V366" s="7"/>
      <c r="W366" s="7"/>
      <c r="X366" s="7"/>
      <c r="Y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</row>
    <row r="367" spans="1:3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6"/>
      <c r="Q367" s="6"/>
      <c r="R367" s="6"/>
      <c r="S367" s="6"/>
      <c r="T367" s="7"/>
      <c r="U367" s="7"/>
      <c r="V367" s="7"/>
      <c r="W367" s="7"/>
      <c r="X367" s="7"/>
      <c r="Y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</row>
    <row r="368" spans="1:3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6"/>
      <c r="Q368" s="6"/>
      <c r="R368" s="6"/>
      <c r="S368" s="6"/>
      <c r="T368" s="7"/>
      <c r="U368" s="7"/>
      <c r="V368" s="7"/>
      <c r="W368" s="7"/>
      <c r="X368" s="7"/>
      <c r="Y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</row>
    <row r="369" spans="1:3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6"/>
      <c r="Q369" s="6"/>
      <c r="R369" s="6"/>
      <c r="S369" s="6"/>
      <c r="T369" s="7"/>
      <c r="U369" s="7"/>
      <c r="V369" s="7"/>
      <c r="W369" s="7"/>
      <c r="X369" s="7"/>
      <c r="Y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</row>
    <row r="370" spans="1:3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6"/>
      <c r="Q370" s="6"/>
      <c r="R370" s="6"/>
      <c r="S370" s="6"/>
      <c r="T370" s="7"/>
      <c r="U370" s="7"/>
      <c r="V370" s="7"/>
      <c r="W370" s="7"/>
      <c r="X370" s="7"/>
      <c r="Y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</row>
    <row r="371" spans="1:3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6"/>
      <c r="Q371" s="6"/>
      <c r="R371" s="6"/>
      <c r="S371" s="6"/>
      <c r="T371" s="7"/>
      <c r="U371" s="7"/>
      <c r="V371" s="7"/>
      <c r="W371" s="7"/>
      <c r="X371" s="7"/>
      <c r="Y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</row>
    <row r="372" spans="1:3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6"/>
      <c r="Q372" s="6"/>
      <c r="R372" s="6"/>
      <c r="S372" s="6"/>
      <c r="T372" s="7"/>
      <c r="U372" s="7"/>
      <c r="V372" s="7"/>
      <c r="W372" s="7"/>
      <c r="X372" s="7"/>
      <c r="Y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</row>
    <row r="373" spans="1:3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6"/>
      <c r="Q373" s="6"/>
      <c r="R373" s="6"/>
      <c r="S373" s="6"/>
      <c r="T373" s="7"/>
      <c r="U373" s="7"/>
      <c r="V373" s="7"/>
      <c r="W373" s="7"/>
      <c r="X373" s="7"/>
      <c r="Y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</row>
    <row r="374" spans="1:3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6"/>
      <c r="Q374" s="6"/>
      <c r="R374" s="6"/>
      <c r="S374" s="6"/>
      <c r="T374" s="7"/>
      <c r="U374" s="7"/>
      <c r="V374" s="7"/>
      <c r="W374" s="7"/>
      <c r="X374" s="7"/>
      <c r="Y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</row>
    <row r="375" spans="1:3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6"/>
      <c r="Q375" s="6"/>
      <c r="R375" s="6"/>
      <c r="S375" s="6"/>
      <c r="T375" s="7"/>
      <c r="U375" s="7"/>
      <c r="V375" s="7"/>
      <c r="W375" s="7"/>
      <c r="X375" s="7"/>
      <c r="Y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</row>
    <row r="376" spans="1:3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6"/>
      <c r="Q376" s="6"/>
      <c r="R376" s="6"/>
      <c r="S376" s="6"/>
      <c r="T376" s="7"/>
      <c r="U376" s="7"/>
      <c r="V376" s="7"/>
      <c r="W376" s="7"/>
      <c r="X376" s="7"/>
      <c r="Y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</row>
    <row r="377" spans="1:3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6"/>
      <c r="Q377" s="6"/>
      <c r="R377" s="6"/>
      <c r="S377" s="6"/>
      <c r="T377" s="7"/>
      <c r="U377" s="7"/>
      <c r="V377" s="7"/>
      <c r="W377" s="7"/>
      <c r="X377" s="7"/>
      <c r="Y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</row>
    <row r="378" spans="1:3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6"/>
      <c r="Q378" s="6"/>
      <c r="R378" s="6"/>
      <c r="S378" s="6"/>
      <c r="T378" s="7"/>
      <c r="U378" s="7"/>
      <c r="V378" s="7"/>
      <c r="W378" s="7"/>
      <c r="X378" s="7"/>
      <c r="Y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</row>
    <row r="379" spans="1:3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6"/>
      <c r="Q379" s="6"/>
      <c r="R379" s="6"/>
      <c r="S379" s="6"/>
      <c r="T379" s="7"/>
      <c r="U379" s="7"/>
      <c r="V379" s="7"/>
      <c r="W379" s="7"/>
      <c r="X379" s="7"/>
      <c r="Y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</row>
    <row r="380" spans="1:3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6"/>
      <c r="Q380" s="6"/>
      <c r="R380" s="6"/>
      <c r="S380" s="6"/>
      <c r="T380" s="7"/>
      <c r="U380" s="7"/>
      <c r="V380" s="7"/>
      <c r="W380" s="7"/>
      <c r="X380" s="7"/>
      <c r="Y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</row>
    <row r="381" spans="1:3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6"/>
      <c r="Q381" s="6"/>
      <c r="R381" s="6"/>
      <c r="S381" s="6"/>
      <c r="T381" s="7"/>
      <c r="U381" s="7"/>
      <c r="V381" s="7"/>
      <c r="W381" s="7"/>
      <c r="X381" s="7"/>
      <c r="Y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</row>
    <row r="382" spans="1:3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6"/>
      <c r="Q382" s="6"/>
      <c r="R382" s="6"/>
      <c r="S382" s="6"/>
      <c r="T382" s="7"/>
      <c r="U382" s="7"/>
      <c r="V382" s="7"/>
      <c r="W382" s="7"/>
      <c r="X382" s="7"/>
      <c r="Y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</row>
    <row r="383" spans="1:3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6"/>
      <c r="Q383" s="6"/>
      <c r="R383" s="6"/>
      <c r="S383" s="6"/>
      <c r="T383" s="7"/>
      <c r="U383" s="7"/>
      <c r="V383" s="7"/>
      <c r="W383" s="7"/>
      <c r="X383" s="7"/>
      <c r="Y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</row>
    <row r="384" spans="1:3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6"/>
      <c r="Q384" s="6"/>
      <c r="R384" s="6"/>
      <c r="S384" s="6"/>
      <c r="T384" s="7"/>
      <c r="U384" s="7"/>
      <c r="V384" s="7"/>
      <c r="W384" s="7"/>
      <c r="X384" s="7"/>
      <c r="Y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</row>
    <row r="385" spans="1:3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6"/>
      <c r="Q385" s="6"/>
      <c r="R385" s="6"/>
      <c r="S385" s="6"/>
      <c r="T385" s="7"/>
      <c r="U385" s="7"/>
      <c r="V385" s="7"/>
      <c r="W385" s="7"/>
      <c r="X385" s="7"/>
      <c r="Y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</row>
    <row r="386" spans="1:3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6"/>
      <c r="Q386" s="6"/>
      <c r="R386" s="6"/>
      <c r="S386" s="6"/>
      <c r="T386" s="7"/>
      <c r="U386" s="7"/>
      <c r="V386" s="7"/>
      <c r="W386" s="7"/>
      <c r="X386" s="7"/>
      <c r="Y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</row>
    <row r="387" spans="1:3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6"/>
      <c r="Q387" s="6"/>
      <c r="R387" s="6"/>
      <c r="S387" s="6"/>
      <c r="T387" s="7"/>
      <c r="U387" s="7"/>
      <c r="V387" s="7"/>
      <c r="W387" s="7"/>
      <c r="X387" s="7"/>
      <c r="Y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</row>
    <row r="388" spans="1:3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6"/>
      <c r="Q388" s="6"/>
      <c r="R388" s="6"/>
      <c r="S388" s="6"/>
      <c r="T388" s="7"/>
      <c r="U388" s="7"/>
      <c r="V388" s="7"/>
      <c r="W388" s="7"/>
      <c r="X388" s="7"/>
      <c r="Y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</row>
    <row r="389" spans="1:3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6"/>
      <c r="Q389" s="6"/>
      <c r="R389" s="6"/>
      <c r="S389" s="6"/>
      <c r="T389" s="7"/>
      <c r="U389" s="7"/>
      <c r="V389" s="7"/>
      <c r="W389" s="7"/>
      <c r="X389" s="7"/>
      <c r="Y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</row>
    <row r="390" spans="1:3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6"/>
      <c r="Q390" s="6"/>
      <c r="R390" s="6"/>
      <c r="S390" s="6"/>
      <c r="T390" s="7"/>
      <c r="U390" s="7"/>
      <c r="V390" s="7"/>
      <c r="W390" s="7"/>
      <c r="X390" s="7"/>
      <c r="Y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</row>
    <row r="391" spans="1:3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6"/>
      <c r="Q391" s="6"/>
      <c r="R391" s="6"/>
      <c r="S391" s="6"/>
      <c r="T391" s="7"/>
      <c r="U391" s="7"/>
      <c r="V391" s="7"/>
      <c r="W391" s="7"/>
      <c r="X391" s="7"/>
      <c r="Y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</row>
    <row r="392" spans="1:3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6"/>
      <c r="Q392" s="6"/>
      <c r="R392" s="6"/>
      <c r="S392" s="6"/>
      <c r="T392" s="7"/>
      <c r="U392" s="7"/>
      <c r="V392" s="7"/>
      <c r="W392" s="7"/>
      <c r="X392" s="7"/>
      <c r="Y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</row>
    <row r="393" spans="1:3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6"/>
      <c r="Q393" s="6"/>
      <c r="R393" s="6"/>
      <c r="S393" s="6"/>
      <c r="T393" s="7"/>
      <c r="U393" s="7"/>
      <c r="V393" s="7"/>
      <c r="W393" s="7"/>
      <c r="X393" s="7"/>
      <c r="Y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</row>
    <row r="394" spans="1:3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6"/>
      <c r="Q394" s="6"/>
      <c r="R394" s="6"/>
      <c r="S394" s="6"/>
      <c r="T394" s="7"/>
      <c r="U394" s="7"/>
      <c r="V394" s="7"/>
      <c r="W394" s="7"/>
      <c r="X394" s="7"/>
      <c r="Y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</row>
    <row r="395" spans="1:3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6"/>
      <c r="Q395" s="6"/>
      <c r="R395" s="6"/>
      <c r="S395" s="6"/>
      <c r="T395" s="7"/>
      <c r="U395" s="7"/>
      <c r="V395" s="7"/>
      <c r="W395" s="7"/>
      <c r="X395" s="7"/>
      <c r="Y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</row>
    <row r="396" spans="1:3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6"/>
      <c r="Q396" s="6"/>
      <c r="R396" s="6"/>
      <c r="S396" s="6"/>
      <c r="T396" s="7"/>
      <c r="U396" s="7"/>
      <c r="V396" s="7"/>
      <c r="W396" s="7"/>
      <c r="X396" s="7"/>
      <c r="Y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</row>
    <row r="397" spans="1:3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6"/>
      <c r="Q397" s="6"/>
      <c r="R397" s="6"/>
      <c r="S397" s="6"/>
      <c r="T397" s="7"/>
      <c r="U397" s="7"/>
      <c r="V397" s="7"/>
      <c r="W397" s="7"/>
      <c r="X397" s="7"/>
      <c r="Y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</row>
    <row r="398" spans="1:3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6"/>
      <c r="Q398" s="6"/>
      <c r="R398" s="6"/>
      <c r="S398" s="6"/>
      <c r="T398" s="7"/>
      <c r="U398" s="7"/>
      <c r="V398" s="7"/>
      <c r="W398" s="7"/>
      <c r="X398" s="7"/>
      <c r="Y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</row>
    <row r="399" spans="1:3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6"/>
      <c r="Q399" s="6"/>
      <c r="R399" s="6"/>
      <c r="S399" s="6"/>
      <c r="T399" s="7"/>
      <c r="U399" s="7"/>
      <c r="V399" s="7"/>
      <c r="W399" s="7"/>
      <c r="X399" s="7"/>
      <c r="Y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</row>
    <row r="400" spans="1:3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6"/>
      <c r="Q400" s="6"/>
      <c r="R400" s="6"/>
      <c r="S400" s="6"/>
      <c r="T400" s="7"/>
      <c r="U400" s="7"/>
      <c r="V400" s="7"/>
      <c r="W400" s="7"/>
      <c r="X400" s="7"/>
      <c r="Y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</row>
    <row r="401" spans="1:3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6"/>
      <c r="Q401" s="6"/>
      <c r="R401" s="6"/>
      <c r="S401" s="6"/>
      <c r="T401" s="7"/>
      <c r="U401" s="7"/>
      <c r="V401" s="7"/>
      <c r="W401" s="7"/>
      <c r="X401" s="7"/>
      <c r="Y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</row>
    <row r="402" spans="1:3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6"/>
      <c r="Q402" s="6"/>
      <c r="R402" s="6"/>
      <c r="S402" s="6"/>
      <c r="T402" s="7"/>
      <c r="U402" s="7"/>
      <c r="V402" s="7"/>
      <c r="W402" s="7"/>
      <c r="X402" s="7"/>
      <c r="Y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</row>
    <row r="403" spans="1:3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6"/>
      <c r="Q403" s="6"/>
      <c r="R403" s="6"/>
      <c r="S403" s="6"/>
      <c r="T403" s="7"/>
      <c r="U403" s="7"/>
      <c r="V403" s="7"/>
      <c r="W403" s="7"/>
      <c r="X403" s="7"/>
      <c r="Y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</row>
    <row r="404" spans="1:3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6"/>
      <c r="Q404" s="6"/>
      <c r="R404" s="6"/>
      <c r="S404" s="6"/>
      <c r="T404" s="7"/>
      <c r="U404" s="7"/>
      <c r="V404" s="7"/>
      <c r="W404" s="7"/>
      <c r="X404" s="7"/>
      <c r="Y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</row>
    <row r="405" spans="1:3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6"/>
      <c r="Q405" s="6"/>
      <c r="R405" s="6"/>
      <c r="S405" s="6"/>
      <c r="T405" s="7"/>
      <c r="U405" s="7"/>
      <c r="V405" s="7"/>
      <c r="W405" s="7"/>
      <c r="X405" s="7"/>
      <c r="Y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</row>
    <row r="406" spans="1:3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6"/>
      <c r="Q406" s="6"/>
      <c r="R406" s="6"/>
      <c r="S406" s="6"/>
      <c r="T406" s="7"/>
      <c r="U406" s="7"/>
      <c r="V406" s="7"/>
      <c r="W406" s="7"/>
      <c r="X406" s="7"/>
      <c r="Y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</row>
    <row r="407" spans="1:3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6"/>
      <c r="Q407" s="6"/>
      <c r="R407" s="6"/>
      <c r="S407" s="6"/>
      <c r="T407" s="7"/>
      <c r="U407" s="7"/>
      <c r="V407" s="7"/>
      <c r="W407" s="7"/>
      <c r="X407" s="7"/>
      <c r="Y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</row>
    <row r="408" spans="1:3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6"/>
      <c r="Q408" s="6"/>
      <c r="R408" s="6"/>
      <c r="S408" s="6"/>
      <c r="T408" s="7"/>
      <c r="U408" s="7"/>
      <c r="V408" s="7"/>
      <c r="W408" s="7"/>
      <c r="X408" s="7"/>
      <c r="Y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</row>
    <row r="409" spans="1:3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6"/>
      <c r="Q409" s="6"/>
      <c r="R409" s="6"/>
      <c r="S409" s="6"/>
      <c r="T409" s="7"/>
      <c r="U409" s="7"/>
      <c r="V409" s="7"/>
      <c r="W409" s="7"/>
      <c r="X409" s="7"/>
      <c r="Y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</row>
    <row r="410" spans="1:3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6"/>
      <c r="Q410" s="6"/>
      <c r="R410" s="6"/>
      <c r="S410" s="6"/>
      <c r="T410" s="7"/>
      <c r="U410" s="7"/>
      <c r="V410" s="7"/>
      <c r="W410" s="7"/>
      <c r="X410" s="7"/>
      <c r="Y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</row>
    <row r="411" spans="1:3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6"/>
      <c r="Q411" s="6"/>
      <c r="R411" s="6"/>
      <c r="S411" s="6"/>
      <c r="T411" s="7"/>
      <c r="U411" s="7"/>
      <c r="V411" s="7"/>
      <c r="W411" s="7"/>
      <c r="X411" s="7"/>
      <c r="Y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</row>
    <row r="412" spans="1:3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6"/>
      <c r="Q412" s="6"/>
      <c r="R412" s="6"/>
      <c r="S412" s="6"/>
      <c r="T412" s="7"/>
      <c r="U412" s="7"/>
      <c r="V412" s="7"/>
      <c r="W412" s="7"/>
      <c r="X412" s="7"/>
      <c r="Y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</row>
    <row r="413" spans="1:3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6"/>
      <c r="Q413" s="6"/>
      <c r="R413" s="6"/>
      <c r="S413" s="6"/>
      <c r="T413" s="7"/>
      <c r="U413" s="7"/>
      <c r="V413" s="7"/>
      <c r="W413" s="7"/>
      <c r="X413" s="7"/>
      <c r="Y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</row>
    <row r="414" spans="1:3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6"/>
      <c r="Q414" s="6"/>
      <c r="R414" s="6"/>
      <c r="S414" s="6"/>
      <c r="T414" s="7"/>
      <c r="U414" s="7"/>
      <c r="V414" s="7"/>
      <c r="W414" s="7"/>
      <c r="X414" s="7"/>
      <c r="Y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</row>
    <row r="415" spans="1:3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6"/>
      <c r="Q415" s="6"/>
      <c r="R415" s="6"/>
      <c r="S415" s="6"/>
      <c r="T415" s="7"/>
      <c r="U415" s="7"/>
      <c r="V415" s="7"/>
      <c r="W415" s="7"/>
      <c r="X415" s="7"/>
      <c r="Y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</row>
    <row r="416" spans="1:3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6"/>
      <c r="Q416" s="6"/>
      <c r="R416" s="6"/>
      <c r="S416" s="6"/>
      <c r="T416" s="7"/>
      <c r="U416" s="7"/>
      <c r="V416" s="7"/>
      <c r="W416" s="7"/>
      <c r="X416" s="7"/>
      <c r="Y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</row>
    <row r="417" spans="1:3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6"/>
      <c r="Q417" s="6"/>
      <c r="R417" s="6"/>
      <c r="S417" s="6"/>
      <c r="T417" s="7"/>
      <c r="U417" s="7"/>
      <c r="V417" s="7"/>
      <c r="W417" s="7"/>
      <c r="X417" s="7"/>
      <c r="Y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</row>
    <row r="418" spans="1:3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6"/>
      <c r="Q418" s="6"/>
      <c r="R418" s="6"/>
      <c r="S418" s="6"/>
      <c r="T418" s="7"/>
      <c r="U418" s="7"/>
      <c r="V418" s="7"/>
      <c r="W418" s="7"/>
      <c r="X418" s="7"/>
      <c r="Y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</row>
    <row r="419" spans="1:3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6"/>
      <c r="Q419" s="6"/>
      <c r="R419" s="6"/>
      <c r="S419" s="6"/>
      <c r="T419" s="7"/>
      <c r="U419" s="7"/>
      <c r="V419" s="7"/>
      <c r="W419" s="7"/>
      <c r="X419" s="7"/>
      <c r="Y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</row>
    <row r="420" spans="1:3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6"/>
      <c r="Q420" s="6"/>
      <c r="R420" s="6"/>
      <c r="S420" s="6"/>
      <c r="T420" s="7"/>
      <c r="U420" s="7"/>
      <c r="V420" s="7"/>
      <c r="W420" s="7"/>
      <c r="X420" s="7"/>
      <c r="Y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</row>
    <row r="421" spans="1:3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6"/>
      <c r="Q421" s="6"/>
      <c r="R421" s="6"/>
      <c r="S421" s="6"/>
      <c r="T421" s="7"/>
      <c r="U421" s="7"/>
      <c r="V421" s="7"/>
      <c r="W421" s="7"/>
      <c r="X421" s="7"/>
      <c r="Y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</row>
    <row r="422" spans="1:3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6"/>
      <c r="Q422" s="6"/>
      <c r="R422" s="6"/>
      <c r="S422" s="6"/>
      <c r="T422" s="7"/>
      <c r="U422" s="7"/>
      <c r="V422" s="7"/>
      <c r="W422" s="7"/>
      <c r="X422" s="7"/>
      <c r="Y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</row>
    <row r="423" spans="1:3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6"/>
      <c r="Q423" s="6"/>
      <c r="R423" s="6"/>
      <c r="S423" s="6"/>
      <c r="T423" s="7"/>
      <c r="U423" s="7"/>
      <c r="V423" s="7"/>
      <c r="W423" s="7"/>
      <c r="X423" s="7"/>
      <c r="Y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</row>
    <row r="424" spans="1:3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6"/>
      <c r="Q424" s="6"/>
      <c r="R424" s="6"/>
      <c r="S424" s="6"/>
      <c r="T424" s="7"/>
      <c r="U424" s="7"/>
      <c r="V424" s="7"/>
      <c r="W424" s="7"/>
      <c r="X424" s="7"/>
      <c r="Y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</row>
    <row r="425" spans="1:3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6"/>
      <c r="Q425" s="6"/>
      <c r="R425" s="6"/>
      <c r="S425" s="6"/>
      <c r="T425" s="7"/>
      <c r="U425" s="7"/>
      <c r="V425" s="7"/>
      <c r="W425" s="7"/>
      <c r="X425" s="7"/>
      <c r="Y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</row>
    <row r="426" spans="1:3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6"/>
      <c r="Q426" s="6"/>
      <c r="R426" s="6"/>
      <c r="S426" s="6"/>
      <c r="T426" s="7"/>
      <c r="U426" s="7"/>
      <c r="V426" s="7"/>
      <c r="W426" s="7"/>
      <c r="X426" s="7"/>
      <c r="Y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</row>
    <row r="427" spans="1:3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6"/>
      <c r="Q427" s="6"/>
      <c r="R427" s="6"/>
      <c r="S427" s="6"/>
      <c r="T427" s="7"/>
      <c r="U427" s="7"/>
      <c r="V427" s="7"/>
      <c r="W427" s="7"/>
      <c r="X427" s="7"/>
      <c r="Y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</row>
    <row r="428" spans="1:3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6"/>
      <c r="Q428" s="6"/>
      <c r="R428" s="6"/>
      <c r="S428" s="6"/>
      <c r="T428" s="7"/>
      <c r="U428" s="7"/>
      <c r="V428" s="7"/>
      <c r="W428" s="7"/>
      <c r="X428" s="7"/>
      <c r="Y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</row>
    <row r="429" spans="1:3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6"/>
      <c r="Q429" s="6"/>
      <c r="R429" s="6"/>
      <c r="S429" s="6"/>
      <c r="T429" s="7"/>
      <c r="U429" s="7"/>
      <c r="V429" s="7"/>
      <c r="W429" s="7"/>
      <c r="X429" s="7"/>
      <c r="Y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</row>
    <row r="430" spans="1:3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6"/>
      <c r="Q430" s="6"/>
      <c r="R430" s="6"/>
      <c r="S430" s="6"/>
      <c r="T430" s="7"/>
      <c r="U430" s="7"/>
      <c r="V430" s="7"/>
      <c r="W430" s="7"/>
      <c r="X430" s="7"/>
      <c r="Y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</row>
    <row r="431" spans="1:3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6"/>
      <c r="Q431" s="6"/>
      <c r="R431" s="6"/>
      <c r="S431" s="6"/>
      <c r="T431" s="7"/>
      <c r="U431" s="7"/>
      <c r="V431" s="7"/>
      <c r="W431" s="7"/>
      <c r="X431" s="7"/>
      <c r="Y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</row>
    <row r="432" spans="1:3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6"/>
      <c r="Q432" s="6"/>
      <c r="R432" s="6"/>
      <c r="S432" s="6"/>
      <c r="T432" s="7"/>
      <c r="U432" s="7"/>
      <c r="V432" s="7"/>
      <c r="W432" s="7"/>
      <c r="X432" s="7"/>
      <c r="Y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</row>
    <row r="433" spans="1:3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6"/>
      <c r="Q433" s="6"/>
      <c r="R433" s="6"/>
      <c r="S433" s="6"/>
      <c r="T433" s="7"/>
      <c r="U433" s="7"/>
      <c r="V433" s="7"/>
      <c r="W433" s="7"/>
      <c r="X433" s="7"/>
      <c r="Y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</row>
    <row r="434" spans="1:3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6"/>
      <c r="Q434" s="6"/>
      <c r="R434" s="6"/>
      <c r="S434" s="6"/>
      <c r="T434" s="7"/>
      <c r="U434" s="7"/>
      <c r="V434" s="7"/>
      <c r="W434" s="7"/>
      <c r="X434" s="7"/>
      <c r="Y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</row>
    <row r="435" spans="1:3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6"/>
      <c r="Q435" s="6"/>
      <c r="R435" s="6"/>
      <c r="S435" s="6"/>
      <c r="T435" s="7"/>
      <c r="U435" s="7"/>
      <c r="V435" s="7"/>
      <c r="W435" s="7"/>
      <c r="X435" s="7"/>
      <c r="Y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</row>
    <row r="436" spans="1: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6"/>
      <c r="Q436" s="6"/>
      <c r="R436" s="6"/>
      <c r="S436" s="6"/>
      <c r="T436" s="7"/>
      <c r="U436" s="7"/>
      <c r="V436" s="7"/>
      <c r="W436" s="7"/>
      <c r="X436" s="7"/>
      <c r="Y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</row>
    <row r="437" spans="1:3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6"/>
      <c r="Q437" s="6"/>
      <c r="R437" s="6"/>
      <c r="S437" s="6"/>
      <c r="T437" s="7"/>
      <c r="U437" s="7"/>
      <c r="V437" s="7"/>
      <c r="W437" s="7"/>
      <c r="X437" s="7"/>
      <c r="Y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</row>
    <row r="438" spans="1:3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6"/>
      <c r="Q438" s="6"/>
      <c r="R438" s="6"/>
      <c r="S438" s="6"/>
      <c r="T438" s="7"/>
      <c r="U438" s="7"/>
      <c r="V438" s="7"/>
      <c r="W438" s="7"/>
      <c r="X438" s="7"/>
      <c r="Y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</row>
    <row r="439" spans="1:3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6"/>
      <c r="Q439" s="6"/>
      <c r="R439" s="6"/>
      <c r="S439" s="6"/>
      <c r="T439" s="7"/>
      <c r="U439" s="7"/>
      <c r="V439" s="7"/>
      <c r="W439" s="7"/>
      <c r="X439" s="7"/>
      <c r="Y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</row>
    <row r="440" spans="1:3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6"/>
      <c r="Q440" s="6"/>
      <c r="R440" s="6"/>
      <c r="S440" s="6"/>
      <c r="T440" s="7"/>
      <c r="U440" s="7"/>
      <c r="V440" s="7"/>
      <c r="W440" s="7"/>
      <c r="X440" s="7"/>
      <c r="Y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</row>
    <row r="441" spans="1:3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6"/>
      <c r="Q441" s="6"/>
      <c r="R441" s="6"/>
      <c r="S441" s="6"/>
      <c r="T441" s="7"/>
      <c r="U441" s="7"/>
      <c r="V441" s="7"/>
      <c r="W441" s="7"/>
      <c r="X441" s="7"/>
      <c r="Y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</row>
    <row r="442" spans="1:3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6"/>
      <c r="Q442" s="6"/>
      <c r="R442" s="6"/>
      <c r="S442" s="6"/>
      <c r="T442" s="7"/>
      <c r="U442" s="7"/>
      <c r="V442" s="7"/>
      <c r="W442" s="7"/>
      <c r="X442" s="7"/>
      <c r="Y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</row>
    <row r="443" spans="1:3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6"/>
      <c r="Q443" s="6"/>
      <c r="R443" s="6"/>
      <c r="S443" s="6"/>
      <c r="T443" s="7"/>
      <c r="U443" s="7"/>
      <c r="V443" s="7"/>
      <c r="W443" s="7"/>
      <c r="X443" s="7"/>
      <c r="Y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</row>
    <row r="444" spans="1:3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6"/>
      <c r="Q444" s="6"/>
      <c r="R444" s="6"/>
      <c r="S444" s="6"/>
      <c r="T444" s="7"/>
      <c r="U444" s="7"/>
      <c r="V444" s="7"/>
      <c r="W444" s="7"/>
      <c r="X444" s="7"/>
      <c r="Y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</row>
    <row r="445" spans="1:3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6"/>
      <c r="Q445" s="6"/>
      <c r="R445" s="6"/>
      <c r="S445" s="6"/>
      <c r="T445" s="7"/>
      <c r="U445" s="7"/>
      <c r="V445" s="7"/>
      <c r="W445" s="7"/>
      <c r="X445" s="7"/>
      <c r="Y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</row>
    <row r="446" spans="1:3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6"/>
      <c r="Q446" s="6"/>
      <c r="R446" s="6"/>
      <c r="S446" s="6"/>
      <c r="T446" s="7"/>
      <c r="U446" s="7"/>
      <c r="V446" s="7"/>
      <c r="W446" s="7"/>
      <c r="X446" s="7"/>
      <c r="Y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</row>
    <row r="447" spans="1:3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6"/>
      <c r="Q447" s="6"/>
      <c r="R447" s="6"/>
      <c r="S447" s="6"/>
      <c r="T447" s="7"/>
      <c r="U447" s="7"/>
      <c r="V447" s="7"/>
      <c r="W447" s="7"/>
      <c r="X447" s="7"/>
      <c r="Y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</row>
    <row r="448" spans="1:3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6"/>
      <c r="Q448" s="6"/>
      <c r="R448" s="6"/>
      <c r="S448" s="6"/>
      <c r="T448" s="7"/>
      <c r="U448" s="7"/>
      <c r="V448" s="7"/>
      <c r="W448" s="7"/>
      <c r="X448" s="7"/>
      <c r="Y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</row>
    <row r="449" spans="1:3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6"/>
      <c r="Q449" s="6"/>
      <c r="R449" s="6"/>
      <c r="S449" s="6"/>
      <c r="T449" s="7"/>
      <c r="U449" s="7"/>
      <c r="V449" s="7"/>
      <c r="W449" s="7"/>
      <c r="X449" s="7"/>
      <c r="Y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</row>
    <row r="450" spans="1:3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6"/>
      <c r="Q450" s="6"/>
      <c r="R450" s="6"/>
      <c r="S450" s="6"/>
      <c r="T450" s="7"/>
      <c r="U450" s="7"/>
      <c r="V450" s="7"/>
      <c r="W450" s="7"/>
      <c r="X450" s="7"/>
      <c r="Y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</row>
    <row r="451" spans="1:3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6"/>
      <c r="Q451" s="6"/>
      <c r="R451" s="6"/>
      <c r="S451" s="6"/>
      <c r="T451" s="7"/>
      <c r="U451" s="7"/>
      <c r="V451" s="7"/>
      <c r="W451" s="7"/>
      <c r="X451" s="7"/>
      <c r="Y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</row>
    <row r="452" spans="1:3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6"/>
      <c r="Q452" s="6"/>
      <c r="R452" s="6"/>
      <c r="S452" s="6"/>
      <c r="T452" s="7"/>
      <c r="U452" s="7"/>
      <c r="V452" s="7"/>
      <c r="W452" s="7"/>
      <c r="X452" s="7"/>
      <c r="Y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</row>
    <row r="453" spans="1:3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6"/>
      <c r="Q453" s="6"/>
      <c r="R453" s="6"/>
      <c r="S453" s="6"/>
      <c r="T453" s="7"/>
      <c r="U453" s="7"/>
      <c r="V453" s="7"/>
      <c r="W453" s="7"/>
      <c r="X453" s="7"/>
      <c r="Y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</row>
    <row r="454" spans="1:3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6"/>
      <c r="Q454" s="6"/>
      <c r="R454" s="6"/>
      <c r="S454" s="6"/>
      <c r="T454" s="7"/>
      <c r="U454" s="7"/>
      <c r="V454" s="7"/>
      <c r="W454" s="7"/>
      <c r="X454" s="7"/>
      <c r="Y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</row>
    <row r="455" spans="1:3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6"/>
      <c r="Q455" s="6"/>
      <c r="R455" s="6"/>
      <c r="S455" s="6"/>
      <c r="T455" s="7"/>
      <c r="U455" s="7"/>
      <c r="V455" s="7"/>
      <c r="W455" s="7"/>
      <c r="X455" s="7"/>
      <c r="Y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</row>
    <row r="456" spans="1:3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6"/>
      <c r="Q456" s="6"/>
      <c r="R456" s="6"/>
      <c r="S456" s="6"/>
      <c r="T456" s="7"/>
      <c r="U456" s="7"/>
      <c r="V456" s="7"/>
      <c r="W456" s="7"/>
      <c r="X456" s="7"/>
      <c r="Y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</row>
    <row r="457" spans="1:3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6"/>
      <c r="Q457" s="6"/>
      <c r="R457" s="6"/>
      <c r="S457" s="6"/>
      <c r="T457" s="7"/>
      <c r="U457" s="7"/>
      <c r="V457" s="7"/>
      <c r="W457" s="7"/>
      <c r="X457" s="7"/>
      <c r="Y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</row>
    <row r="458" spans="1:3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6"/>
      <c r="Q458" s="6"/>
      <c r="R458" s="6"/>
      <c r="S458" s="6"/>
      <c r="T458" s="7"/>
      <c r="U458" s="7"/>
      <c r="V458" s="7"/>
      <c r="W458" s="7"/>
      <c r="X458" s="7"/>
      <c r="Y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</row>
    <row r="459" spans="1:3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6"/>
      <c r="Q459" s="6"/>
      <c r="R459" s="6"/>
      <c r="S459" s="6"/>
      <c r="T459" s="7"/>
      <c r="U459" s="7"/>
      <c r="V459" s="7"/>
      <c r="W459" s="7"/>
      <c r="X459" s="7"/>
      <c r="Y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</row>
    <row r="460" spans="1:3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6"/>
      <c r="Q460" s="6"/>
      <c r="R460" s="6"/>
      <c r="S460" s="6"/>
      <c r="T460" s="7"/>
      <c r="U460" s="7"/>
      <c r="V460" s="7"/>
      <c r="W460" s="7"/>
      <c r="X460" s="7"/>
      <c r="Y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</row>
    <row r="461" spans="1:3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6"/>
      <c r="Q461" s="6"/>
      <c r="R461" s="6"/>
      <c r="S461" s="6"/>
      <c r="T461" s="7"/>
      <c r="U461" s="7"/>
      <c r="V461" s="7"/>
      <c r="W461" s="7"/>
      <c r="X461" s="7"/>
      <c r="Y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</row>
    <row r="462" spans="1:3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6"/>
      <c r="Q462" s="6"/>
      <c r="R462" s="6"/>
      <c r="S462" s="6"/>
      <c r="T462" s="7"/>
      <c r="U462" s="7"/>
      <c r="V462" s="7"/>
      <c r="W462" s="7"/>
      <c r="X462" s="7"/>
      <c r="Y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</row>
    <row r="463" spans="1:3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6"/>
      <c r="Q463" s="6"/>
      <c r="R463" s="6"/>
      <c r="S463" s="6"/>
      <c r="T463" s="7"/>
      <c r="U463" s="7"/>
      <c r="V463" s="7"/>
      <c r="W463" s="7"/>
      <c r="X463" s="7"/>
      <c r="Y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</row>
    <row r="464" spans="1:3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6"/>
      <c r="Q464" s="6"/>
      <c r="R464" s="6"/>
      <c r="S464" s="6"/>
      <c r="T464" s="7"/>
      <c r="U464" s="7"/>
      <c r="V464" s="7"/>
      <c r="W464" s="7"/>
      <c r="X464" s="7"/>
      <c r="Y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</row>
    <row r="465" spans="1:3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6"/>
      <c r="Q465" s="6"/>
      <c r="R465" s="6"/>
      <c r="S465" s="6"/>
      <c r="T465" s="7"/>
      <c r="U465" s="7"/>
      <c r="V465" s="7"/>
      <c r="W465" s="7"/>
      <c r="X465" s="7"/>
      <c r="Y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</row>
    <row r="466" spans="1:3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6"/>
      <c r="Q466" s="6"/>
      <c r="R466" s="6"/>
      <c r="S466" s="6"/>
      <c r="T466" s="7"/>
      <c r="U466" s="7"/>
      <c r="V466" s="7"/>
      <c r="W466" s="7"/>
      <c r="X466" s="7"/>
      <c r="Y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</row>
    <row r="467" spans="1:3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6"/>
      <c r="Q467" s="6"/>
      <c r="R467" s="6"/>
      <c r="S467" s="6"/>
      <c r="T467" s="7"/>
      <c r="U467" s="7"/>
      <c r="V467" s="7"/>
      <c r="W467" s="7"/>
      <c r="X467" s="7"/>
      <c r="Y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</row>
    <row r="468" spans="1:3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6"/>
      <c r="Q468" s="6"/>
      <c r="R468" s="6"/>
      <c r="S468" s="6"/>
      <c r="T468" s="7"/>
      <c r="U468" s="7"/>
      <c r="V468" s="7"/>
      <c r="W468" s="7"/>
      <c r="X468" s="7"/>
      <c r="Y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</row>
    <row r="469" spans="1:3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6"/>
      <c r="Q469" s="6"/>
      <c r="R469" s="6"/>
      <c r="S469" s="6"/>
      <c r="T469" s="7"/>
      <c r="U469" s="7"/>
      <c r="V469" s="7"/>
      <c r="W469" s="7"/>
      <c r="X469" s="7"/>
      <c r="Y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</row>
    <row r="470" spans="1:3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6"/>
      <c r="Q470" s="6"/>
      <c r="R470" s="6"/>
      <c r="S470" s="6"/>
      <c r="T470" s="7"/>
      <c r="U470" s="7"/>
      <c r="V470" s="7"/>
      <c r="W470" s="7"/>
      <c r="X470" s="7"/>
      <c r="Y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</row>
    <row r="471" spans="1:3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6"/>
      <c r="Q471" s="6"/>
      <c r="R471" s="6"/>
      <c r="S471" s="6"/>
      <c r="T471" s="7"/>
      <c r="U471" s="7"/>
      <c r="V471" s="7"/>
      <c r="W471" s="7"/>
      <c r="X471" s="7"/>
      <c r="Y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</row>
    <row r="472" spans="1:3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6"/>
      <c r="Q472" s="6"/>
      <c r="R472" s="6"/>
      <c r="S472" s="6"/>
      <c r="T472" s="7"/>
      <c r="U472" s="7"/>
      <c r="V472" s="7"/>
      <c r="W472" s="7"/>
      <c r="X472" s="7"/>
      <c r="Y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</row>
    <row r="473" spans="1:3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6"/>
      <c r="Q473" s="6"/>
      <c r="R473" s="6"/>
      <c r="S473" s="6"/>
      <c r="T473" s="7"/>
      <c r="U473" s="7"/>
      <c r="V473" s="7"/>
      <c r="W473" s="7"/>
      <c r="X473" s="7"/>
      <c r="Y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</row>
    <row r="474" spans="1:3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6"/>
      <c r="Q474" s="6"/>
      <c r="R474" s="6"/>
      <c r="S474" s="6"/>
      <c r="T474" s="7"/>
      <c r="U474" s="7"/>
      <c r="V474" s="7"/>
      <c r="W474" s="7"/>
      <c r="X474" s="7"/>
      <c r="Y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</row>
    <row r="475" spans="1:3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6"/>
      <c r="Q475" s="6"/>
      <c r="R475" s="6"/>
      <c r="S475" s="6"/>
      <c r="T475" s="7"/>
      <c r="U475" s="7"/>
      <c r="V475" s="7"/>
      <c r="W475" s="7"/>
      <c r="X475" s="7"/>
      <c r="Y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</row>
    <row r="476" spans="1:3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6"/>
      <c r="Q476" s="6"/>
      <c r="R476" s="6"/>
      <c r="S476" s="6"/>
      <c r="T476" s="7"/>
      <c r="U476" s="7"/>
      <c r="V476" s="7"/>
      <c r="W476" s="7"/>
      <c r="X476" s="7"/>
      <c r="Y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</row>
    <row r="477" spans="1:3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6"/>
      <c r="Q477" s="6"/>
      <c r="R477" s="6"/>
      <c r="S477" s="6"/>
      <c r="T477" s="7"/>
      <c r="U477" s="7"/>
      <c r="V477" s="7"/>
      <c r="W477" s="7"/>
      <c r="X477" s="7"/>
      <c r="Y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</row>
    <row r="478" spans="1:3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6"/>
      <c r="Q478" s="6"/>
      <c r="R478" s="6"/>
      <c r="S478" s="6"/>
      <c r="T478" s="7"/>
      <c r="U478" s="7"/>
      <c r="V478" s="7"/>
      <c r="W478" s="7"/>
      <c r="X478" s="7"/>
      <c r="Y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</row>
    <row r="479" spans="1:3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6"/>
      <c r="Q479" s="6"/>
      <c r="R479" s="6"/>
      <c r="S479" s="6"/>
      <c r="T479" s="7"/>
      <c r="U479" s="7"/>
      <c r="V479" s="7"/>
      <c r="W479" s="7"/>
      <c r="X479" s="7"/>
      <c r="Y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</row>
    <row r="480" spans="1:3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6"/>
      <c r="Q480" s="6"/>
      <c r="R480" s="6"/>
      <c r="S480" s="6"/>
      <c r="T480" s="7"/>
      <c r="U480" s="7"/>
      <c r="V480" s="7"/>
      <c r="W480" s="7"/>
      <c r="X480" s="7"/>
      <c r="Y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</row>
    <row r="481" spans="1:3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6"/>
      <c r="Q481" s="6"/>
      <c r="R481" s="6"/>
      <c r="S481" s="6"/>
      <c r="T481" s="7"/>
      <c r="U481" s="7"/>
      <c r="V481" s="7"/>
      <c r="W481" s="7"/>
      <c r="X481" s="7"/>
      <c r="Y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</row>
    <row r="482" spans="1:3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6"/>
      <c r="Q482" s="6"/>
      <c r="R482" s="6"/>
      <c r="S482" s="6"/>
      <c r="T482" s="7"/>
      <c r="U482" s="7"/>
      <c r="V482" s="7"/>
      <c r="W482" s="7"/>
      <c r="X482" s="7"/>
      <c r="Y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</row>
    <row r="483" spans="1:3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6"/>
      <c r="Q483" s="6"/>
      <c r="R483" s="6"/>
      <c r="S483" s="6"/>
      <c r="T483" s="7"/>
      <c r="U483" s="7"/>
      <c r="V483" s="7"/>
      <c r="W483" s="7"/>
      <c r="X483" s="7"/>
      <c r="Y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</row>
    <row r="484" spans="1:3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6"/>
      <c r="Q484" s="6"/>
      <c r="R484" s="6"/>
      <c r="S484" s="6"/>
      <c r="T484" s="7"/>
      <c r="U484" s="7"/>
      <c r="V484" s="7"/>
      <c r="W484" s="7"/>
      <c r="X484" s="7"/>
      <c r="Y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</row>
    <row r="485" spans="1:3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6"/>
      <c r="Q485" s="6"/>
      <c r="R485" s="6"/>
      <c r="S485" s="6"/>
      <c r="T485" s="7"/>
      <c r="U485" s="7"/>
      <c r="V485" s="7"/>
      <c r="W485" s="7"/>
      <c r="X485" s="7"/>
      <c r="Y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</row>
    <row r="486" spans="1:3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6"/>
      <c r="Q486" s="6"/>
      <c r="R486" s="6"/>
      <c r="S486" s="6"/>
      <c r="T486" s="7"/>
      <c r="U486" s="7"/>
      <c r="V486" s="7"/>
      <c r="W486" s="7"/>
      <c r="X486" s="7"/>
      <c r="Y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</row>
    <row r="487" spans="1:3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6"/>
      <c r="Q487" s="6"/>
      <c r="R487" s="6"/>
      <c r="S487" s="6"/>
      <c r="T487" s="7"/>
      <c r="U487" s="7"/>
      <c r="V487" s="7"/>
      <c r="W487" s="7"/>
      <c r="X487" s="7"/>
      <c r="Y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</row>
    <row r="488" spans="1:3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6"/>
      <c r="Q488" s="6"/>
      <c r="R488" s="6"/>
      <c r="S488" s="6"/>
      <c r="T488" s="7"/>
      <c r="U488" s="7"/>
      <c r="V488" s="7"/>
      <c r="W488" s="7"/>
      <c r="X488" s="7"/>
      <c r="Y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</row>
    <row r="489" spans="1:3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6"/>
      <c r="Q489" s="6"/>
      <c r="R489" s="6"/>
      <c r="S489" s="6"/>
      <c r="T489" s="7"/>
      <c r="U489" s="7"/>
      <c r="V489" s="7"/>
      <c r="W489" s="7"/>
      <c r="X489" s="7"/>
      <c r="Y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</row>
    <row r="490" spans="1:3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6"/>
      <c r="Q490" s="6"/>
      <c r="R490" s="6"/>
      <c r="S490" s="6"/>
      <c r="T490" s="7"/>
      <c r="U490" s="7"/>
      <c r="V490" s="7"/>
      <c r="W490" s="7"/>
      <c r="X490" s="7"/>
      <c r="Y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</row>
    <row r="491" spans="1:3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6"/>
      <c r="Q491" s="6"/>
      <c r="R491" s="6"/>
      <c r="S491" s="6"/>
      <c r="T491" s="7"/>
      <c r="U491" s="7"/>
      <c r="V491" s="7"/>
      <c r="W491" s="7"/>
      <c r="X491" s="7"/>
      <c r="Y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</row>
    <row r="492" spans="1:3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6"/>
      <c r="Q492" s="6"/>
      <c r="R492" s="6"/>
      <c r="S492" s="6"/>
      <c r="T492" s="7"/>
      <c r="U492" s="7"/>
      <c r="V492" s="7"/>
      <c r="W492" s="7"/>
      <c r="X492" s="7"/>
      <c r="Y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</row>
    <row r="493" spans="1:3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6"/>
      <c r="Q493" s="6"/>
      <c r="R493" s="6"/>
      <c r="S493" s="6"/>
      <c r="T493" s="7"/>
      <c r="U493" s="7"/>
      <c r="V493" s="7"/>
      <c r="W493" s="7"/>
      <c r="X493" s="7"/>
      <c r="Y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</row>
    <row r="494" spans="1:3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6"/>
      <c r="Q494" s="6"/>
      <c r="R494" s="6"/>
      <c r="S494" s="6"/>
      <c r="T494" s="7"/>
      <c r="U494" s="7"/>
      <c r="V494" s="7"/>
      <c r="W494" s="7"/>
      <c r="X494" s="7"/>
      <c r="Y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</row>
    <row r="495" spans="1:3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6"/>
      <c r="Q495" s="6"/>
      <c r="R495" s="6"/>
      <c r="S495" s="6"/>
      <c r="T495" s="7"/>
      <c r="U495" s="7"/>
      <c r="V495" s="7"/>
      <c r="W495" s="7"/>
      <c r="X495" s="7"/>
      <c r="Y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</row>
    <row r="496" spans="1:3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6"/>
      <c r="Q496" s="6"/>
      <c r="R496" s="6"/>
      <c r="S496" s="6"/>
      <c r="T496" s="7"/>
      <c r="U496" s="7"/>
      <c r="V496" s="7"/>
      <c r="W496" s="7"/>
      <c r="X496" s="7"/>
      <c r="Y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</row>
    <row r="497" spans="1:3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6"/>
      <c r="Q497" s="6"/>
      <c r="R497" s="6"/>
      <c r="S497" s="6"/>
      <c r="T497" s="7"/>
      <c r="U497" s="7"/>
      <c r="V497" s="7"/>
      <c r="W497" s="7"/>
      <c r="X497" s="7"/>
      <c r="Y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</row>
    <row r="498" spans="1:3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6"/>
      <c r="Q498" s="6"/>
      <c r="R498" s="6"/>
      <c r="S498" s="6"/>
      <c r="T498" s="7"/>
      <c r="U498" s="7"/>
      <c r="V498" s="7"/>
      <c r="W498" s="7"/>
      <c r="X498" s="7"/>
      <c r="Y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</row>
    <row r="499" spans="1:3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6"/>
      <c r="Q499" s="6"/>
      <c r="R499" s="6"/>
      <c r="S499" s="6"/>
      <c r="T499" s="7"/>
      <c r="U499" s="7"/>
      <c r="V499" s="7"/>
      <c r="W499" s="7"/>
      <c r="X499" s="7"/>
      <c r="Y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</row>
    <row r="500" spans="1:3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6"/>
      <c r="Q500" s="6"/>
      <c r="R500" s="6"/>
      <c r="S500" s="6"/>
      <c r="T500" s="7"/>
      <c r="U500" s="7"/>
      <c r="V500" s="7"/>
      <c r="W500" s="7"/>
      <c r="X500" s="7"/>
      <c r="Y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</row>
    <row r="501" spans="1:3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6"/>
      <c r="Q501" s="6"/>
      <c r="R501" s="6"/>
      <c r="S501" s="6"/>
      <c r="T501" s="7"/>
      <c r="U501" s="7"/>
      <c r="V501" s="7"/>
      <c r="W501" s="7"/>
      <c r="X501" s="7"/>
      <c r="Y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</row>
    <row r="502" spans="1:3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6"/>
      <c r="Q502" s="6"/>
      <c r="R502" s="6"/>
      <c r="S502" s="6"/>
      <c r="T502" s="7"/>
      <c r="U502" s="7"/>
      <c r="V502" s="7"/>
      <c r="W502" s="7"/>
      <c r="X502" s="7"/>
      <c r="Y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</row>
    <row r="503" spans="1:3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6"/>
      <c r="Q503" s="6"/>
      <c r="R503" s="6"/>
      <c r="S503" s="6"/>
      <c r="T503" s="7"/>
      <c r="U503" s="7"/>
      <c r="V503" s="7"/>
      <c r="W503" s="7"/>
      <c r="X503" s="7"/>
      <c r="Y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</row>
    <row r="504" spans="1:3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6"/>
      <c r="Q504" s="6"/>
      <c r="R504" s="6"/>
      <c r="S504" s="6"/>
      <c r="T504" s="7"/>
      <c r="U504" s="7"/>
      <c r="V504" s="7"/>
      <c r="W504" s="7"/>
      <c r="X504" s="7"/>
      <c r="Y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</row>
    <row r="505" spans="1:3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6"/>
      <c r="Q505" s="6"/>
      <c r="R505" s="6"/>
      <c r="S505" s="6"/>
      <c r="T505" s="7"/>
      <c r="U505" s="7"/>
      <c r="V505" s="7"/>
      <c r="W505" s="7"/>
      <c r="X505" s="7"/>
      <c r="Y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</row>
    <row r="506" spans="1:3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6"/>
      <c r="Q506" s="6"/>
      <c r="R506" s="6"/>
      <c r="S506" s="6"/>
      <c r="T506" s="7"/>
      <c r="U506" s="7"/>
      <c r="V506" s="7"/>
      <c r="W506" s="7"/>
      <c r="X506" s="7"/>
      <c r="Y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</row>
    <row r="507" spans="1:3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6"/>
      <c r="Q507" s="6"/>
      <c r="R507" s="6"/>
      <c r="S507" s="6"/>
      <c r="T507" s="7"/>
      <c r="U507" s="7"/>
      <c r="V507" s="7"/>
      <c r="W507" s="7"/>
      <c r="X507" s="7"/>
      <c r="Y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</row>
    <row r="508" spans="1:3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6"/>
      <c r="Q508" s="6"/>
      <c r="R508" s="6"/>
      <c r="S508" s="6"/>
      <c r="T508" s="7"/>
      <c r="U508" s="7"/>
      <c r="V508" s="7"/>
      <c r="W508" s="7"/>
      <c r="X508" s="7"/>
      <c r="Y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</row>
    <row r="509" spans="1:3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6"/>
      <c r="Q509" s="6"/>
      <c r="R509" s="6"/>
      <c r="S509" s="6"/>
      <c r="T509" s="7"/>
      <c r="U509" s="7"/>
      <c r="V509" s="7"/>
      <c r="W509" s="7"/>
      <c r="X509" s="7"/>
      <c r="Y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</row>
    <row r="510" spans="1:3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6"/>
      <c r="Q510" s="6"/>
      <c r="R510" s="6"/>
      <c r="S510" s="6"/>
      <c r="T510" s="7"/>
      <c r="U510" s="7"/>
      <c r="V510" s="7"/>
      <c r="W510" s="7"/>
      <c r="X510" s="7"/>
      <c r="Y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</row>
    <row r="511" spans="1:3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6"/>
      <c r="Q511" s="6"/>
      <c r="R511" s="6"/>
      <c r="S511" s="6"/>
      <c r="T511" s="7"/>
      <c r="U511" s="7"/>
      <c r="V511" s="7"/>
      <c r="W511" s="7"/>
      <c r="X511" s="7"/>
      <c r="Y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</row>
    <row r="512" spans="1:3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6"/>
      <c r="Q512" s="6"/>
      <c r="R512" s="6"/>
      <c r="S512" s="6"/>
      <c r="T512" s="7"/>
      <c r="U512" s="7"/>
      <c r="V512" s="7"/>
      <c r="W512" s="7"/>
      <c r="X512" s="7"/>
      <c r="Y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</row>
    <row r="513" spans="1:3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6"/>
      <c r="Q513" s="6"/>
      <c r="R513" s="6"/>
      <c r="S513" s="6"/>
      <c r="T513" s="7"/>
      <c r="U513" s="7"/>
      <c r="V513" s="7"/>
      <c r="W513" s="7"/>
      <c r="X513" s="7"/>
      <c r="Y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</row>
    <row r="514" spans="1:3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6"/>
      <c r="Q514" s="6"/>
      <c r="R514" s="6"/>
      <c r="S514" s="6"/>
      <c r="T514" s="7"/>
      <c r="U514" s="7"/>
      <c r="V514" s="7"/>
      <c r="W514" s="7"/>
      <c r="X514" s="7"/>
      <c r="Y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</row>
    <row r="515" spans="1:3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6"/>
      <c r="Q515" s="6"/>
      <c r="R515" s="6"/>
      <c r="S515" s="6"/>
      <c r="T515" s="7"/>
      <c r="U515" s="7"/>
      <c r="V515" s="7"/>
      <c r="W515" s="7"/>
      <c r="X515" s="7"/>
      <c r="Y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</row>
    <row r="516" spans="1:3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6"/>
      <c r="Q516" s="6"/>
      <c r="R516" s="6"/>
      <c r="S516" s="6"/>
      <c r="T516" s="7"/>
      <c r="U516" s="7"/>
      <c r="V516" s="7"/>
      <c r="W516" s="7"/>
      <c r="X516" s="7"/>
      <c r="Y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</row>
    <row r="517" spans="1:3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6"/>
      <c r="Q517" s="6"/>
      <c r="R517" s="6"/>
      <c r="S517" s="6"/>
      <c r="T517" s="7"/>
      <c r="U517" s="7"/>
      <c r="V517" s="7"/>
      <c r="W517" s="7"/>
      <c r="X517" s="7"/>
      <c r="Y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</row>
    <row r="518" spans="1:3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6"/>
      <c r="Q518" s="6"/>
      <c r="R518" s="6"/>
      <c r="S518" s="6"/>
      <c r="T518" s="7"/>
      <c r="U518" s="7"/>
      <c r="V518" s="7"/>
      <c r="W518" s="7"/>
      <c r="X518" s="7"/>
      <c r="Y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</row>
    <row r="519" spans="1:3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6"/>
      <c r="Q519" s="6"/>
      <c r="R519" s="6"/>
      <c r="S519" s="6"/>
      <c r="T519" s="7"/>
      <c r="U519" s="7"/>
      <c r="V519" s="7"/>
      <c r="W519" s="7"/>
      <c r="X519" s="7"/>
      <c r="Y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</row>
    <row r="520" spans="1:3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6"/>
      <c r="Q520" s="6"/>
      <c r="R520" s="6"/>
      <c r="S520" s="6"/>
      <c r="T520" s="7"/>
      <c r="U520" s="7"/>
      <c r="V520" s="7"/>
      <c r="W520" s="7"/>
      <c r="X520" s="7"/>
      <c r="Y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</row>
    <row r="521" spans="1:3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6"/>
      <c r="Q521" s="6"/>
      <c r="R521" s="6"/>
      <c r="S521" s="6"/>
      <c r="T521" s="7"/>
      <c r="U521" s="7"/>
      <c r="V521" s="7"/>
      <c r="W521" s="7"/>
      <c r="X521" s="7"/>
      <c r="Y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</row>
    <row r="522" spans="1:3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6"/>
      <c r="Q522" s="6"/>
      <c r="R522" s="6"/>
      <c r="S522" s="6"/>
      <c r="T522" s="7"/>
      <c r="U522" s="7"/>
      <c r="V522" s="7"/>
      <c r="W522" s="7"/>
      <c r="X522" s="7"/>
      <c r="Y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</row>
    <row r="523" spans="1:3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6"/>
      <c r="Q523" s="6"/>
      <c r="R523" s="6"/>
      <c r="S523" s="6"/>
      <c r="T523" s="7"/>
      <c r="U523" s="7"/>
      <c r="V523" s="7"/>
      <c r="W523" s="7"/>
      <c r="X523" s="7"/>
      <c r="Y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</row>
    <row r="524" spans="1:3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6"/>
      <c r="Q524" s="6"/>
      <c r="R524" s="6"/>
      <c r="S524" s="6"/>
      <c r="T524" s="7"/>
      <c r="U524" s="7"/>
      <c r="V524" s="7"/>
      <c r="W524" s="7"/>
      <c r="X524" s="7"/>
      <c r="Y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</row>
    <row r="525" spans="1:3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6"/>
      <c r="Q525" s="6"/>
      <c r="R525" s="6"/>
      <c r="S525" s="6"/>
      <c r="T525" s="7"/>
      <c r="U525" s="7"/>
      <c r="V525" s="7"/>
      <c r="W525" s="7"/>
      <c r="X525" s="7"/>
      <c r="Y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</row>
    <row r="526" spans="1:3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6"/>
      <c r="Q526" s="6"/>
      <c r="R526" s="6"/>
      <c r="S526" s="6"/>
      <c r="T526" s="7"/>
      <c r="U526" s="7"/>
      <c r="V526" s="7"/>
      <c r="W526" s="7"/>
      <c r="X526" s="7"/>
      <c r="Y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</row>
    <row r="527" spans="1:3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6"/>
      <c r="Q527" s="6"/>
      <c r="R527" s="6"/>
      <c r="S527" s="6"/>
      <c r="T527" s="7"/>
      <c r="U527" s="7"/>
      <c r="V527" s="7"/>
      <c r="W527" s="7"/>
      <c r="X527" s="7"/>
      <c r="Y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</row>
    <row r="528" spans="1:3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6"/>
      <c r="Q528" s="6"/>
      <c r="R528" s="6"/>
      <c r="S528" s="6"/>
      <c r="T528" s="7"/>
      <c r="U528" s="7"/>
      <c r="V528" s="7"/>
      <c r="W528" s="7"/>
      <c r="X528" s="7"/>
      <c r="Y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</row>
    <row r="529" spans="1:3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6"/>
      <c r="Q529" s="6"/>
      <c r="R529" s="6"/>
      <c r="S529" s="6"/>
      <c r="T529" s="7"/>
      <c r="U529" s="7"/>
      <c r="V529" s="7"/>
      <c r="W529" s="7"/>
      <c r="X529" s="7"/>
      <c r="Y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</row>
    <row r="530" spans="1:3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6"/>
      <c r="Q530" s="6"/>
      <c r="R530" s="6"/>
      <c r="S530" s="6"/>
      <c r="T530" s="7"/>
      <c r="U530" s="7"/>
      <c r="V530" s="7"/>
      <c r="W530" s="7"/>
      <c r="X530" s="7"/>
      <c r="Y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</row>
    <row r="531" spans="1:3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6"/>
      <c r="Q531" s="6"/>
      <c r="R531" s="6"/>
      <c r="S531" s="6"/>
      <c r="T531" s="7"/>
      <c r="U531" s="7"/>
      <c r="V531" s="7"/>
      <c r="W531" s="7"/>
      <c r="X531" s="7"/>
      <c r="Y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</row>
    <row r="532" spans="1:3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6"/>
      <c r="Q532" s="6"/>
      <c r="R532" s="6"/>
      <c r="S532" s="6"/>
      <c r="T532" s="7"/>
      <c r="U532" s="7"/>
      <c r="V532" s="7"/>
      <c r="W532" s="7"/>
      <c r="X532" s="7"/>
      <c r="Y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</row>
    <row r="533" spans="1:3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6"/>
      <c r="Q533" s="6"/>
      <c r="R533" s="6"/>
      <c r="S533" s="6"/>
      <c r="T533" s="7"/>
      <c r="U533" s="7"/>
      <c r="V533" s="7"/>
      <c r="W533" s="7"/>
      <c r="X533" s="7"/>
      <c r="Y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</row>
    <row r="534" spans="1:3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6"/>
      <c r="Q534" s="6"/>
      <c r="R534" s="6"/>
      <c r="S534" s="6"/>
      <c r="T534" s="7"/>
      <c r="U534" s="7"/>
      <c r="V534" s="7"/>
      <c r="W534" s="7"/>
      <c r="X534" s="7"/>
      <c r="Y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</row>
    <row r="535" spans="1:3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6"/>
      <c r="Q535" s="6"/>
      <c r="R535" s="6"/>
      <c r="S535" s="6"/>
      <c r="T535" s="7"/>
      <c r="U535" s="7"/>
      <c r="V535" s="7"/>
      <c r="W535" s="7"/>
      <c r="X535" s="7"/>
      <c r="Y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</row>
    <row r="536" spans="1: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6"/>
      <c r="Q536" s="6"/>
      <c r="R536" s="6"/>
      <c r="S536" s="6"/>
      <c r="T536" s="7"/>
      <c r="U536" s="7"/>
      <c r="V536" s="7"/>
      <c r="W536" s="7"/>
      <c r="X536" s="7"/>
      <c r="Y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</row>
    <row r="537" spans="1:3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6"/>
      <c r="Q537" s="6"/>
      <c r="R537" s="6"/>
      <c r="S537" s="6"/>
      <c r="T537" s="7"/>
      <c r="U537" s="7"/>
      <c r="V537" s="7"/>
      <c r="W537" s="7"/>
      <c r="X537" s="7"/>
      <c r="Y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</row>
    <row r="538" spans="1:3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6"/>
      <c r="Q538" s="6"/>
      <c r="R538" s="6"/>
      <c r="S538" s="6"/>
      <c r="T538" s="7"/>
      <c r="U538" s="7"/>
      <c r="V538" s="7"/>
      <c r="W538" s="7"/>
      <c r="X538" s="7"/>
      <c r="Y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</row>
    <row r="539" spans="1:3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6"/>
      <c r="Q539" s="6"/>
      <c r="R539" s="6"/>
      <c r="S539" s="6"/>
      <c r="T539" s="7"/>
      <c r="U539" s="7"/>
      <c r="V539" s="7"/>
      <c r="W539" s="7"/>
      <c r="X539" s="7"/>
      <c r="Y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</row>
    <row r="540" spans="1:3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6"/>
      <c r="Q540" s="6"/>
      <c r="R540" s="6"/>
      <c r="S540" s="6"/>
      <c r="T540" s="7"/>
      <c r="U540" s="7"/>
      <c r="V540" s="7"/>
      <c r="W540" s="7"/>
      <c r="X540" s="7"/>
      <c r="Y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</row>
    <row r="541" spans="1:3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6"/>
      <c r="Q541" s="6"/>
      <c r="R541" s="6"/>
      <c r="S541" s="6"/>
      <c r="T541" s="7"/>
      <c r="U541" s="7"/>
      <c r="V541" s="7"/>
      <c r="W541" s="7"/>
      <c r="X541" s="7"/>
      <c r="Y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</row>
    <row r="542" spans="1:3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6"/>
      <c r="Q542" s="6"/>
      <c r="R542" s="6"/>
      <c r="S542" s="6"/>
      <c r="T542" s="7"/>
      <c r="U542" s="7"/>
      <c r="V542" s="7"/>
      <c r="W542" s="7"/>
      <c r="X542" s="7"/>
      <c r="Y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</row>
    <row r="543" spans="1:3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6"/>
      <c r="Q543" s="6"/>
      <c r="R543" s="6"/>
      <c r="S543" s="6"/>
      <c r="T543" s="7"/>
      <c r="U543" s="7"/>
      <c r="V543" s="7"/>
      <c r="W543" s="7"/>
      <c r="X543" s="7"/>
      <c r="Y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</row>
    <row r="544" spans="1:3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6"/>
      <c r="Q544" s="6"/>
      <c r="R544" s="6"/>
      <c r="S544" s="6"/>
      <c r="T544" s="7"/>
      <c r="U544" s="7"/>
      <c r="V544" s="7"/>
      <c r="W544" s="7"/>
      <c r="X544" s="7"/>
      <c r="Y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</row>
    <row r="545" spans="1:3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6"/>
      <c r="Q545" s="6"/>
      <c r="R545" s="6"/>
      <c r="S545" s="6"/>
      <c r="T545" s="7"/>
      <c r="U545" s="7"/>
      <c r="V545" s="7"/>
      <c r="W545" s="7"/>
      <c r="X545" s="7"/>
      <c r="Y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</row>
    <row r="546" spans="1:3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6"/>
      <c r="Q546" s="6"/>
      <c r="R546" s="6"/>
      <c r="S546" s="6"/>
      <c r="T546" s="7"/>
      <c r="U546" s="7"/>
      <c r="V546" s="7"/>
      <c r="W546" s="7"/>
      <c r="X546" s="7"/>
      <c r="Y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</row>
    <row r="547" spans="1:3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6"/>
      <c r="Q547" s="6"/>
      <c r="R547" s="6"/>
      <c r="S547" s="6"/>
      <c r="T547" s="7"/>
      <c r="U547" s="7"/>
      <c r="V547" s="7"/>
      <c r="W547" s="7"/>
      <c r="X547" s="7"/>
      <c r="Y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</row>
    <row r="548" spans="1:3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6"/>
      <c r="Q548" s="6"/>
      <c r="R548" s="6"/>
      <c r="S548" s="6"/>
      <c r="T548" s="7"/>
      <c r="U548" s="7"/>
      <c r="V548" s="7"/>
      <c r="W548" s="7"/>
      <c r="X548" s="7"/>
      <c r="Y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</row>
    <row r="549" spans="1:3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6"/>
      <c r="Q549" s="6"/>
      <c r="R549" s="6"/>
      <c r="S549" s="6"/>
      <c r="T549" s="7"/>
      <c r="U549" s="7"/>
      <c r="V549" s="7"/>
      <c r="W549" s="7"/>
      <c r="X549" s="7"/>
      <c r="Y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</row>
    <row r="550" spans="1:3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6"/>
      <c r="Q550" s="6"/>
      <c r="R550" s="6"/>
      <c r="S550" s="6"/>
      <c r="T550" s="7"/>
      <c r="U550" s="7"/>
      <c r="V550" s="7"/>
      <c r="W550" s="7"/>
      <c r="X550" s="7"/>
      <c r="Y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</row>
    <row r="551" spans="1:3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6"/>
      <c r="Q551" s="6"/>
      <c r="R551" s="6"/>
      <c r="S551" s="6"/>
      <c r="T551" s="7"/>
      <c r="U551" s="7"/>
      <c r="V551" s="7"/>
      <c r="W551" s="7"/>
      <c r="X551" s="7"/>
      <c r="Y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</row>
    <row r="552" spans="1:3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6"/>
      <c r="Q552" s="6"/>
      <c r="R552" s="6"/>
      <c r="S552" s="6"/>
      <c r="T552" s="7"/>
      <c r="U552" s="7"/>
      <c r="V552" s="7"/>
      <c r="W552" s="7"/>
      <c r="X552" s="7"/>
      <c r="Y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</row>
    <row r="553" spans="1:3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6"/>
      <c r="Q553" s="6"/>
      <c r="R553" s="6"/>
      <c r="S553" s="6"/>
      <c r="T553" s="7"/>
      <c r="U553" s="7"/>
      <c r="V553" s="7"/>
      <c r="W553" s="7"/>
      <c r="X553" s="7"/>
      <c r="Y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</row>
    <row r="554" spans="1:3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6"/>
      <c r="Q554" s="6"/>
      <c r="R554" s="6"/>
      <c r="S554" s="6"/>
      <c r="T554" s="7"/>
      <c r="U554" s="7"/>
      <c r="V554" s="7"/>
      <c r="W554" s="7"/>
      <c r="X554" s="7"/>
      <c r="Y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</row>
    <row r="555" spans="1:3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6"/>
      <c r="Q555" s="6"/>
      <c r="R555" s="6"/>
      <c r="S555" s="6"/>
      <c r="T555" s="7"/>
      <c r="U555" s="7"/>
      <c r="V555" s="7"/>
      <c r="W555" s="7"/>
      <c r="X555" s="7"/>
      <c r="Y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</row>
    <row r="556" spans="1:3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6"/>
      <c r="Q556" s="6"/>
      <c r="R556" s="6"/>
      <c r="S556" s="6"/>
      <c r="T556" s="7"/>
      <c r="U556" s="7"/>
      <c r="V556" s="7"/>
      <c r="W556" s="7"/>
      <c r="X556" s="7"/>
      <c r="Y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</row>
    <row r="557" spans="1:3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6"/>
      <c r="Q557" s="6"/>
      <c r="R557" s="6"/>
      <c r="S557" s="6"/>
      <c r="T557" s="7"/>
      <c r="U557" s="7"/>
      <c r="V557" s="7"/>
      <c r="W557" s="7"/>
      <c r="X557" s="7"/>
      <c r="Y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</row>
    <row r="558" spans="1:3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6"/>
      <c r="Q558" s="6"/>
      <c r="R558" s="6"/>
      <c r="S558" s="6"/>
      <c r="T558" s="7"/>
      <c r="U558" s="7"/>
      <c r="V558" s="7"/>
      <c r="W558" s="7"/>
      <c r="X558" s="7"/>
      <c r="Y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</row>
    <row r="559" spans="1:3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6"/>
      <c r="Q559" s="6"/>
      <c r="R559" s="6"/>
      <c r="S559" s="6"/>
      <c r="T559" s="7"/>
      <c r="U559" s="7"/>
      <c r="V559" s="7"/>
      <c r="W559" s="7"/>
      <c r="X559" s="7"/>
      <c r="Y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</row>
    <row r="560" spans="1:3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6"/>
      <c r="Q560" s="6"/>
      <c r="R560" s="6"/>
      <c r="S560" s="6"/>
      <c r="T560" s="7"/>
      <c r="U560" s="7"/>
      <c r="V560" s="7"/>
      <c r="W560" s="7"/>
      <c r="X560" s="7"/>
      <c r="Y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</row>
    <row r="561" spans="1:3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6"/>
      <c r="Q561" s="6"/>
      <c r="R561" s="6"/>
      <c r="S561" s="6"/>
      <c r="T561" s="7"/>
      <c r="U561" s="7"/>
      <c r="V561" s="7"/>
      <c r="W561" s="7"/>
      <c r="X561" s="7"/>
      <c r="Y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</row>
    <row r="562" spans="1:3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6"/>
      <c r="Q562" s="6"/>
      <c r="R562" s="6"/>
      <c r="S562" s="6"/>
      <c r="T562" s="7"/>
      <c r="U562" s="7"/>
      <c r="V562" s="7"/>
      <c r="W562" s="7"/>
      <c r="X562" s="7"/>
      <c r="Y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</row>
    <row r="563" spans="1:3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6"/>
      <c r="Q563" s="6"/>
      <c r="R563" s="6"/>
      <c r="S563" s="6"/>
      <c r="T563" s="7"/>
      <c r="U563" s="7"/>
      <c r="V563" s="7"/>
      <c r="W563" s="7"/>
      <c r="X563" s="7"/>
      <c r="Y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</row>
    <row r="564" spans="1:3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6"/>
      <c r="Q564" s="6"/>
      <c r="R564" s="6"/>
      <c r="S564" s="6"/>
      <c r="T564" s="7"/>
      <c r="U564" s="7"/>
      <c r="V564" s="7"/>
      <c r="W564" s="7"/>
      <c r="X564" s="7"/>
      <c r="Y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</row>
    <row r="565" spans="1:3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6"/>
      <c r="Q565" s="6"/>
      <c r="R565" s="6"/>
      <c r="S565" s="6"/>
      <c r="T565" s="7"/>
      <c r="U565" s="7"/>
      <c r="V565" s="7"/>
      <c r="W565" s="7"/>
      <c r="X565" s="7"/>
      <c r="Y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</row>
    <row r="566" spans="1:3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6"/>
      <c r="Q566" s="6"/>
      <c r="R566" s="6"/>
      <c r="S566" s="6"/>
      <c r="T566" s="7"/>
      <c r="U566" s="7"/>
      <c r="V566" s="7"/>
      <c r="W566" s="7"/>
      <c r="X566" s="7"/>
      <c r="Y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</row>
    <row r="567" spans="1:3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6"/>
      <c r="Q567" s="6"/>
      <c r="R567" s="6"/>
      <c r="S567" s="6"/>
      <c r="T567" s="7"/>
      <c r="U567" s="7"/>
      <c r="V567" s="7"/>
      <c r="W567" s="7"/>
      <c r="X567" s="7"/>
      <c r="Y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</row>
    <row r="568" spans="1:3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6"/>
      <c r="Q568" s="6"/>
      <c r="R568" s="6"/>
      <c r="S568" s="6"/>
      <c r="T568" s="7"/>
      <c r="U568" s="7"/>
      <c r="V568" s="7"/>
      <c r="W568" s="7"/>
      <c r="X568" s="7"/>
      <c r="Y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</row>
    <row r="569" spans="1:3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6"/>
      <c r="Q569" s="6"/>
      <c r="R569" s="6"/>
      <c r="S569" s="6"/>
      <c r="T569" s="7"/>
      <c r="U569" s="7"/>
      <c r="V569" s="7"/>
      <c r="W569" s="7"/>
      <c r="X569" s="7"/>
      <c r="Y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</row>
    <row r="570" spans="1:3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6"/>
      <c r="Q570" s="6"/>
      <c r="R570" s="6"/>
      <c r="S570" s="6"/>
      <c r="T570" s="7"/>
      <c r="U570" s="7"/>
      <c r="V570" s="7"/>
      <c r="W570" s="7"/>
      <c r="X570" s="7"/>
      <c r="Y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</row>
    <row r="571" spans="1:3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6"/>
      <c r="Q571" s="6"/>
      <c r="R571" s="6"/>
      <c r="S571" s="6"/>
      <c r="T571" s="7"/>
      <c r="U571" s="7"/>
      <c r="V571" s="7"/>
      <c r="W571" s="7"/>
      <c r="X571" s="7"/>
      <c r="Y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</row>
    <row r="572" spans="1:3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6"/>
      <c r="Q572" s="6"/>
      <c r="R572" s="6"/>
      <c r="S572" s="6"/>
      <c r="T572" s="7"/>
      <c r="U572" s="7"/>
      <c r="V572" s="7"/>
      <c r="W572" s="7"/>
      <c r="X572" s="7"/>
      <c r="Y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</row>
    <row r="573" spans="1:3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6"/>
      <c r="Q573" s="6"/>
      <c r="R573" s="6"/>
      <c r="S573" s="6"/>
      <c r="T573" s="7"/>
      <c r="U573" s="7"/>
      <c r="V573" s="7"/>
      <c r="W573" s="7"/>
      <c r="X573" s="7"/>
      <c r="Y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</row>
    <row r="574" spans="1:3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6"/>
      <c r="Q574" s="6"/>
      <c r="R574" s="6"/>
      <c r="S574" s="6"/>
      <c r="T574" s="7"/>
      <c r="U574" s="7"/>
      <c r="V574" s="7"/>
      <c r="W574" s="7"/>
      <c r="X574" s="7"/>
      <c r="Y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</row>
    <row r="575" spans="1:3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6"/>
      <c r="Q575" s="6"/>
      <c r="R575" s="6"/>
      <c r="S575" s="6"/>
      <c r="T575" s="7"/>
      <c r="U575" s="7"/>
      <c r="V575" s="7"/>
      <c r="W575" s="7"/>
      <c r="X575" s="7"/>
      <c r="Y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</row>
    <row r="576" spans="1:3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6"/>
      <c r="Q576" s="6"/>
      <c r="R576" s="6"/>
      <c r="S576" s="6"/>
      <c r="T576" s="7"/>
      <c r="U576" s="7"/>
      <c r="V576" s="7"/>
      <c r="W576" s="7"/>
      <c r="X576" s="7"/>
      <c r="Y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</row>
    <row r="577" spans="1:3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6"/>
      <c r="Q577" s="6"/>
      <c r="R577" s="6"/>
      <c r="S577" s="6"/>
      <c r="T577" s="7"/>
      <c r="U577" s="7"/>
      <c r="V577" s="7"/>
      <c r="W577" s="7"/>
      <c r="X577" s="7"/>
      <c r="Y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</row>
    <row r="578" spans="1:3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6"/>
      <c r="Q578" s="6"/>
      <c r="R578" s="6"/>
      <c r="S578" s="6"/>
      <c r="T578" s="7"/>
      <c r="U578" s="7"/>
      <c r="V578" s="7"/>
      <c r="W578" s="7"/>
      <c r="X578" s="7"/>
      <c r="Y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spans="1:3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6"/>
      <c r="Q579" s="6"/>
      <c r="R579" s="6"/>
      <c r="S579" s="6"/>
      <c r="T579" s="7"/>
      <c r="U579" s="7"/>
      <c r="V579" s="7"/>
      <c r="W579" s="7"/>
      <c r="X579" s="7"/>
      <c r="Y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</row>
    <row r="580" spans="1:3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6"/>
      <c r="Q580" s="6"/>
      <c r="R580" s="6"/>
      <c r="S580" s="6"/>
      <c r="T580" s="7"/>
      <c r="U580" s="7"/>
      <c r="V580" s="7"/>
      <c r="W580" s="7"/>
      <c r="X580" s="7"/>
      <c r="Y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</row>
    <row r="581" spans="1:3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6"/>
      <c r="Q581" s="6"/>
      <c r="R581" s="6"/>
      <c r="S581" s="6"/>
      <c r="T581" s="7"/>
      <c r="U581" s="7"/>
      <c r="V581" s="7"/>
      <c r="W581" s="7"/>
      <c r="X581" s="7"/>
      <c r="Y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</row>
    <row r="582" spans="1:3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6"/>
      <c r="Q582" s="6"/>
      <c r="R582" s="6"/>
      <c r="S582" s="6"/>
      <c r="T582" s="7"/>
      <c r="U582" s="7"/>
      <c r="V582" s="7"/>
      <c r="W582" s="7"/>
      <c r="X582" s="7"/>
      <c r="Y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</row>
    <row r="583" spans="1:3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6"/>
      <c r="Q583" s="6"/>
      <c r="R583" s="6"/>
      <c r="S583" s="6"/>
      <c r="T583" s="7"/>
      <c r="U583" s="7"/>
      <c r="V583" s="7"/>
      <c r="W583" s="7"/>
      <c r="X583" s="7"/>
      <c r="Y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</row>
    <row r="584" spans="1:3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6"/>
      <c r="Q584" s="6"/>
      <c r="R584" s="6"/>
      <c r="S584" s="6"/>
      <c r="T584" s="7"/>
      <c r="U584" s="7"/>
      <c r="V584" s="7"/>
      <c r="W584" s="7"/>
      <c r="X584" s="7"/>
      <c r="Y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</row>
    <row r="585" spans="1:3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6"/>
      <c r="Q585" s="6"/>
      <c r="R585" s="6"/>
      <c r="S585" s="6"/>
      <c r="T585" s="7"/>
      <c r="U585" s="7"/>
      <c r="V585" s="7"/>
      <c r="W585" s="7"/>
      <c r="X585" s="7"/>
      <c r="Y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</row>
    <row r="586" spans="1:3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6"/>
      <c r="Q586" s="6"/>
      <c r="R586" s="6"/>
      <c r="S586" s="6"/>
      <c r="T586" s="7"/>
      <c r="U586" s="7"/>
      <c r="V586" s="7"/>
      <c r="W586" s="7"/>
      <c r="X586" s="7"/>
      <c r="Y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</row>
    <row r="587" spans="1:3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6"/>
      <c r="Q587" s="6"/>
      <c r="R587" s="6"/>
      <c r="S587" s="6"/>
      <c r="T587" s="7"/>
      <c r="U587" s="7"/>
      <c r="V587" s="7"/>
      <c r="W587" s="7"/>
      <c r="X587" s="7"/>
      <c r="Y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</row>
    <row r="588" spans="1:3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6"/>
      <c r="Q588" s="6"/>
      <c r="R588" s="6"/>
      <c r="S588" s="6"/>
      <c r="T588" s="7"/>
      <c r="U588" s="7"/>
      <c r="V588" s="7"/>
      <c r="W588" s="7"/>
      <c r="X588" s="7"/>
      <c r="Y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</row>
    <row r="589" spans="1:3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6"/>
      <c r="Q589" s="6"/>
      <c r="R589" s="6"/>
      <c r="S589" s="6"/>
      <c r="T589" s="7"/>
      <c r="U589" s="7"/>
      <c r="V589" s="7"/>
      <c r="W589" s="7"/>
      <c r="X589" s="7"/>
      <c r="Y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</row>
    <row r="590" spans="1:3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6"/>
      <c r="Q590" s="6"/>
      <c r="R590" s="6"/>
      <c r="S590" s="6"/>
      <c r="T590" s="7"/>
      <c r="U590" s="7"/>
      <c r="V590" s="7"/>
      <c r="W590" s="7"/>
      <c r="X590" s="7"/>
      <c r="Y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</row>
    <row r="591" spans="1:3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6"/>
      <c r="Q591" s="6"/>
      <c r="R591" s="6"/>
      <c r="S591" s="6"/>
      <c r="T591" s="7"/>
      <c r="U591" s="7"/>
      <c r="V591" s="7"/>
      <c r="W591" s="7"/>
      <c r="X591" s="7"/>
      <c r="Y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</row>
    <row r="592" spans="1:3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6"/>
      <c r="Q592" s="6"/>
      <c r="R592" s="6"/>
      <c r="S592" s="6"/>
      <c r="T592" s="7"/>
      <c r="U592" s="7"/>
      <c r="V592" s="7"/>
      <c r="W592" s="7"/>
      <c r="X592" s="7"/>
      <c r="Y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</row>
    <row r="593" spans="1:3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6"/>
      <c r="Q593" s="6"/>
      <c r="R593" s="6"/>
      <c r="S593" s="6"/>
      <c r="T593" s="7"/>
      <c r="U593" s="7"/>
      <c r="V593" s="7"/>
      <c r="W593" s="7"/>
      <c r="X593" s="7"/>
      <c r="Y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</row>
    <row r="594" spans="1:3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6"/>
      <c r="Q594" s="6"/>
      <c r="R594" s="6"/>
      <c r="S594" s="6"/>
      <c r="T594" s="7"/>
      <c r="U594" s="7"/>
      <c r="V594" s="7"/>
      <c r="W594" s="7"/>
      <c r="X594" s="7"/>
      <c r="Y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</row>
    <row r="595" spans="1:3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6"/>
      <c r="Q595" s="6"/>
      <c r="R595" s="6"/>
      <c r="S595" s="6"/>
      <c r="T595" s="7"/>
      <c r="U595" s="7"/>
      <c r="V595" s="7"/>
      <c r="W595" s="7"/>
      <c r="X595" s="7"/>
      <c r="Y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</row>
    <row r="596" spans="1:3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6"/>
      <c r="Q596" s="6"/>
      <c r="R596" s="6"/>
      <c r="S596" s="6"/>
      <c r="T596" s="7"/>
      <c r="U596" s="7"/>
      <c r="V596" s="7"/>
      <c r="W596" s="7"/>
      <c r="X596" s="7"/>
      <c r="Y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</row>
    <row r="597" spans="1:3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6"/>
      <c r="Q597" s="6"/>
      <c r="R597" s="6"/>
      <c r="S597" s="6"/>
      <c r="T597" s="7"/>
      <c r="U597" s="7"/>
      <c r="V597" s="7"/>
      <c r="W597" s="7"/>
      <c r="X597" s="7"/>
      <c r="Y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</row>
    <row r="598" spans="1:3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6"/>
      <c r="Q598" s="6"/>
      <c r="R598" s="6"/>
      <c r="S598" s="6"/>
      <c r="T598" s="7"/>
      <c r="U598" s="7"/>
      <c r="V598" s="7"/>
      <c r="W598" s="7"/>
      <c r="X598" s="7"/>
      <c r="Y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</row>
    <row r="599" spans="1:3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6"/>
      <c r="Q599" s="6"/>
      <c r="R599" s="6"/>
      <c r="S599" s="6"/>
      <c r="T599" s="7"/>
      <c r="U599" s="7"/>
      <c r="V599" s="7"/>
      <c r="W599" s="7"/>
      <c r="X599" s="7"/>
      <c r="Y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</row>
    <row r="600" spans="1:3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6"/>
      <c r="Q600" s="6"/>
      <c r="R600" s="6"/>
      <c r="S600" s="6"/>
      <c r="T600" s="7"/>
      <c r="U600" s="7"/>
      <c r="V600" s="7"/>
      <c r="W600" s="7"/>
      <c r="X600" s="7"/>
      <c r="Y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</row>
    <row r="601" spans="1:3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6"/>
      <c r="Q601" s="6"/>
      <c r="R601" s="6"/>
      <c r="S601" s="6"/>
      <c r="T601" s="7"/>
      <c r="U601" s="7"/>
      <c r="V601" s="7"/>
      <c r="W601" s="7"/>
      <c r="X601" s="7"/>
      <c r="Y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</row>
    <row r="602" spans="1:3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6"/>
      <c r="Q602" s="6"/>
      <c r="R602" s="6"/>
      <c r="S602" s="6"/>
      <c r="T602" s="7"/>
      <c r="U602" s="7"/>
      <c r="V602" s="7"/>
      <c r="W602" s="7"/>
      <c r="X602" s="7"/>
      <c r="Y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</row>
    <row r="603" spans="1:3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6"/>
      <c r="Q603" s="6"/>
      <c r="R603" s="6"/>
      <c r="S603" s="6"/>
      <c r="T603" s="7"/>
      <c r="U603" s="7"/>
      <c r="V603" s="7"/>
      <c r="W603" s="7"/>
      <c r="X603" s="7"/>
      <c r="Y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</row>
    <row r="604" spans="1:3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6"/>
      <c r="Q604" s="6"/>
      <c r="R604" s="6"/>
      <c r="S604" s="6"/>
      <c r="T604" s="7"/>
      <c r="U604" s="7"/>
      <c r="V604" s="7"/>
      <c r="W604" s="7"/>
      <c r="X604" s="7"/>
      <c r="Y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</row>
    <row r="605" spans="1:3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6"/>
      <c r="Q605" s="6"/>
      <c r="R605" s="6"/>
      <c r="S605" s="6"/>
      <c r="T605" s="7"/>
      <c r="U605" s="7"/>
      <c r="V605" s="7"/>
      <c r="W605" s="7"/>
      <c r="X605" s="7"/>
      <c r="Y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</row>
    <row r="606" spans="1:3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6"/>
      <c r="Q606" s="6"/>
      <c r="R606" s="6"/>
      <c r="S606" s="6"/>
      <c r="T606" s="7"/>
      <c r="U606" s="7"/>
      <c r="V606" s="7"/>
      <c r="W606" s="7"/>
      <c r="X606" s="7"/>
      <c r="Y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</row>
    <row r="607" spans="1:3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6"/>
      <c r="Q607" s="6"/>
      <c r="R607" s="6"/>
      <c r="S607" s="6"/>
      <c r="T607" s="7"/>
      <c r="U607" s="7"/>
      <c r="V607" s="7"/>
      <c r="W607" s="7"/>
      <c r="X607" s="7"/>
      <c r="Y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</row>
    <row r="608" spans="1:3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6"/>
      <c r="Q608" s="6"/>
      <c r="R608" s="6"/>
      <c r="S608" s="6"/>
      <c r="T608" s="7"/>
      <c r="U608" s="7"/>
      <c r="V608" s="7"/>
      <c r="W608" s="7"/>
      <c r="X608" s="7"/>
      <c r="Y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</row>
    <row r="609" spans="1:3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6"/>
      <c r="Q609" s="6"/>
      <c r="R609" s="6"/>
      <c r="S609" s="6"/>
      <c r="T609" s="7"/>
      <c r="U609" s="7"/>
      <c r="V609" s="7"/>
      <c r="W609" s="7"/>
      <c r="X609" s="7"/>
      <c r="Y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</row>
    <row r="610" spans="1:3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6"/>
      <c r="Q610" s="6"/>
      <c r="R610" s="6"/>
      <c r="S610" s="6"/>
      <c r="T610" s="7"/>
      <c r="U610" s="7"/>
      <c r="V610" s="7"/>
      <c r="W610" s="7"/>
      <c r="X610" s="7"/>
      <c r="Y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</row>
    <row r="611" spans="1:3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6"/>
      <c r="Q611" s="6"/>
      <c r="R611" s="6"/>
      <c r="S611" s="6"/>
      <c r="T611" s="7"/>
      <c r="U611" s="7"/>
      <c r="V611" s="7"/>
      <c r="W611" s="7"/>
      <c r="X611" s="7"/>
      <c r="Y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</row>
    <row r="612" spans="1:3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6"/>
      <c r="Q612" s="6"/>
      <c r="R612" s="6"/>
      <c r="S612" s="6"/>
      <c r="T612" s="7"/>
      <c r="U612" s="7"/>
      <c r="V612" s="7"/>
      <c r="W612" s="7"/>
      <c r="X612" s="7"/>
      <c r="Y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</row>
    <row r="613" spans="1:3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6"/>
      <c r="Q613" s="6"/>
      <c r="R613" s="6"/>
      <c r="S613" s="6"/>
      <c r="T613" s="7"/>
      <c r="U613" s="7"/>
      <c r="V613" s="7"/>
      <c r="W613" s="7"/>
      <c r="X613" s="7"/>
      <c r="Y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</row>
    <row r="614" spans="1:3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6"/>
      <c r="Q614" s="6"/>
      <c r="R614" s="6"/>
      <c r="S614" s="6"/>
      <c r="T614" s="7"/>
      <c r="U614" s="7"/>
      <c r="V614" s="7"/>
      <c r="W614" s="7"/>
      <c r="X614" s="7"/>
      <c r="Y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</row>
    <row r="615" spans="1:3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6"/>
      <c r="Q615" s="6"/>
      <c r="R615" s="6"/>
      <c r="S615" s="6"/>
      <c r="T615" s="7"/>
      <c r="U615" s="7"/>
      <c r="V615" s="7"/>
      <c r="W615" s="7"/>
      <c r="X615" s="7"/>
      <c r="Y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</row>
    <row r="616" spans="1:3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6"/>
      <c r="Q616" s="6"/>
      <c r="R616" s="6"/>
      <c r="S616" s="6"/>
      <c r="T616" s="7"/>
      <c r="U616" s="7"/>
      <c r="V616" s="7"/>
      <c r="W616" s="7"/>
      <c r="X616" s="7"/>
      <c r="Y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</row>
    <row r="617" spans="1:3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6"/>
      <c r="Q617" s="6"/>
      <c r="R617" s="6"/>
      <c r="S617" s="6"/>
      <c r="T617" s="7"/>
      <c r="U617" s="7"/>
      <c r="V617" s="7"/>
      <c r="W617" s="7"/>
      <c r="X617" s="7"/>
      <c r="Y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</row>
    <row r="618" spans="1:3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6"/>
      <c r="Q618" s="6"/>
      <c r="R618" s="6"/>
      <c r="S618" s="6"/>
      <c r="T618" s="7"/>
      <c r="U618" s="7"/>
      <c r="V618" s="7"/>
      <c r="W618" s="7"/>
      <c r="X618" s="7"/>
      <c r="Y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</row>
    <row r="619" spans="1:3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6"/>
      <c r="Q619" s="6"/>
      <c r="R619" s="6"/>
      <c r="S619" s="6"/>
      <c r="T619" s="7"/>
      <c r="U619" s="7"/>
      <c r="V619" s="7"/>
      <c r="W619" s="7"/>
      <c r="X619" s="7"/>
      <c r="Y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</row>
    <row r="620" spans="1:3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6"/>
      <c r="Q620" s="6"/>
      <c r="R620" s="6"/>
      <c r="S620" s="6"/>
      <c r="T620" s="7"/>
      <c r="U620" s="7"/>
      <c r="V620" s="7"/>
      <c r="W620" s="7"/>
      <c r="X620" s="7"/>
      <c r="Y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</row>
    <row r="621" spans="1:3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6"/>
      <c r="Q621" s="6"/>
      <c r="R621" s="6"/>
      <c r="S621" s="6"/>
      <c r="T621" s="7"/>
      <c r="U621" s="7"/>
      <c r="V621" s="7"/>
      <c r="W621" s="7"/>
      <c r="X621" s="7"/>
      <c r="Y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</row>
    <row r="622" spans="1:3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6"/>
      <c r="Q622" s="6"/>
      <c r="R622" s="6"/>
      <c r="S622" s="6"/>
      <c r="T622" s="7"/>
      <c r="U622" s="7"/>
      <c r="V622" s="7"/>
      <c r="W622" s="7"/>
      <c r="X622" s="7"/>
      <c r="Y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</row>
    <row r="623" spans="1:3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6"/>
      <c r="Q623" s="6"/>
      <c r="R623" s="6"/>
      <c r="S623" s="6"/>
      <c r="T623" s="7"/>
      <c r="U623" s="7"/>
      <c r="V623" s="7"/>
      <c r="W623" s="7"/>
      <c r="X623" s="7"/>
      <c r="Y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</row>
    <row r="624" spans="1:3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6"/>
      <c r="Q624" s="6"/>
      <c r="R624" s="6"/>
      <c r="S624" s="6"/>
      <c r="T624" s="7"/>
      <c r="U624" s="7"/>
      <c r="V624" s="7"/>
      <c r="W624" s="7"/>
      <c r="X624" s="7"/>
      <c r="Y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</row>
    <row r="625" spans="1:3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6"/>
      <c r="Q625" s="6"/>
      <c r="R625" s="6"/>
      <c r="S625" s="6"/>
      <c r="T625" s="7"/>
      <c r="U625" s="7"/>
      <c r="V625" s="7"/>
      <c r="W625" s="7"/>
      <c r="X625" s="7"/>
      <c r="Y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</row>
    <row r="626" spans="1:3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6"/>
      <c r="Q626" s="6"/>
      <c r="R626" s="6"/>
      <c r="S626" s="6"/>
      <c r="T626" s="7"/>
      <c r="U626" s="7"/>
      <c r="V626" s="7"/>
      <c r="W626" s="7"/>
      <c r="X626" s="7"/>
      <c r="Y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</row>
    <row r="627" spans="1:3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6"/>
      <c r="Q627" s="6"/>
      <c r="R627" s="6"/>
      <c r="S627" s="6"/>
      <c r="T627" s="7"/>
      <c r="U627" s="7"/>
      <c r="V627" s="7"/>
      <c r="W627" s="7"/>
      <c r="X627" s="7"/>
      <c r="Y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</row>
    <row r="628" spans="1:3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6"/>
      <c r="Q628" s="6"/>
      <c r="R628" s="6"/>
      <c r="S628" s="6"/>
      <c r="T628" s="7"/>
      <c r="U628" s="7"/>
      <c r="V628" s="7"/>
      <c r="W628" s="7"/>
      <c r="X628" s="7"/>
      <c r="Y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</row>
    <row r="629" spans="1:3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6"/>
      <c r="Q629" s="6"/>
      <c r="R629" s="6"/>
      <c r="S629" s="6"/>
      <c r="T629" s="7"/>
      <c r="U629" s="7"/>
      <c r="V629" s="7"/>
      <c r="W629" s="7"/>
      <c r="X629" s="7"/>
      <c r="Y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</row>
    <row r="630" spans="1:3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6"/>
      <c r="Q630" s="6"/>
      <c r="R630" s="6"/>
      <c r="S630" s="6"/>
      <c r="T630" s="7"/>
      <c r="U630" s="7"/>
      <c r="V630" s="7"/>
      <c r="W630" s="7"/>
      <c r="X630" s="7"/>
      <c r="Y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</row>
    <row r="631" spans="1:3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6"/>
      <c r="Q631" s="6"/>
      <c r="R631" s="6"/>
      <c r="S631" s="6"/>
      <c r="T631" s="7"/>
      <c r="U631" s="7"/>
      <c r="V631" s="7"/>
      <c r="W631" s="7"/>
      <c r="X631" s="7"/>
      <c r="Y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</row>
    <row r="632" spans="1:3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6"/>
      <c r="Q632" s="6"/>
      <c r="R632" s="6"/>
      <c r="S632" s="6"/>
      <c r="T632" s="7"/>
      <c r="U632" s="7"/>
      <c r="V632" s="7"/>
      <c r="W632" s="7"/>
      <c r="X632" s="7"/>
      <c r="Y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</row>
    <row r="633" spans="1:3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6"/>
      <c r="Q633" s="6"/>
      <c r="R633" s="6"/>
      <c r="S633" s="6"/>
      <c r="T633" s="7"/>
      <c r="U633" s="7"/>
      <c r="V633" s="7"/>
      <c r="W633" s="7"/>
      <c r="X633" s="7"/>
      <c r="Y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</row>
    <row r="634" spans="1:3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6"/>
      <c r="Q634" s="6"/>
      <c r="R634" s="6"/>
      <c r="S634" s="6"/>
      <c r="T634" s="7"/>
      <c r="U634" s="7"/>
      <c r="V634" s="7"/>
      <c r="W634" s="7"/>
      <c r="X634" s="7"/>
      <c r="Y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</row>
    <row r="635" spans="1:3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6"/>
      <c r="Q635" s="6"/>
      <c r="R635" s="6"/>
      <c r="S635" s="6"/>
      <c r="T635" s="7"/>
      <c r="U635" s="7"/>
      <c r="V635" s="7"/>
      <c r="W635" s="7"/>
      <c r="X635" s="7"/>
      <c r="Y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</row>
    <row r="636" spans="1: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6"/>
      <c r="Q636" s="6"/>
      <c r="R636" s="6"/>
      <c r="S636" s="6"/>
      <c r="T636" s="7"/>
      <c r="U636" s="7"/>
      <c r="V636" s="7"/>
      <c r="W636" s="7"/>
      <c r="X636" s="7"/>
      <c r="Y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</row>
    <row r="637" spans="1:3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6"/>
      <c r="Q637" s="6"/>
      <c r="R637" s="6"/>
      <c r="S637" s="6"/>
      <c r="T637" s="7"/>
      <c r="U637" s="7"/>
      <c r="V637" s="7"/>
      <c r="W637" s="7"/>
      <c r="X637" s="7"/>
      <c r="Y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</row>
    <row r="638" spans="1:3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6"/>
      <c r="Q638" s="6"/>
      <c r="R638" s="6"/>
      <c r="S638" s="6"/>
      <c r="T638" s="7"/>
      <c r="U638" s="7"/>
      <c r="V638" s="7"/>
      <c r="W638" s="7"/>
      <c r="X638" s="7"/>
      <c r="Y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</row>
    <row r="639" spans="1:3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6"/>
      <c r="Q639" s="6"/>
      <c r="R639" s="6"/>
      <c r="S639" s="6"/>
      <c r="T639" s="7"/>
      <c r="U639" s="7"/>
      <c r="V639" s="7"/>
      <c r="W639" s="7"/>
      <c r="X639" s="7"/>
      <c r="Y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</row>
    <row r="640" spans="1:3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6"/>
      <c r="Q640" s="6"/>
      <c r="R640" s="6"/>
      <c r="S640" s="6"/>
      <c r="T640" s="7"/>
      <c r="U640" s="7"/>
      <c r="V640" s="7"/>
      <c r="W640" s="7"/>
      <c r="X640" s="7"/>
      <c r="Y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</row>
    <row r="641" spans="1:3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6"/>
      <c r="Q641" s="6"/>
      <c r="R641" s="6"/>
      <c r="S641" s="6"/>
      <c r="T641" s="7"/>
      <c r="U641" s="7"/>
      <c r="V641" s="7"/>
      <c r="W641" s="7"/>
      <c r="X641" s="7"/>
      <c r="Y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</row>
    <row r="642" spans="1:3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6"/>
      <c r="Q642" s="6"/>
      <c r="R642" s="6"/>
      <c r="S642" s="6"/>
      <c r="T642" s="7"/>
      <c r="U642" s="7"/>
      <c r="V642" s="7"/>
      <c r="W642" s="7"/>
      <c r="X642" s="7"/>
      <c r="Y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</row>
    <row r="643" spans="1:3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6"/>
      <c r="Q643" s="6"/>
      <c r="R643" s="6"/>
      <c r="S643" s="6"/>
      <c r="T643" s="7"/>
      <c r="U643" s="7"/>
      <c r="V643" s="7"/>
      <c r="W643" s="7"/>
      <c r="X643" s="7"/>
      <c r="Y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</row>
    <row r="644" spans="1:3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6"/>
      <c r="Q644" s="6"/>
      <c r="R644" s="6"/>
      <c r="S644" s="6"/>
      <c r="T644" s="7"/>
      <c r="U644" s="7"/>
      <c r="V644" s="7"/>
      <c r="W644" s="7"/>
      <c r="X644" s="7"/>
      <c r="Y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</row>
    <row r="645" spans="1:3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6"/>
      <c r="Q645" s="6"/>
      <c r="R645" s="6"/>
      <c r="S645" s="6"/>
      <c r="T645" s="7"/>
      <c r="U645" s="7"/>
      <c r="V645" s="7"/>
      <c r="W645" s="7"/>
      <c r="X645" s="7"/>
      <c r="Y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</row>
    <row r="646" spans="1:3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6"/>
      <c r="Q646" s="6"/>
      <c r="R646" s="6"/>
      <c r="S646" s="6"/>
      <c r="T646" s="7"/>
      <c r="U646" s="7"/>
      <c r="V646" s="7"/>
      <c r="W646" s="7"/>
      <c r="X646" s="7"/>
      <c r="Y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</row>
    <row r="647" spans="1:3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6"/>
      <c r="Q647" s="6"/>
      <c r="R647" s="6"/>
      <c r="S647" s="6"/>
      <c r="T647" s="7"/>
      <c r="U647" s="7"/>
      <c r="V647" s="7"/>
      <c r="W647" s="7"/>
      <c r="X647" s="7"/>
      <c r="Y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</row>
    <row r="648" spans="1:3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6"/>
      <c r="Q648" s="6"/>
      <c r="R648" s="6"/>
      <c r="S648" s="6"/>
      <c r="T648" s="7"/>
      <c r="U648" s="7"/>
      <c r="V648" s="7"/>
      <c r="W648" s="7"/>
      <c r="X648" s="7"/>
      <c r="Y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</row>
    <row r="649" spans="1:3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6"/>
      <c r="Q649" s="6"/>
      <c r="R649" s="6"/>
      <c r="S649" s="6"/>
      <c r="T649" s="7"/>
      <c r="U649" s="7"/>
      <c r="V649" s="7"/>
      <c r="W649" s="7"/>
      <c r="X649" s="7"/>
      <c r="Y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</row>
    <row r="650" spans="1:3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6"/>
      <c r="Q650" s="6"/>
      <c r="R650" s="6"/>
      <c r="S650" s="6"/>
      <c r="T650" s="7"/>
      <c r="U650" s="7"/>
      <c r="V650" s="7"/>
      <c r="W650" s="7"/>
      <c r="X650" s="7"/>
      <c r="Y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</row>
    <row r="651" spans="1:3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6"/>
      <c r="Q651" s="6"/>
      <c r="R651" s="6"/>
      <c r="S651" s="6"/>
      <c r="T651" s="7"/>
      <c r="U651" s="7"/>
      <c r="V651" s="7"/>
      <c r="W651" s="7"/>
      <c r="X651" s="7"/>
      <c r="Y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</row>
    <row r="652" spans="1:3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6"/>
      <c r="Q652" s="6"/>
      <c r="R652" s="6"/>
      <c r="S652" s="6"/>
      <c r="T652" s="7"/>
      <c r="U652" s="7"/>
      <c r="V652" s="7"/>
      <c r="W652" s="7"/>
      <c r="X652" s="7"/>
      <c r="Y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</row>
    <row r="653" spans="1:3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6"/>
      <c r="Q653" s="6"/>
      <c r="R653" s="6"/>
      <c r="S653" s="6"/>
      <c r="T653" s="7"/>
      <c r="U653" s="7"/>
      <c r="V653" s="7"/>
      <c r="W653" s="7"/>
      <c r="X653" s="7"/>
      <c r="Y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</row>
    <row r="654" spans="1:3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6"/>
      <c r="Q654" s="6"/>
      <c r="R654" s="6"/>
      <c r="S654" s="6"/>
      <c r="T654" s="7"/>
      <c r="U654" s="7"/>
      <c r="V654" s="7"/>
      <c r="W654" s="7"/>
      <c r="X654" s="7"/>
      <c r="Y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</row>
    <row r="655" spans="1:3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6"/>
      <c r="Q655" s="6"/>
      <c r="R655" s="6"/>
      <c r="S655" s="6"/>
      <c r="T655" s="7"/>
      <c r="U655" s="7"/>
      <c r="V655" s="7"/>
      <c r="W655" s="7"/>
      <c r="X655" s="7"/>
      <c r="Y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</row>
    <row r="656" spans="1:3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6"/>
      <c r="Q656" s="6"/>
      <c r="R656" s="6"/>
      <c r="S656" s="6"/>
      <c r="T656" s="7"/>
      <c r="U656" s="7"/>
      <c r="V656" s="7"/>
      <c r="W656" s="7"/>
      <c r="X656" s="7"/>
      <c r="Y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</row>
    <row r="657" spans="1:3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6"/>
      <c r="Q657" s="6"/>
      <c r="R657" s="6"/>
      <c r="S657" s="6"/>
      <c r="T657" s="7"/>
      <c r="U657" s="7"/>
      <c r="V657" s="7"/>
      <c r="W657" s="7"/>
      <c r="X657" s="7"/>
      <c r="Y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</row>
    <row r="658" spans="1:3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6"/>
      <c r="Q658" s="6"/>
      <c r="R658" s="6"/>
      <c r="S658" s="6"/>
      <c r="T658" s="7"/>
      <c r="U658" s="7"/>
      <c r="V658" s="7"/>
      <c r="W658" s="7"/>
      <c r="X658" s="7"/>
      <c r="Y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</row>
    <row r="659" spans="1:3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6"/>
      <c r="Q659" s="6"/>
      <c r="R659" s="6"/>
      <c r="S659" s="6"/>
      <c r="T659" s="7"/>
      <c r="U659" s="7"/>
      <c r="V659" s="7"/>
      <c r="W659" s="7"/>
      <c r="X659" s="7"/>
      <c r="Y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</row>
    <row r="660" spans="1:3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6"/>
      <c r="Q660" s="6"/>
      <c r="R660" s="6"/>
      <c r="S660" s="6"/>
      <c r="T660" s="7"/>
      <c r="U660" s="7"/>
      <c r="V660" s="7"/>
      <c r="W660" s="7"/>
      <c r="X660" s="7"/>
      <c r="Y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</row>
    <row r="661" spans="1:3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6"/>
      <c r="Q661" s="6"/>
      <c r="R661" s="6"/>
      <c r="S661" s="6"/>
      <c r="T661" s="7"/>
      <c r="U661" s="7"/>
      <c r="V661" s="7"/>
      <c r="W661" s="7"/>
      <c r="X661" s="7"/>
      <c r="Y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</row>
    <row r="662" spans="1:3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6"/>
      <c r="Q662" s="6"/>
      <c r="R662" s="6"/>
      <c r="S662" s="6"/>
      <c r="T662" s="7"/>
      <c r="U662" s="7"/>
      <c r="V662" s="7"/>
      <c r="W662" s="7"/>
      <c r="X662" s="7"/>
      <c r="Y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</row>
    <row r="663" spans="1:3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6"/>
      <c r="Q663" s="6"/>
      <c r="R663" s="6"/>
      <c r="S663" s="6"/>
      <c r="T663" s="7"/>
      <c r="U663" s="7"/>
      <c r="V663" s="7"/>
      <c r="W663" s="7"/>
      <c r="X663" s="7"/>
      <c r="Y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</row>
    <row r="664" spans="1:3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6"/>
      <c r="Q664" s="6"/>
      <c r="R664" s="6"/>
      <c r="S664" s="6"/>
      <c r="T664" s="7"/>
      <c r="U664" s="7"/>
      <c r="V664" s="7"/>
      <c r="W664" s="7"/>
      <c r="X664" s="7"/>
      <c r="Y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</row>
    <row r="665" spans="1:3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6"/>
      <c r="Q665" s="6"/>
      <c r="R665" s="6"/>
      <c r="S665" s="6"/>
      <c r="T665" s="7"/>
      <c r="U665" s="7"/>
      <c r="V665" s="7"/>
      <c r="W665" s="7"/>
      <c r="X665" s="7"/>
      <c r="Y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</row>
    <row r="666" spans="1:3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6"/>
      <c r="Q666" s="6"/>
      <c r="R666" s="6"/>
      <c r="S666" s="6"/>
      <c r="T666" s="7"/>
      <c r="U666" s="7"/>
      <c r="V666" s="7"/>
      <c r="W666" s="7"/>
      <c r="X666" s="7"/>
      <c r="Y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</row>
    <row r="667" spans="1:3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6"/>
      <c r="Q667" s="6"/>
      <c r="R667" s="6"/>
      <c r="S667" s="6"/>
      <c r="T667" s="7"/>
      <c r="U667" s="7"/>
      <c r="V667" s="7"/>
      <c r="W667" s="7"/>
      <c r="X667" s="7"/>
      <c r="Y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</row>
    <row r="668" spans="1:3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6"/>
      <c r="Q668" s="6"/>
      <c r="R668" s="6"/>
      <c r="S668" s="6"/>
      <c r="T668" s="7"/>
      <c r="U668" s="7"/>
      <c r="V668" s="7"/>
      <c r="W668" s="7"/>
      <c r="X668" s="7"/>
      <c r="Y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</row>
    <row r="669" spans="1:3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6"/>
      <c r="Q669" s="6"/>
      <c r="R669" s="6"/>
      <c r="S669" s="6"/>
      <c r="T669" s="7"/>
      <c r="U669" s="7"/>
      <c r="V669" s="7"/>
      <c r="W669" s="7"/>
      <c r="X669" s="7"/>
      <c r="Y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</row>
    <row r="670" spans="1:3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6"/>
      <c r="Q670" s="6"/>
      <c r="R670" s="6"/>
      <c r="S670" s="6"/>
      <c r="T670" s="7"/>
      <c r="U670" s="7"/>
      <c r="V670" s="7"/>
      <c r="W670" s="7"/>
      <c r="X670" s="7"/>
      <c r="Y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</row>
    <row r="671" spans="1:3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6"/>
      <c r="Q671" s="6"/>
      <c r="R671" s="6"/>
      <c r="S671" s="6"/>
      <c r="T671" s="7"/>
      <c r="U671" s="7"/>
      <c r="V671" s="7"/>
      <c r="W671" s="7"/>
      <c r="X671" s="7"/>
      <c r="Y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</row>
    <row r="672" spans="1:3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6"/>
      <c r="Q672" s="6"/>
      <c r="R672" s="6"/>
      <c r="S672" s="6"/>
      <c r="T672" s="7"/>
      <c r="U672" s="7"/>
      <c r="V672" s="7"/>
      <c r="W672" s="7"/>
      <c r="X672" s="7"/>
      <c r="Y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</row>
    <row r="673" spans="1:3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6"/>
      <c r="Q673" s="6"/>
      <c r="R673" s="6"/>
      <c r="S673" s="6"/>
      <c r="T673" s="7"/>
      <c r="U673" s="7"/>
      <c r="V673" s="7"/>
      <c r="W673" s="7"/>
      <c r="X673" s="7"/>
      <c r="Y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</row>
    <row r="674" spans="1:3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6"/>
      <c r="Q674" s="6"/>
      <c r="R674" s="6"/>
      <c r="S674" s="6"/>
      <c r="T674" s="7"/>
      <c r="U674" s="7"/>
      <c r="V674" s="7"/>
      <c r="W674" s="7"/>
      <c r="X674" s="7"/>
      <c r="Y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</row>
    <row r="675" spans="1:3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6"/>
      <c r="Q675" s="6"/>
      <c r="R675" s="6"/>
      <c r="S675" s="6"/>
      <c r="T675" s="7"/>
      <c r="U675" s="7"/>
      <c r="V675" s="7"/>
      <c r="W675" s="7"/>
      <c r="X675" s="7"/>
      <c r="Y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</row>
    <row r="676" spans="1:3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6"/>
      <c r="Q676" s="6"/>
      <c r="R676" s="6"/>
      <c r="S676" s="6"/>
      <c r="T676" s="7"/>
      <c r="U676" s="7"/>
      <c r="V676" s="7"/>
      <c r="W676" s="7"/>
      <c r="X676" s="7"/>
      <c r="Y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</row>
    <row r="677" spans="1:3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6"/>
      <c r="Q677" s="6"/>
      <c r="R677" s="6"/>
      <c r="S677" s="6"/>
      <c r="T677" s="7"/>
      <c r="U677" s="7"/>
      <c r="V677" s="7"/>
      <c r="W677" s="7"/>
      <c r="X677" s="7"/>
      <c r="Y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</row>
    <row r="678" spans="1:3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6"/>
      <c r="Q678" s="6"/>
      <c r="R678" s="6"/>
      <c r="S678" s="6"/>
      <c r="T678" s="7"/>
      <c r="U678" s="7"/>
      <c r="V678" s="7"/>
      <c r="W678" s="7"/>
      <c r="X678" s="7"/>
      <c r="Y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</row>
    <row r="679" spans="1:3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6"/>
      <c r="Q679" s="6"/>
      <c r="R679" s="6"/>
      <c r="S679" s="6"/>
      <c r="T679" s="7"/>
      <c r="U679" s="7"/>
      <c r="V679" s="7"/>
      <c r="W679" s="7"/>
      <c r="X679" s="7"/>
      <c r="Y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</row>
    <row r="680" spans="1:3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6"/>
      <c r="Q680" s="6"/>
      <c r="R680" s="6"/>
      <c r="S680" s="6"/>
      <c r="T680" s="7"/>
      <c r="U680" s="7"/>
      <c r="V680" s="7"/>
      <c r="W680" s="7"/>
      <c r="X680" s="7"/>
      <c r="Y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</row>
    <row r="681" spans="1:3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6"/>
      <c r="Q681" s="6"/>
      <c r="R681" s="6"/>
      <c r="S681" s="6"/>
      <c r="T681" s="7"/>
      <c r="U681" s="7"/>
      <c r="V681" s="7"/>
      <c r="W681" s="7"/>
      <c r="X681" s="7"/>
      <c r="Y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</row>
    <row r="682" spans="1:3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6"/>
      <c r="Q682" s="6"/>
      <c r="R682" s="6"/>
      <c r="S682" s="6"/>
      <c r="T682" s="7"/>
      <c r="U682" s="7"/>
      <c r="V682" s="7"/>
      <c r="W682" s="7"/>
      <c r="X682" s="7"/>
      <c r="Y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</row>
    <row r="683" spans="1:3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6"/>
      <c r="Q683" s="6"/>
      <c r="R683" s="6"/>
      <c r="S683" s="6"/>
      <c r="T683" s="7"/>
      <c r="U683" s="7"/>
      <c r="V683" s="7"/>
      <c r="W683" s="7"/>
      <c r="X683" s="7"/>
      <c r="Y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</row>
    <row r="684" spans="1:3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6"/>
      <c r="Q684" s="6"/>
      <c r="R684" s="6"/>
      <c r="S684" s="6"/>
      <c r="T684" s="7"/>
      <c r="U684" s="7"/>
      <c r="V684" s="7"/>
      <c r="W684" s="7"/>
      <c r="X684" s="7"/>
      <c r="Y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</row>
    <row r="685" spans="1:3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6"/>
      <c r="Q685" s="6"/>
      <c r="R685" s="6"/>
      <c r="S685" s="6"/>
      <c r="T685" s="7"/>
      <c r="U685" s="7"/>
      <c r="V685" s="7"/>
      <c r="W685" s="7"/>
      <c r="X685" s="7"/>
      <c r="Y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</row>
    <row r="686" spans="1:3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6"/>
      <c r="Q686" s="6"/>
      <c r="R686" s="6"/>
      <c r="S686" s="6"/>
      <c r="T686" s="7"/>
      <c r="U686" s="7"/>
      <c r="V686" s="7"/>
      <c r="W686" s="7"/>
      <c r="X686" s="7"/>
      <c r="Y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</row>
    <row r="687" spans="1:3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6"/>
      <c r="Q687" s="6"/>
      <c r="R687" s="6"/>
      <c r="S687" s="6"/>
      <c r="T687" s="7"/>
      <c r="U687" s="7"/>
      <c r="V687" s="7"/>
      <c r="W687" s="7"/>
      <c r="X687" s="7"/>
      <c r="Y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</row>
    <row r="688" spans="1:3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6"/>
      <c r="Q688" s="6"/>
      <c r="R688" s="6"/>
      <c r="S688" s="6"/>
      <c r="T688" s="7"/>
      <c r="U688" s="7"/>
      <c r="V688" s="7"/>
      <c r="W688" s="7"/>
      <c r="X688" s="7"/>
      <c r="Y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</row>
    <row r="689" spans="1:3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6"/>
      <c r="Q689" s="6"/>
      <c r="R689" s="6"/>
      <c r="S689" s="6"/>
      <c r="T689" s="7"/>
      <c r="U689" s="7"/>
      <c r="V689" s="7"/>
      <c r="W689" s="7"/>
      <c r="X689" s="7"/>
      <c r="Y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</row>
    <row r="690" spans="1:3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6"/>
      <c r="Q690" s="6"/>
      <c r="R690" s="6"/>
      <c r="S690" s="6"/>
      <c r="T690" s="7"/>
      <c r="U690" s="7"/>
      <c r="V690" s="7"/>
      <c r="W690" s="7"/>
      <c r="X690" s="7"/>
      <c r="Y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</row>
    <row r="691" spans="1:3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6"/>
      <c r="Q691" s="6"/>
      <c r="R691" s="6"/>
      <c r="S691" s="6"/>
      <c r="T691" s="7"/>
      <c r="U691" s="7"/>
      <c r="V691" s="7"/>
      <c r="W691" s="7"/>
      <c r="X691" s="7"/>
      <c r="Y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</row>
    <row r="692" spans="1:3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6"/>
      <c r="Q692" s="6"/>
      <c r="R692" s="6"/>
      <c r="S692" s="6"/>
      <c r="T692" s="7"/>
      <c r="U692" s="7"/>
      <c r="V692" s="7"/>
      <c r="W692" s="7"/>
      <c r="X692" s="7"/>
      <c r="Y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</row>
    <row r="693" spans="1:3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6"/>
      <c r="Q693" s="6"/>
      <c r="R693" s="6"/>
      <c r="S693" s="6"/>
      <c r="T693" s="7"/>
      <c r="U693" s="7"/>
      <c r="V693" s="7"/>
      <c r="W693" s="7"/>
      <c r="X693" s="7"/>
      <c r="Y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</row>
    <row r="694" spans="1:3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6"/>
      <c r="Q694" s="6"/>
      <c r="R694" s="6"/>
      <c r="S694" s="6"/>
      <c r="T694" s="7"/>
      <c r="U694" s="7"/>
      <c r="V694" s="7"/>
      <c r="W694" s="7"/>
      <c r="X694" s="7"/>
      <c r="Y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</row>
    <row r="695" spans="1:3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6"/>
      <c r="Q695" s="6"/>
      <c r="R695" s="6"/>
      <c r="S695" s="6"/>
      <c r="T695" s="7"/>
      <c r="U695" s="7"/>
      <c r="V695" s="7"/>
      <c r="W695" s="7"/>
      <c r="X695" s="7"/>
      <c r="Y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</row>
    <row r="696" spans="1:3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6"/>
      <c r="Q696" s="6"/>
      <c r="R696" s="6"/>
      <c r="S696" s="6"/>
      <c r="T696" s="7"/>
      <c r="U696" s="7"/>
      <c r="V696" s="7"/>
      <c r="W696" s="7"/>
      <c r="X696" s="7"/>
      <c r="Y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</row>
    <row r="697" spans="1:3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6"/>
      <c r="Q697" s="6"/>
      <c r="R697" s="6"/>
      <c r="S697" s="6"/>
      <c r="T697" s="7"/>
      <c r="U697" s="7"/>
      <c r="V697" s="7"/>
      <c r="W697" s="7"/>
      <c r="X697" s="7"/>
      <c r="Y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</row>
    <row r="698" spans="1:3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6"/>
      <c r="Q698" s="6"/>
      <c r="R698" s="6"/>
      <c r="S698" s="6"/>
      <c r="T698" s="7"/>
      <c r="U698" s="7"/>
      <c r="V698" s="7"/>
      <c r="W698" s="7"/>
      <c r="X698" s="7"/>
      <c r="Y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</row>
    <row r="699" spans="1:3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6"/>
      <c r="Q699" s="6"/>
      <c r="R699" s="6"/>
      <c r="S699" s="6"/>
      <c r="T699" s="7"/>
      <c r="U699" s="7"/>
      <c r="V699" s="7"/>
      <c r="W699" s="7"/>
      <c r="X699" s="7"/>
      <c r="Y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</row>
    <row r="700" spans="1:3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6"/>
      <c r="Q700" s="6"/>
      <c r="R700" s="6"/>
      <c r="S700" s="6"/>
      <c r="T700" s="7"/>
      <c r="U700" s="7"/>
      <c r="V700" s="7"/>
      <c r="W700" s="7"/>
      <c r="X700" s="7"/>
      <c r="Y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</row>
    <row r="701" spans="1:3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6"/>
      <c r="Q701" s="6"/>
      <c r="R701" s="6"/>
      <c r="S701" s="6"/>
      <c r="T701" s="7"/>
      <c r="U701" s="7"/>
      <c r="V701" s="7"/>
      <c r="W701" s="7"/>
      <c r="X701" s="7"/>
      <c r="Y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</row>
    <row r="702" spans="1:3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6"/>
      <c r="Q702" s="6"/>
      <c r="R702" s="6"/>
      <c r="S702" s="6"/>
      <c r="T702" s="7"/>
      <c r="U702" s="7"/>
      <c r="V702" s="7"/>
      <c r="W702" s="7"/>
      <c r="X702" s="7"/>
      <c r="Y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</row>
    <row r="703" spans="1:3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6"/>
      <c r="Q703" s="6"/>
      <c r="R703" s="6"/>
      <c r="S703" s="6"/>
      <c r="T703" s="7"/>
      <c r="U703" s="7"/>
      <c r="V703" s="7"/>
      <c r="W703" s="7"/>
      <c r="X703" s="7"/>
      <c r="Y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</row>
    <row r="704" spans="1:3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6"/>
      <c r="Q704" s="6"/>
      <c r="R704" s="6"/>
      <c r="S704" s="6"/>
      <c r="T704" s="7"/>
      <c r="U704" s="7"/>
      <c r="V704" s="7"/>
      <c r="W704" s="7"/>
      <c r="X704" s="7"/>
      <c r="Y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</row>
    <row r="705" spans="1:3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6"/>
      <c r="Q705" s="6"/>
      <c r="R705" s="6"/>
      <c r="S705" s="6"/>
      <c r="T705" s="7"/>
      <c r="U705" s="7"/>
      <c r="V705" s="7"/>
      <c r="W705" s="7"/>
      <c r="X705" s="7"/>
      <c r="Y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</row>
    <row r="706" spans="1:3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6"/>
      <c r="Q706" s="6"/>
      <c r="R706" s="6"/>
      <c r="S706" s="6"/>
      <c r="T706" s="7"/>
      <c r="U706" s="7"/>
      <c r="V706" s="7"/>
      <c r="W706" s="7"/>
      <c r="X706" s="7"/>
      <c r="Y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</row>
    <row r="707" spans="1:3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6"/>
      <c r="Q707" s="6"/>
      <c r="R707" s="6"/>
      <c r="S707" s="6"/>
      <c r="T707" s="7"/>
      <c r="U707" s="7"/>
      <c r="V707" s="7"/>
      <c r="W707" s="7"/>
      <c r="X707" s="7"/>
      <c r="Y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</row>
    <row r="708" spans="1:3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6"/>
      <c r="Q708" s="6"/>
      <c r="R708" s="6"/>
      <c r="S708" s="6"/>
      <c r="T708" s="7"/>
      <c r="U708" s="7"/>
      <c r="V708" s="7"/>
      <c r="W708" s="7"/>
      <c r="X708" s="7"/>
      <c r="Y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</row>
    <row r="709" spans="1:3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6"/>
      <c r="Q709" s="6"/>
      <c r="R709" s="6"/>
      <c r="S709" s="6"/>
      <c r="T709" s="7"/>
      <c r="U709" s="7"/>
      <c r="V709" s="7"/>
      <c r="W709" s="7"/>
      <c r="X709" s="7"/>
      <c r="Y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</row>
    <row r="710" spans="1:3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6"/>
      <c r="Q710" s="6"/>
      <c r="R710" s="6"/>
      <c r="S710" s="6"/>
      <c r="T710" s="7"/>
      <c r="U710" s="7"/>
      <c r="V710" s="7"/>
      <c r="W710" s="7"/>
      <c r="X710" s="7"/>
      <c r="Y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</row>
    <row r="711" spans="1:3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6"/>
      <c r="Q711" s="6"/>
      <c r="R711" s="6"/>
      <c r="S711" s="6"/>
      <c r="T711" s="7"/>
      <c r="U711" s="7"/>
      <c r="V711" s="7"/>
      <c r="W711" s="7"/>
      <c r="X711" s="7"/>
      <c r="Y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</row>
    <row r="712" spans="1:3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6"/>
      <c r="Q712" s="6"/>
      <c r="R712" s="6"/>
      <c r="S712" s="6"/>
      <c r="T712" s="7"/>
      <c r="U712" s="7"/>
      <c r="V712" s="7"/>
      <c r="W712" s="7"/>
      <c r="X712" s="7"/>
      <c r="Y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</row>
    <row r="713" spans="1:3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6"/>
      <c r="Q713" s="6"/>
      <c r="R713" s="6"/>
      <c r="S713" s="6"/>
      <c r="T713" s="7"/>
      <c r="U713" s="7"/>
      <c r="V713" s="7"/>
      <c r="W713" s="7"/>
      <c r="X713" s="7"/>
      <c r="Y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</row>
    <row r="714" spans="1:3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6"/>
      <c r="Q714" s="6"/>
      <c r="R714" s="6"/>
      <c r="S714" s="6"/>
      <c r="T714" s="7"/>
      <c r="U714" s="7"/>
      <c r="V714" s="7"/>
      <c r="W714" s="7"/>
      <c r="X714" s="7"/>
      <c r="Y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</row>
    <row r="715" spans="1:3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6"/>
      <c r="Q715" s="6"/>
      <c r="R715" s="6"/>
      <c r="S715" s="6"/>
      <c r="T715" s="7"/>
      <c r="U715" s="7"/>
      <c r="V715" s="7"/>
      <c r="W715" s="7"/>
      <c r="X715" s="7"/>
      <c r="Y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</row>
    <row r="716" spans="1:3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6"/>
      <c r="Q716" s="6"/>
      <c r="R716" s="6"/>
      <c r="S716" s="6"/>
      <c r="T716" s="7"/>
      <c r="U716" s="7"/>
      <c r="V716" s="7"/>
      <c r="W716" s="7"/>
      <c r="X716" s="7"/>
      <c r="Y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</row>
    <row r="717" spans="1:3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6"/>
      <c r="Q717" s="6"/>
      <c r="R717" s="6"/>
      <c r="S717" s="6"/>
      <c r="T717" s="7"/>
      <c r="U717" s="7"/>
      <c r="V717" s="7"/>
      <c r="W717" s="7"/>
      <c r="X717" s="7"/>
      <c r="Y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</row>
    <row r="718" spans="1:3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6"/>
      <c r="Q718" s="6"/>
      <c r="R718" s="6"/>
      <c r="S718" s="6"/>
      <c r="T718" s="7"/>
      <c r="U718" s="7"/>
      <c r="V718" s="7"/>
      <c r="W718" s="7"/>
      <c r="X718" s="7"/>
      <c r="Y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</row>
    <row r="719" spans="1:3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6"/>
      <c r="Q719" s="6"/>
      <c r="R719" s="6"/>
      <c r="S719" s="6"/>
      <c r="T719" s="7"/>
      <c r="U719" s="7"/>
      <c r="V719" s="7"/>
      <c r="W719" s="7"/>
      <c r="X719" s="7"/>
      <c r="Y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</row>
    <row r="720" spans="1:3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6"/>
      <c r="Q720" s="6"/>
      <c r="R720" s="6"/>
      <c r="S720" s="6"/>
      <c r="T720" s="7"/>
      <c r="U720" s="7"/>
      <c r="V720" s="7"/>
      <c r="W720" s="7"/>
      <c r="X720" s="7"/>
      <c r="Y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</row>
    <row r="721" spans="1:3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6"/>
      <c r="Q721" s="6"/>
      <c r="R721" s="6"/>
      <c r="S721" s="6"/>
      <c r="T721" s="7"/>
      <c r="U721" s="7"/>
      <c r="V721" s="7"/>
      <c r="W721" s="7"/>
      <c r="X721" s="7"/>
      <c r="Y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</row>
    <row r="722" spans="1:3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6"/>
      <c r="Q722" s="6"/>
      <c r="R722" s="6"/>
      <c r="S722" s="6"/>
      <c r="T722" s="7"/>
      <c r="U722" s="7"/>
      <c r="V722" s="7"/>
      <c r="W722" s="7"/>
      <c r="X722" s="7"/>
      <c r="Y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</row>
    <row r="723" spans="1:3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6"/>
      <c r="Q723" s="6"/>
      <c r="R723" s="6"/>
      <c r="S723" s="6"/>
      <c r="T723" s="7"/>
      <c r="U723" s="7"/>
      <c r="V723" s="7"/>
      <c r="W723" s="7"/>
      <c r="X723" s="7"/>
      <c r="Y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</row>
    <row r="724" spans="1:3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6"/>
      <c r="Q724" s="6"/>
      <c r="R724" s="6"/>
      <c r="S724" s="6"/>
      <c r="T724" s="7"/>
      <c r="U724" s="7"/>
      <c r="V724" s="7"/>
      <c r="W724" s="7"/>
      <c r="X724" s="7"/>
      <c r="Y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</row>
    <row r="725" spans="1:3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6"/>
      <c r="Q725" s="6"/>
      <c r="R725" s="6"/>
      <c r="S725" s="6"/>
      <c r="T725" s="7"/>
      <c r="U725" s="7"/>
      <c r="V725" s="7"/>
      <c r="W725" s="7"/>
      <c r="X725" s="7"/>
      <c r="Y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</row>
    <row r="726" spans="1:3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6"/>
      <c r="Q726" s="6"/>
      <c r="R726" s="6"/>
      <c r="S726" s="6"/>
      <c r="T726" s="7"/>
      <c r="U726" s="7"/>
      <c r="V726" s="7"/>
      <c r="W726" s="7"/>
      <c r="X726" s="7"/>
      <c r="Y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</row>
    <row r="727" spans="1:3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6"/>
      <c r="Q727" s="6"/>
      <c r="R727" s="6"/>
      <c r="S727" s="6"/>
      <c r="T727" s="7"/>
      <c r="U727" s="7"/>
      <c r="V727" s="7"/>
      <c r="W727" s="7"/>
      <c r="X727" s="7"/>
      <c r="Y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</row>
    <row r="728" spans="1:3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6"/>
      <c r="Q728" s="6"/>
      <c r="R728" s="6"/>
      <c r="S728" s="6"/>
      <c r="T728" s="7"/>
      <c r="U728" s="7"/>
      <c r="V728" s="7"/>
      <c r="W728" s="7"/>
      <c r="X728" s="7"/>
      <c r="Y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</row>
    <row r="729" spans="1:3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6"/>
      <c r="Q729" s="6"/>
      <c r="R729" s="6"/>
      <c r="S729" s="6"/>
      <c r="T729" s="7"/>
      <c r="U729" s="7"/>
      <c r="V729" s="7"/>
      <c r="W729" s="7"/>
      <c r="X729" s="7"/>
      <c r="Y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</row>
    <row r="730" spans="1:3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6"/>
      <c r="Q730" s="6"/>
      <c r="R730" s="6"/>
      <c r="S730" s="6"/>
      <c r="T730" s="7"/>
      <c r="U730" s="7"/>
      <c r="V730" s="7"/>
      <c r="W730" s="7"/>
      <c r="X730" s="7"/>
      <c r="Y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</row>
    <row r="731" spans="1:3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6"/>
      <c r="Q731" s="6"/>
      <c r="R731" s="6"/>
      <c r="S731" s="6"/>
      <c r="T731" s="7"/>
      <c r="U731" s="7"/>
      <c r="V731" s="7"/>
      <c r="W731" s="7"/>
      <c r="X731" s="7"/>
      <c r="Y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</row>
    <row r="732" spans="1:3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6"/>
      <c r="Q732" s="6"/>
      <c r="R732" s="6"/>
      <c r="S732" s="6"/>
      <c r="T732" s="7"/>
      <c r="U732" s="7"/>
      <c r="V732" s="7"/>
      <c r="W732" s="7"/>
      <c r="X732" s="7"/>
      <c r="Y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</row>
    <row r="733" spans="1:3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6"/>
      <c r="Q733" s="6"/>
      <c r="R733" s="6"/>
      <c r="S733" s="6"/>
      <c r="T733" s="7"/>
      <c r="U733" s="7"/>
      <c r="V733" s="7"/>
      <c r="W733" s="7"/>
      <c r="X733" s="7"/>
      <c r="Y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</row>
    <row r="734" spans="1:3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6"/>
      <c r="Q734" s="6"/>
      <c r="R734" s="6"/>
      <c r="S734" s="6"/>
      <c r="T734" s="7"/>
      <c r="U734" s="7"/>
      <c r="V734" s="7"/>
      <c r="W734" s="7"/>
      <c r="X734" s="7"/>
      <c r="Y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</row>
    <row r="735" spans="1:3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6"/>
      <c r="Q735" s="6"/>
      <c r="R735" s="6"/>
      <c r="S735" s="6"/>
      <c r="T735" s="7"/>
      <c r="U735" s="7"/>
      <c r="V735" s="7"/>
      <c r="W735" s="7"/>
      <c r="X735" s="7"/>
      <c r="Y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</row>
    <row r="736" spans="1: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6"/>
      <c r="Q736" s="6"/>
      <c r="R736" s="6"/>
      <c r="S736" s="6"/>
      <c r="T736" s="7"/>
      <c r="U736" s="7"/>
      <c r="V736" s="7"/>
      <c r="W736" s="7"/>
      <c r="X736" s="7"/>
      <c r="Y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</row>
    <row r="737" spans="1:3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6"/>
      <c r="Q737" s="6"/>
      <c r="R737" s="6"/>
      <c r="S737" s="6"/>
      <c r="T737" s="7"/>
      <c r="U737" s="7"/>
      <c r="V737" s="7"/>
      <c r="W737" s="7"/>
      <c r="X737" s="7"/>
      <c r="Y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</row>
    <row r="738" spans="1:3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6"/>
      <c r="Q738" s="6"/>
      <c r="R738" s="6"/>
      <c r="S738" s="6"/>
      <c r="T738" s="7"/>
      <c r="U738" s="7"/>
      <c r="V738" s="7"/>
      <c r="W738" s="7"/>
      <c r="X738" s="7"/>
      <c r="Y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</row>
    <row r="739" spans="1:3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6"/>
      <c r="Q739" s="6"/>
      <c r="R739" s="6"/>
      <c r="S739" s="6"/>
      <c r="T739" s="7"/>
      <c r="U739" s="7"/>
      <c r="V739" s="7"/>
      <c r="W739" s="7"/>
      <c r="X739" s="7"/>
      <c r="Y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</row>
    <row r="740" spans="1:3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6"/>
      <c r="Q740" s="6"/>
      <c r="R740" s="6"/>
      <c r="S740" s="6"/>
      <c r="T740" s="7"/>
      <c r="U740" s="7"/>
      <c r="V740" s="7"/>
      <c r="W740" s="7"/>
      <c r="X740" s="7"/>
      <c r="Y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</row>
    <row r="741" spans="1:3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6"/>
      <c r="Q741" s="6"/>
      <c r="R741" s="6"/>
      <c r="S741" s="6"/>
      <c r="T741" s="7"/>
      <c r="U741" s="7"/>
      <c r="V741" s="7"/>
      <c r="W741" s="7"/>
      <c r="X741" s="7"/>
      <c r="Y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</row>
    <row r="742" spans="1:3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6"/>
      <c r="Q742" s="6"/>
      <c r="R742" s="6"/>
      <c r="S742" s="6"/>
      <c r="T742" s="7"/>
      <c r="U742" s="7"/>
      <c r="V742" s="7"/>
      <c r="W742" s="7"/>
      <c r="X742" s="7"/>
      <c r="Y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</row>
    <row r="743" spans="1:3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6"/>
      <c r="Q743" s="6"/>
      <c r="R743" s="6"/>
      <c r="S743" s="6"/>
      <c r="T743" s="7"/>
      <c r="U743" s="7"/>
      <c r="V743" s="7"/>
      <c r="W743" s="7"/>
      <c r="X743" s="7"/>
      <c r="Y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</row>
    <row r="744" spans="1:3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6"/>
      <c r="Q744" s="6"/>
      <c r="R744" s="6"/>
      <c r="S744" s="6"/>
      <c r="T744" s="7"/>
      <c r="U744" s="7"/>
      <c r="V744" s="7"/>
      <c r="W744" s="7"/>
      <c r="X744" s="7"/>
      <c r="Y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</row>
    <row r="745" spans="1:3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6"/>
      <c r="Q745" s="6"/>
      <c r="R745" s="6"/>
      <c r="S745" s="6"/>
      <c r="T745" s="7"/>
      <c r="U745" s="7"/>
      <c r="V745" s="7"/>
      <c r="W745" s="7"/>
      <c r="X745" s="7"/>
      <c r="Y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</row>
    <row r="746" spans="1:3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6"/>
      <c r="Q746" s="6"/>
      <c r="R746" s="6"/>
      <c r="S746" s="6"/>
      <c r="T746" s="7"/>
      <c r="U746" s="7"/>
      <c r="V746" s="7"/>
      <c r="W746" s="7"/>
      <c r="X746" s="7"/>
      <c r="Y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</row>
    <row r="747" spans="1:3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6"/>
      <c r="Q747" s="6"/>
      <c r="R747" s="6"/>
      <c r="S747" s="6"/>
      <c r="T747" s="7"/>
      <c r="U747" s="7"/>
      <c r="V747" s="7"/>
      <c r="W747" s="7"/>
      <c r="X747" s="7"/>
      <c r="Y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</row>
    <row r="748" spans="1:3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6"/>
      <c r="Q748" s="6"/>
      <c r="R748" s="6"/>
      <c r="S748" s="6"/>
      <c r="T748" s="7"/>
      <c r="U748" s="7"/>
      <c r="V748" s="7"/>
      <c r="W748" s="7"/>
      <c r="X748" s="7"/>
      <c r="Y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</row>
    <row r="749" spans="1:3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6"/>
      <c r="Q749" s="6"/>
      <c r="R749" s="6"/>
      <c r="S749" s="6"/>
      <c r="T749" s="7"/>
      <c r="U749" s="7"/>
      <c r="V749" s="7"/>
      <c r="W749" s="7"/>
      <c r="X749" s="7"/>
      <c r="Y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</row>
    <row r="750" spans="1:3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6"/>
      <c r="Q750" s="6"/>
      <c r="R750" s="6"/>
      <c r="S750" s="6"/>
      <c r="T750" s="7"/>
      <c r="U750" s="7"/>
      <c r="V750" s="7"/>
      <c r="W750" s="7"/>
      <c r="X750" s="7"/>
      <c r="Y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</row>
    <row r="751" spans="1:3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6"/>
      <c r="Q751" s="6"/>
      <c r="R751" s="6"/>
      <c r="S751" s="6"/>
      <c r="T751" s="7"/>
      <c r="U751" s="7"/>
      <c r="V751" s="7"/>
      <c r="W751" s="7"/>
      <c r="X751" s="7"/>
      <c r="Y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</row>
    <row r="752" spans="1:3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6"/>
      <c r="Q752" s="6"/>
      <c r="R752" s="6"/>
      <c r="S752" s="6"/>
      <c r="T752" s="7"/>
      <c r="U752" s="7"/>
      <c r="V752" s="7"/>
      <c r="W752" s="7"/>
      <c r="X752" s="7"/>
      <c r="Y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</row>
    <row r="753" spans="1:3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6"/>
      <c r="Q753" s="6"/>
      <c r="R753" s="6"/>
      <c r="S753" s="6"/>
      <c r="T753" s="7"/>
      <c r="U753" s="7"/>
      <c r="V753" s="7"/>
      <c r="W753" s="7"/>
      <c r="X753" s="7"/>
      <c r="Y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</row>
    <row r="754" spans="1:3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6"/>
      <c r="Q754" s="6"/>
      <c r="R754" s="6"/>
      <c r="S754" s="6"/>
      <c r="T754" s="7"/>
      <c r="U754" s="7"/>
      <c r="V754" s="7"/>
      <c r="W754" s="7"/>
      <c r="X754" s="7"/>
      <c r="Y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</row>
    <row r="755" spans="1:3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6"/>
      <c r="Q755" s="6"/>
      <c r="R755" s="6"/>
      <c r="S755" s="6"/>
      <c r="T755" s="7"/>
      <c r="U755" s="7"/>
      <c r="V755" s="7"/>
      <c r="W755" s="7"/>
      <c r="X755" s="7"/>
      <c r="Y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</row>
    <row r="756" spans="1:3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6"/>
      <c r="Q756" s="6"/>
      <c r="R756" s="6"/>
      <c r="S756" s="6"/>
      <c r="T756" s="7"/>
      <c r="U756" s="7"/>
      <c r="V756" s="7"/>
      <c r="W756" s="7"/>
      <c r="X756" s="7"/>
      <c r="Y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</row>
    <row r="757" spans="1:3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6"/>
      <c r="Q757" s="6"/>
      <c r="R757" s="6"/>
      <c r="S757" s="6"/>
      <c r="T757" s="7"/>
      <c r="U757" s="7"/>
      <c r="V757" s="7"/>
      <c r="W757" s="7"/>
      <c r="X757" s="7"/>
      <c r="Y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</row>
    <row r="758" spans="1:3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6"/>
      <c r="Q758" s="6"/>
      <c r="R758" s="6"/>
      <c r="S758" s="6"/>
      <c r="T758" s="7"/>
      <c r="U758" s="7"/>
      <c r="V758" s="7"/>
      <c r="W758" s="7"/>
      <c r="X758" s="7"/>
      <c r="Y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</row>
    <row r="759" spans="1:3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6"/>
      <c r="Q759" s="6"/>
      <c r="R759" s="6"/>
      <c r="S759" s="6"/>
      <c r="T759" s="7"/>
      <c r="U759" s="7"/>
      <c r="V759" s="7"/>
      <c r="W759" s="7"/>
      <c r="X759" s="7"/>
      <c r="Y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</row>
    <row r="760" spans="1:3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6"/>
      <c r="Q760" s="6"/>
      <c r="R760" s="6"/>
      <c r="S760" s="6"/>
      <c r="T760" s="7"/>
      <c r="U760" s="7"/>
      <c r="V760" s="7"/>
      <c r="W760" s="7"/>
      <c r="X760" s="7"/>
      <c r="Y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</row>
    <row r="761" spans="1:3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6"/>
      <c r="Q761" s="6"/>
      <c r="R761" s="6"/>
      <c r="S761" s="6"/>
      <c r="T761" s="7"/>
      <c r="U761" s="7"/>
      <c r="V761" s="7"/>
      <c r="W761" s="7"/>
      <c r="X761" s="7"/>
      <c r="Y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</row>
    <row r="762" spans="1:3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6"/>
      <c r="Q762" s="6"/>
      <c r="R762" s="6"/>
      <c r="S762" s="6"/>
      <c r="T762" s="7"/>
      <c r="U762" s="7"/>
      <c r="V762" s="7"/>
      <c r="W762" s="7"/>
      <c r="X762" s="7"/>
      <c r="Y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</row>
    <row r="763" spans="1:3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6"/>
      <c r="Q763" s="6"/>
      <c r="R763" s="6"/>
      <c r="S763" s="6"/>
      <c r="T763" s="7"/>
      <c r="U763" s="7"/>
      <c r="V763" s="7"/>
      <c r="W763" s="7"/>
      <c r="X763" s="7"/>
      <c r="Y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</row>
    <row r="764" spans="1:3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6"/>
      <c r="Q764" s="6"/>
      <c r="R764" s="6"/>
      <c r="S764" s="6"/>
      <c r="T764" s="7"/>
      <c r="U764" s="7"/>
      <c r="V764" s="7"/>
      <c r="W764" s="7"/>
      <c r="X764" s="7"/>
      <c r="Y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</row>
    <row r="765" spans="1:3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6"/>
      <c r="Q765" s="6"/>
      <c r="R765" s="6"/>
      <c r="S765" s="6"/>
      <c r="T765" s="7"/>
      <c r="U765" s="7"/>
      <c r="V765" s="7"/>
      <c r="W765" s="7"/>
      <c r="X765" s="7"/>
      <c r="Y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</row>
    <row r="766" spans="1:3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6"/>
      <c r="Q766" s="6"/>
      <c r="R766" s="6"/>
      <c r="S766" s="6"/>
      <c r="T766" s="7"/>
      <c r="U766" s="7"/>
      <c r="V766" s="7"/>
      <c r="W766" s="7"/>
      <c r="X766" s="7"/>
      <c r="Y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</row>
    <row r="767" spans="1:3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6"/>
      <c r="Q767" s="6"/>
      <c r="R767" s="6"/>
      <c r="S767" s="6"/>
      <c r="T767" s="7"/>
      <c r="U767" s="7"/>
      <c r="V767" s="7"/>
      <c r="W767" s="7"/>
      <c r="X767" s="7"/>
      <c r="Y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</row>
    <row r="768" spans="1:3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6"/>
      <c r="Q768" s="6"/>
      <c r="R768" s="6"/>
      <c r="S768" s="6"/>
      <c r="T768" s="7"/>
      <c r="U768" s="7"/>
      <c r="V768" s="7"/>
      <c r="W768" s="7"/>
      <c r="X768" s="7"/>
      <c r="Y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</row>
    <row r="769" spans="1:3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6"/>
      <c r="Q769" s="6"/>
      <c r="R769" s="6"/>
      <c r="S769" s="6"/>
      <c r="T769" s="7"/>
      <c r="U769" s="7"/>
      <c r="V769" s="7"/>
      <c r="W769" s="7"/>
      <c r="X769" s="7"/>
      <c r="Y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</row>
    <row r="770" spans="1:3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6"/>
      <c r="Q770" s="6"/>
      <c r="R770" s="6"/>
      <c r="S770" s="6"/>
      <c r="T770" s="7"/>
      <c r="U770" s="7"/>
      <c r="V770" s="7"/>
      <c r="W770" s="7"/>
      <c r="X770" s="7"/>
      <c r="Y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</row>
    <row r="771" spans="1:3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6"/>
      <c r="Q771" s="6"/>
      <c r="R771" s="6"/>
      <c r="S771" s="6"/>
      <c r="T771" s="7"/>
      <c r="U771" s="7"/>
      <c r="V771" s="7"/>
      <c r="W771" s="7"/>
      <c r="X771" s="7"/>
      <c r="Y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</row>
    <row r="772" spans="1:3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6"/>
      <c r="Q772" s="6"/>
      <c r="R772" s="6"/>
      <c r="S772" s="6"/>
      <c r="T772" s="7"/>
      <c r="U772" s="7"/>
      <c r="V772" s="7"/>
      <c r="W772" s="7"/>
      <c r="X772" s="7"/>
      <c r="Y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</row>
    <row r="773" spans="1:3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6"/>
      <c r="Q773" s="6"/>
      <c r="R773" s="6"/>
      <c r="S773" s="6"/>
      <c r="T773" s="7"/>
      <c r="U773" s="7"/>
      <c r="V773" s="7"/>
      <c r="W773" s="7"/>
      <c r="X773" s="7"/>
      <c r="Y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</row>
    <row r="774" spans="1:3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6"/>
      <c r="Q774" s="6"/>
      <c r="R774" s="6"/>
      <c r="S774" s="6"/>
      <c r="T774" s="7"/>
      <c r="U774" s="7"/>
      <c r="V774" s="7"/>
      <c r="W774" s="7"/>
      <c r="X774" s="7"/>
      <c r="Y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</row>
    <row r="775" spans="1:3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6"/>
      <c r="Q775" s="6"/>
      <c r="R775" s="6"/>
      <c r="S775" s="6"/>
      <c r="T775" s="7"/>
      <c r="U775" s="7"/>
      <c r="V775" s="7"/>
      <c r="W775" s="7"/>
      <c r="X775" s="7"/>
      <c r="Y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</row>
    <row r="776" spans="1:3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6"/>
      <c r="Q776" s="6"/>
      <c r="R776" s="6"/>
      <c r="S776" s="6"/>
      <c r="T776" s="7"/>
      <c r="U776" s="7"/>
      <c r="V776" s="7"/>
      <c r="W776" s="7"/>
      <c r="X776" s="7"/>
      <c r="Y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</row>
    <row r="777" spans="1:3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6"/>
      <c r="Q777" s="6"/>
      <c r="R777" s="6"/>
      <c r="S777" s="6"/>
      <c r="T777" s="7"/>
      <c r="U777" s="7"/>
      <c r="V777" s="7"/>
      <c r="W777" s="7"/>
      <c r="X777" s="7"/>
      <c r="Y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</row>
    <row r="778" spans="1:3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6"/>
      <c r="Q778" s="6"/>
      <c r="R778" s="6"/>
      <c r="S778" s="6"/>
      <c r="T778" s="7"/>
      <c r="U778" s="7"/>
      <c r="V778" s="7"/>
      <c r="W778" s="7"/>
      <c r="X778" s="7"/>
      <c r="Y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</row>
    <row r="779" spans="1:3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6"/>
      <c r="Q779" s="6"/>
      <c r="R779" s="6"/>
      <c r="S779" s="6"/>
      <c r="T779" s="7"/>
      <c r="U779" s="7"/>
      <c r="V779" s="7"/>
      <c r="W779" s="7"/>
      <c r="X779" s="7"/>
      <c r="Y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</row>
    <row r="780" spans="1:3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6"/>
      <c r="Q780" s="6"/>
      <c r="R780" s="6"/>
      <c r="S780" s="6"/>
      <c r="T780" s="7"/>
      <c r="U780" s="7"/>
      <c r="V780" s="7"/>
      <c r="W780" s="7"/>
      <c r="X780" s="7"/>
      <c r="Y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</row>
    <row r="781" spans="1:3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6"/>
      <c r="Q781" s="6"/>
      <c r="R781" s="6"/>
      <c r="S781" s="6"/>
      <c r="T781" s="7"/>
      <c r="U781" s="7"/>
      <c r="V781" s="7"/>
      <c r="W781" s="7"/>
      <c r="X781" s="7"/>
      <c r="Y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</row>
    <row r="782" spans="1:3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6"/>
      <c r="Q782" s="6"/>
      <c r="R782" s="6"/>
      <c r="S782" s="6"/>
      <c r="T782" s="7"/>
      <c r="U782" s="7"/>
      <c r="V782" s="7"/>
      <c r="W782" s="7"/>
      <c r="X782" s="7"/>
      <c r="Y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</row>
    <row r="783" spans="1:3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6"/>
      <c r="Q783" s="6"/>
      <c r="R783" s="6"/>
      <c r="S783" s="6"/>
      <c r="T783" s="7"/>
      <c r="U783" s="7"/>
      <c r="V783" s="7"/>
      <c r="W783" s="7"/>
      <c r="X783" s="7"/>
      <c r="Y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</row>
    <row r="784" spans="1:3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6"/>
      <c r="Q784" s="6"/>
      <c r="R784" s="6"/>
      <c r="S784" s="6"/>
      <c r="T784" s="7"/>
      <c r="U784" s="7"/>
      <c r="V784" s="7"/>
      <c r="W784" s="7"/>
      <c r="X784" s="7"/>
      <c r="Y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</row>
    <row r="785" spans="1:3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6"/>
      <c r="Q785" s="6"/>
      <c r="R785" s="6"/>
      <c r="S785" s="6"/>
      <c r="T785" s="7"/>
      <c r="U785" s="7"/>
      <c r="V785" s="7"/>
      <c r="W785" s="7"/>
      <c r="X785" s="7"/>
      <c r="Y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</row>
    <row r="786" spans="1:3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6"/>
      <c r="Q786" s="6"/>
      <c r="R786" s="6"/>
      <c r="S786" s="6"/>
      <c r="T786" s="7"/>
      <c r="U786" s="7"/>
      <c r="V786" s="7"/>
      <c r="W786" s="7"/>
      <c r="X786" s="7"/>
      <c r="Y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</row>
    <row r="787" spans="1:3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6"/>
      <c r="Q787" s="6"/>
      <c r="R787" s="6"/>
      <c r="S787" s="6"/>
      <c r="T787" s="7"/>
      <c r="U787" s="7"/>
      <c r="V787" s="7"/>
      <c r="W787" s="7"/>
      <c r="X787" s="7"/>
      <c r="Y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</row>
    <row r="788" spans="1:3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6"/>
      <c r="Q788" s="6"/>
      <c r="R788" s="6"/>
      <c r="S788" s="6"/>
      <c r="T788" s="7"/>
      <c r="U788" s="7"/>
      <c r="V788" s="7"/>
      <c r="W788" s="7"/>
      <c r="X788" s="7"/>
      <c r="Y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</row>
    <row r="789" spans="1:3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6"/>
      <c r="Q789" s="6"/>
      <c r="R789" s="6"/>
      <c r="S789" s="6"/>
      <c r="T789" s="7"/>
      <c r="U789" s="7"/>
      <c r="V789" s="7"/>
      <c r="W789" s="7"/>
      <c r="X789" s="7"/>
      <c r="Y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</row>
    <row r="790" spans="1:3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6"/>
      <c r="Q790" s="6"/>
      <c r="R790" s="6"/>
      <c r="S790" s="6"/>
      <c r="T790" s="7"/>
      <c r="U790" s="7"/>
      <c r="V790" s="7"/>
      <c r="W790" s="7"/>
      <c r="X790" s="7"/>
      <c r="Y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</row>
    <row r="791" spans="1:3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6"/>
      <c r="Q791" s="6"/>
      <c r="R791" s="6"/>
      <c r="S791" s="6"/>
      <c r="T791" s="7"/>
      <c r="U791" s="7"/>
      <c r="V791" s="7"/>
      <c r="W791" s="7"/>
      <c r="X791" s="7"/>
      <c r="Y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</row>
    <row r="792" spans="1:3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6"/>
      <c r="Q792" s="6"/>
      <c r="R792" s="6"/>
      <c r="S792" s="6"/>
      <c r="T792" s="7"/>
      <c r="U792" s="7"/>
      <c r="V792" s="7"/>
      <c r="W792" s="7"/>
      <c r="X792" s="7"/>
      <c r="Y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</row>
    <row r="793" spans="1:3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6"/>
      <c r="Q793" s="6"/>
      <c r="R793" s="6"/>
      <c r="S793" s="6"/>
      <c r="T793" s="7"/>
      <c r="U793" s="7"/>
      <c r="V793" s="7"/>
      <c r="W793" s="7"/>
      <c r="X793" s="7"/>
      <c r="Y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</row>
    <row r="794" spans="1:3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6"/>
      <c r="Q794" s="6"/>
      <c r="R794" s="6"/>
      <c r="S794" s="6"/>
      <c r="T794" s="7"/>
      <c r="U794" s="7"/>
      <c r="V794" s="7"/>
      <c r="W794" s="7"/>
      <c r="X794" s="7"/>
      <c r="Y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</row>
    <row r="795" spans="1:3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6"/>
      <c r="Q795" s="6"/>
      <c r="R795" s="6"/>
      <c r="S795" s="6"/>
      <c r="T795" s="7"/>
      <c r="U795" s="7"/>
      <c r="V795" s="7"/>
      <c r="W795" s="7"/>
      <c r="X795" s="7"/>
      <c r="Y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</row>
    <row r="796" spans="1:3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6"/>
      <c r="Q796" s="6"/>
      <c r="R796" s="6"/>
      <c r="S796" s="6"/>
      <c r="T796" s="7"/>
      <c r="U796" s="7"/>
      <c r="V796" s="7"/>
      <c r="W796" s="7"/>
      <c r="X796" s="7"/>
      <c r="Y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</row>
    <row r="797" spans="1:3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6"/>
      <c r="Q797" s="6"/>
      <c r="R797" s="6"/>
      <c r="S797" s="6"/>
      <c r="T797" s="7"/>
      <c r="U797" s="7"/>
      <c r="V797" s="7"/>
      <c r="W797" s="7"/>
      <c r="X797" s="7"/>
      <c r="Y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</row>
    <row r="798" spans="1:3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6"/>
      <c r="Q798" s="6"/>
      <c r="R798" s="6"/>
      <c r="S798" s="6"/>
      <c r="T798" s="7"/>
      <c r="U798" s="7"/>
      <c r="V798" s="7"/>
      <c r="W798" s="7"/>
      <c r="X798" s="7"/>
      <c r="Y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</row>
    <row r="799" spans="1:3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6"/>
      <c r="Q799" s="6"/>
      <c r="R799" s="6"/>
      <c r="S799" s="6"/>
      <c r="T799" s="7"/>
      <c r="U799" s="7"/>
      <c r="V799" s="7"/>
      <c r="W799" s="7"/>
      <c r="X799" s="7"/>
      <c r="Y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</row>
    <row r="800" spans="1:3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6"/>
      <c r="Q800" s="6"/>
      <c r="R800" s="6"/>
      <c r="S800" s="6"/>
      <c r="T800" s="7"/>
      <c r="U800" s="7"/>
      <c r="V800" s="7"/>
      <c r="W800" s="7"/>
      <c r="X800" s="7"/>
      <c r="Y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</row>
    <row r="801" spans="1:3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6"/>
      <c r="Q801" s="6"/>
      <c r="R801" s="6"/>
      <c r="S801" s="6"/>
      <c r="T801" s="7"/>
      <c r="U801" s="7"/>
      <c r="V801" s="7"/>
      <c r="W801" s="7"/>
      <c r="X801" s="7"/>
      <c r="Y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</row>
    <row r="802" spans="1:3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6"/>
      <c r="Q802" s="6"/>
      <c r="R802" s="6"/>
      <c r="S802" s="6"/>
      <c r="T802" s="7"/>
      <c r="U802" s="7"/>
      <c r="V802" s="7"/>
      <c r="W802" s="7"/>
      <c r="X802" s="7"/>
      <c r="Y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</row>
    <row r="803" spans="1:3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6"/>
      <c r="Q803" s="6"/>
      <c r="R803" s="6"/>
      <c r="S803" s="6"/>
      <c r="T803" s="7"/>
      <c r="U803" s="7"/>
      <c r="V803" s="7"/>
      <c r="W803" s="7"/>
      <c r="X803" s="7"/>
      <c r="Y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</row>
    <row r="804" spans="1:3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6"/>
      <c r="Q804" s="6"/>
      <c r="R804" s="6"/>
      <c r="S804" s="6"/>
      <c r="T804" s="7"/>
      <c r="U804" s="7"/>
      <c r="V804" s="7"/>
      <c r="W804" s="7"/>
      <c r="X804" s="7"/>
      <c r="Y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</row>
    <row r="805" spans="1:3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6"/>
      <c r="Q805" s="6"/>
      <c r="R805" s="6"/>
      <c r="S805" s="6"/>
      <c r="T805" s="7"/>
      <c r="U805" s="7"/>
      <c r="V805" s="7"/>
      <c r="W805" s="7"/>
      <c r="X805" s="7"/>
      <c r="Y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</row>
    <row r="806" spans="1:3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6"/>
      <c r="Q806" s="6"/>
      <c r="R806" s="6"/>
      <c r="S806" s="6"/>
      <c r="T806" s="7"/>
      <c r="U806" s="7"/>
      <c r="V806" s="7"/>
      <c r="W806" s="7"/>
      <c r="X806" s="7"/>
      <c r="Y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</row>
    <row r="807" spans="1:3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6"/>
      <c r="Q807" s="6"/>
      <c r="R807" s="6"/>
      <c r="S807" s="6"/>
      <c r="T807" s="7"/>
      <c r="U807" s="7"/>
      <c r="V807" s="7"/>
      <c r="W807" s="7"/>
      <c r="X807" s="7"/>
      <c r="Y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</row>
    <row r="808" spans="1:3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6"/>
      <c r="Q808" s="6"/>
      <c r="R808" s="6"/>
      <c r="S808" s="6"/>
      <c r="T808" s="7"/>
      <c r="U808" s="7"/>
      <c r="V808" s="7"/>
      <c r="W808" s="7"/>
      <c r="X808" s="7"/>
      <c r="Y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</row>
    <row r="809" spans="1:3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6"/>
      <c r="Q809" s="6"/>
      <c r="R809" s="6"/>
      <c r="S809" s="6"/>
      <c r="T809" s="7"/>
      <c r="U809" s="7"/>
      <c r="V809" s="7"/>
      <c r="W809" s="7"/>
      <c r="X809" s="7"/>
      <c r="Y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</row>
    <row r="810" spans="1:3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6"/>
      <c r="Q810" s="6"/>
      <c r="R810" s="6"/>
      <c r="S810" s="6"/>
      <c r="T810" s="7"/>
      <c r="U810" s="7"/>
      <c r="V810" s="7"/>
      <c r="W810" s="7"/>
      <c r="X810" s="7"/>
      <c r="Y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</row>
    <row r="811" spans="1:3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6"/>
      <c r="Q811" s="6"/>
      <c r="R811" s="6"/>
      <c r="S811" s="6"/>
      <c r="T811" s="7"/>
      <c r="U811" s="7"/>
      <c r="V811" s="7"/>
      <c r="W811" s="7"/>
      <c r="X811" s="7"/>
      <c r="Y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</row>
    <row r="812" spans="1:3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6"/>
      <c r="Q812" s="6"/>
      <c r="R812" s="6"/>
      <c r="S812" s="6"/>
      <c r="T812" s="7"/>
      <c r="U812" s="7"/>
      <c r="V812" s="7"/>
      <c r="W812" s="7"/>
      <c r="X812" s="7"/>
      <c r="Y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</row>
    <row r="813" spans="1:3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6"/>
      <c r="Q813" s="6"/>
      <c r="R813" s="6"/>
      <c r="S813" s="6"/>
      <c r="T813" s="7"/>
      <c r="U813" s="7"/>
      <c r="V813" s="7"/>
      <c r="W813" s="7"/>
      <c r="X813" s="7"/>
      <c r="Y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</row>
    <row r="814" spans="1:3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6"/>
      <c r="Q814" s="6"/>
      <c r="R814" s="6"/>
      <c r="S814" s="6"/>
      <c r="T814" s="7"/>
      <c r="U814" s="7"/>
      <c r="V814" s="7"/>
      <c r="W814" s="7"/>
      <c r="X814" s="7"/>
      <c r="Y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</row>
    <row r="815" spans="1:3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6"/>
      <c r="Q815" s="6"/>
      <c r="R815" s="6"/>
      <c r="S815" s="6"/>
      <c r="T815" s="7"/>
      <c r="U815" s="7"/>
      <c r="V815" s="7"/>
      <c r="W815" s="7"/>
      <c r="X815" s="7"/>
      <c r="Y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</row>
    <row r="816" spans="1:3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6"/>
      <c r="Q816" s="6"/>
      <c r="R816" s="6"/>
      <c r="S816" s="6"/>
      <c r="T816" s="7"/>
      <c r="U816" s="7"/>
      <c r="V816" s="7"/>
      <c r="W816" s="7"/>
      <c r="X816" s="7"/>
      <c r="Y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</row>
    <row r="817" spans="1:3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6"/>
      <c r="Q817" s="6"/>
      <c r="R817" s="6"/>
      <c r="S817" s="6"/>
      <c r="T817" s="7"/>
      <c r="U817" s="7"/>
      <c r="V817" s="7"/>
      <c r="W817" s="7"/>
      <c r="X817" s="7"/>
      <c r="Y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</row>
    <row r="818" spans="1:3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6"/>
      <c r="Q818" s="6"/>
      <c r="R818" s="6"/>
      <c r="S818" s="6"/>
      <c r="T818" s="7"/>
      <c r="U818" s="7"/>
      <c r="V818" s="7"/>
      <c r="W818" s="7"/>
      <c r="X818" s="7"/>
      <c r="Y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</row>
    <row r="819" spans="1:3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6"/>
      <c r="Q819" s="6"/>
      <c r="R819" s="6"/>
      <c r="S819" s="6"/>
      <c r="T819" s="7"/>
      <c r="U819" s="7"/>
      <c r="V819" s="7"/>
      <c r="W819" s="7"/>
      <c r="X819" s="7"/>
      <c r="Y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</row>
    <row r="820" spans="1:3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6"/>
      <c r="Q820" s="6"/>
      <c r="R820" s="6"/>
      <c r="S820" s="6"/>
      <c r="T820" s="7"/>
      <c r="U820" s="7"/>
      <c r="V820" s="7"/>
      <c r="W820" s="7"/>
      <c r="X820" s="7"/>
      <c r="Y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</row>
    <row r="821" spans="1:3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6"/>
      <c r="Q821" s="6"/>
      <c r="R821" s="6"/>
      <c r="S821" s="6"/>
      <c r="T821" s="7"/>
      <c r="U821" s="7"/>
      <c r="V821" s="7"/>
      <c r="W821" s="7"/>
      <c r="X821" s="7"/>
      <c r="Y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</row>
    <row r="822" spans="1:3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6"/>
      <c r="Q822" s="6"/>
      <c r="R822" s="6"/>
      <c r="S822" s="6"/>
      <c r="T822" s="7"/>
      <c r="U822" s="7"/>
      <c r="V822" s="7"/>
      <c r="W822" s="7"/>
      <c r="X822" s="7"/>
      <c r="Y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</row>
    <row r="823" spans="1:3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6"/>
      <c r="Q823" s="6"/>
      <c r="R823" s="6"/>
      <c r="S823" s="6"/>
      <c r="T823" s="7"/>
      <c r="U823" s="7"/>
      <c r="V823" s="7"/>
      <c r="W823" s="7"/>
      <c r="X823" s="7"/>
      <c r="Y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</row>
    <row r="824" spans="1:3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6"/>
      <c r="Q824" s="6"/>
      <c r="R824" s="6"/>
      <c r="S824" s="6"/>
      <c r="T824" s="7"/>
      <c r="U824" s="7"/>
      <c r="V824" s="7"/>
      <c r="W824" s="7"/>
      <c r="X824" s="7"/>
      <c r="Y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</row>
    <row r="825" spans="1:3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6"/>
      <c r="Q825" s="6"/>
      <c r="R825" s="6"/>
      <c r="S825" s="6"/>
      <c r="T825" s="7"/>
      <c r="U825" s="7"/>
      <c r="V825" s="7"/>
      <c r="W825" s="7"/>
      <c r="X825" s="7"/>
      <c r="Y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</row>
    <row r="826" spans="1:3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6"/>
      <c r="Q826" s="6"/>
      <c r="R826" s="6"/>
      <c r="S826" s="6"/>
      <c r="T826" s="7"/>
      <c r="U826" s="7"/>
      <c r="V826" s="7"/>
      <c r="W826" s="7"/>
      <c r="X826" s="7"/>
      <c r="Y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</row>
    <row r="827" spans="1:3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6"/>
      <c r="Q827" s="6"/>
      <c r="R827" s="6"/>
      <c r="S827" s="6"/>
      <c r="T827" s="7"/>
      <c r="U827" s="7"/>
      <c r="V827" s="7"/>
      <c r="W827" s="7"/>
      <c r="X827" s="7"/>
      <c r="Y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</row>
    <row r="828" spans="1:3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6"/>
      <c r="Q828" s="6"/>
      <c r="R828" s="6"/>
      <c r="S828" s="6"/>
      <c r="T828" s="7"/>
      <c r="U828" s="7"/>
      <c r="V828" s="7"/>
      <c r="W828" s="7"/>
      <c r="X828" s="7"/>
      <c r="Y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</row>
    <row r="829" spans="1:3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6"/>
      <c r="Q829" s="6"/>
      <c r="R829" s="6"/>
      <c r="S829" s="6"/>
      <c r="T829" s="7"/>
      <c r="U829" s="7"/>
      <c r="V829" s="7"/>
      <c r="W829" s="7"/>
      <c r="X829" s="7"/>
      <c r="Y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</row>
    <row r="830" spans="1:3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6"/>
      <c r="Q830" s="6"/>
      <c r="R830" s="6"/>
      <c r="S830" s="6"/>
      <c r="T830" s="7"/>
      <c r="U830" s="7"/>
      <c r="V830" s="7"/>
      <c r="W830" s="7"/>
      <c r="X830" s="7"/>
      <c r="Y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</row>
    <row r="831" spans="1:3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6"/>
      <c r="Q831" s="6"/>
      <c r="R831" s="6"/>
      <c r="S831" s="6"/>
      <c r="T831" s="7"/>
      <c r="U831" s="7"/>
      <c r="V831" s="7"/>
      <c r="W831" s="7"/>
      <c r="X831" s="7"/>
      <c r="Y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</row>
    <row r="832" spans="1:3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6"/>
      <c r="Q832" s="6"/>
      <c r="R832" s="6"/>
      <c r="S832" s="6"/>
      <c r="T832" s="7"/>
      <c r="U832" s="7"/>
      <c r="V832" s="7"/>
      <c r="W832" s="7"/>
      <c r="X832" s="7"/>
      <c r="Y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</row>
    <row r="833" spans="1:3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6"/>
      <c r="Q833" s="6"/>
      <c r="R833" s="6"/>
      <c r="S833" s="6"/>
      <c r="T833" s="7"/>
      <c r="U833" s="7"/>
      <c r="V833" s="7"/>
      <c r="W833" s="7"/>
      <c r="X833" s="7"/>
      <c r="Y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</row>
    <row r="834" spans="1:3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6"/>
      <c r="Q834" s="6"/>
      <c r="R834" s="6"/>
      <c r="S834" s="6"/>
      <c r="T834" s="7"/>
      <c r="U834" s="7"/>
      <c r="V834" s="7"/>
      <c r="W834" s="7"/>
      <c r="X834" s="7"/>
      <c r="Y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</row>
    <row r="835" spans="1:3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6"/>
      <c r="Q835" s="6"/>
      <c r="R835" s="6"/>
      <c r="S835" s="6"/>
      <c r="T835" s="7"/>
      <c r="U835" s="7"/>
      <c r="V835" s="7"/>
      <c r="W835" s="7"/>
      <c r="X835" s="7"/>
      <c r="Y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</row>
    <row r="836" spans="1: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6"/>
      <c r="Q836" s="6"/>
      <c r="R836" s="6"/>
      <c r="S836" s="6"/>
      <c r="T836" s="7"/>
      <c r="U836" s="7"/>
      <c r="V836" s="7"/>
      <c r="W836" s="7"/>
      <c r="X836" s="7"/>
      <c r="Y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</row>
    <row r="837" spans="1:3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6"/>
      <c r="Q837" s="6"/>
      <c r="R837" s="6"/>
      <c r="S837" s="6"/>
      <c r="T837" s="7"/>
      <c r="U837" s="7"/>
      <c r="V837" s="7"/>
      <c r="W837" s="7"/>
      <c r="X837" s="7"/>
      <c r="Y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</row>
    <row r="838" spans="1:3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6"/>
      <c r="Q838" s="6"/>
      <c r="R838" s="6"/>
      <c r="S838" s="6"/>
      <c r="T838" s="7"/>
      <c r="U838" s="7"/>
      <c r="V838" s="7"/>
      <c r="W838" s="7"/>
      <c r="X838" s="7"/>
      <c r="Y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</row>
    <row r="839" spans="1:3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6"/>
      <c r="Q839" s="6"/>
      <c r="R839" s="6"/>
      <c r="S839" s="6"/>
      <c r="T839" s="7"/>
      <c r="U839" s="7"/>
      <c r="V839" s="7"/>
      <c r="W839" s="7"/>
      <c r="X839" s="7"/>
      <c r="Y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</row>
    <row r="840" spans="1:3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6"/>
      <c r="Q840" s="6"/>
      <c r="R840" s="6"/>
      <c r="S840" s="6"/>
      <c r="T840" s="7"/>
      <c r="U840" s="7"/>
      <c r="V840" s="7"/>
      <c r="W840" s="7"/>
      <c r="X840" s="7"/>
      <c r="Y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</row>
    <row r="841" spans="1:3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6"/>
      <c r="Q841" s="6"/>
      <c r="R841" s="6"/>
      <c r="S841" s="6"/>
      <c r="T841" s="7"/>
      <c r="U841" s="7"/>
      <c r="V841" s="7"/>
      <c r="W841" s="7"/>
      <c r="X841" s="7"/>
      <c r="Y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</row>
    <row r="842" spans="1:3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6"/>
      <c r="Q842" s="6"/>
      <c r="R842" s="6"/>
      <c r="S842" s="6"/>
      <c r="T842" s="7"/>
      <c r="U842" s="7"/>
      <c r="V842" s="7"/>
      <c r="W842" s="7"/>
      <c r="X842" s="7"/>
      <c r="Y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</row>
    <row r="843" spans="1:3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6"/>
      <c r="Q843" s="6"/>
      <c r="R843" s="6"/>
      <c r="S843" s="6"/>
      <c r="T843" s="7"/>
      <c r="U843" s="7"/>
      <c r="V843" s="7"/>
      <c r="W843" s="7"/>
      <c r="X843" s="7"/>
      <c r="Y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</row>
    <row r="844" spans="1:3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6"/>
      <c r="Q844" s="6"/>
      <c r="R844" s="6"/>
      <c r="S844" s="6"/>
      <c r="T844" s="7"/>
      <c r="U844" s="7"/>
      <c r="V844" s="7"/>
      <c r="W844" s="7"/>
      <c r="X844" s="7"/>
      <c r="Y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</row>
    <row r="845" spans="1:3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6"/>
      <c r="Q845" s="6"/>
      <c r="R845" s="6"/>
      <c r="S845" s="6"/>
      <c r="T845" s="7"/>
      <c r="U845" s="7"/>
      <c r="V845" s="7"/>
      <c r="W845" s="7"/>
      <c r="X845" s="7"/>
      <c r="Y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</row>
    <row r="846" spans="1:3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6"/>
      <c r="Q846" s="6"/>
      <c r="R846" s="6"/>
      <c r="S846" s="6"/>
      <c r="T846" s="7"/>
      <c r="U846" s="7"/>
      <c r="V846" s="7"/>
      <c r="W846" s="7"/>
      <c r="X846" s="7"/>
      <c r="Y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</row>
    <row r="847" spans="1:3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6"/>
      <c r="Q847" s="6"/>
      <c r="R847" s="6"/>
      <c r="S847" s="6"/>
      <c r="T847" s="7"/>
      <c r="U847" s="7"/>
      <c r="V847" s="7"/>
      <c r="W847" s="7"/>
      <c r="X847" s="7"/>
      <c r="Y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</row>
    <row r="848" spans="1:3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6"/>
      <c r="Q848" s="6"/>
      <c r="R848" s="6"/>
      <c r="S848" s="6"/>
      <c r="T848" s="7"/>
      <c r="U848" s="7"/>
      <c r="V848" s="7"/>
      <c r="W848" s="7"/>
      <c r="X848" s="7"/>
      <c r="Y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</row>
    <row r="849" spans="1:3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6"/>
      <c r="Q849" s="6"/>
      <c r="R849" s="6"/>
      <c r="S849" s="6"/>
      <c r="T849" s="7"/>
      <c r="U849" s="7"/>
      <c r="V849" s="7"/>
      <c r="W849" s="7"/>
      <c r="X849" s="7"/>
      <c r="Y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</row>
    <row r="850" spans="1:3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6"/>
      <c r="Q850" s="6"/>
      <c r="R850" s="6"/>
      <c r="S850" s="6"/>
      <c r="T850" s="7"/>
      <c r="U850" s="7"/>
      <c r="V850" s="7"/>
      <c r="W850" s="7"/>
      <c r="X850" s="7"/>
      <c r="Y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</row>
    <row r="851" spans="1:3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6"/>
      <c r="Q851" s="6"/>
      <c r="R851" s="6"/>
      <c r="S851" s="6"/>
      <c r="T851" s="7"/>
      <c r="U851" s="7"/>
      <c r="V851" s="7"/>
      <c r="W851" s="7"/>
      <c r="X851" s="7"/>
      <c r="Y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</row>
    <row r="852" spans="1:3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6"/>
      <c r="Q852" s="6"/>
      <c r="R852" s="6"/>
      <c r="S852" s="6"/>
      <c r="T852" s="7"/>
      <c r="U852" s="7"/>
      <c r="V852" s="7"/>
      <c r="W852" s="7"/>
      <c r="X852" s="7"/>
      <c r="Y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</row>
    <row r="853" spans="1:3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6"/>
      <c r="Q853" s="6"/>
      <c r="R853" s="6"/>
      <c r="S853" s="6"/>
      <c r="T853" s="7"/>
      <c r="U853" s="7"/>
      <c r="V853" s="7"/>
      <c r="W853" s="7"/>
      <c r="X853" s="7"/>
      <c r="Y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</row>
    <row r="854" spans="1:3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6"/>
      <c r="Q854" s="6"/>
      <c r="R854" s="6"/>
      <c r="S854" s="6"/>
      <c r="T854" s="7"/>
      <c r="U854" s="7"/>
      <c r="V854" s="7"/>
      <c r="W854" s="7"/>
      <c r="X854" s="7"/>
      <c r="Y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</row>
    <row r="855" spans="1:3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6"/>
      <c r="Q855" s="6"/>
      <c r="R855" s="6"/>
      <c r="S855" s="6"/>
      <c r="T855" s="7"/>
      <c r="U855" s="7"/>
      <c r="V855" s="7"/>
      <c r="W855" s="7"/>
      <c r="X855" s="7"/>
      <c r="Y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</row>
    <row r="856" spans="1:3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6"/>
      <c r="Q856" s="6"/>
      <c r="R856" s="6"/>
      <c r="S856" s="6"/>
      <c r="T856" s="7"/>
      <c r="U856" s="7"/>
      <c r="V856" s="7"/>
      <c r="W856" s="7"/>
      <c r="X856" s="7"/>
      <c r="Y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</row>
    <row r="857" spans="1:3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6"/>
      <c r="Q857" s="6"/>
      <c r="R857" s="6"/>
      <c r="S857" s="6"/>
      <c r="T857" s="7"/>
      <c r="U857" s="7"/>
      <c r="V857" s="7"/>
      <c r="W857" s="7"/>
      <c r="X857" s="7"/>
      <c r="Y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</row>
    <row r="858" spans="1:3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6"/>
      <c r="Q858" s="6"/>
      <c r="R858" s="6"/>
      <c r="S858" s="6"/>
      <c r="T858" s="7"/>
      <c r="U858" s="7"/>
      <c r="V858" s="7"/>
      <c r="W858" s="7"/>
      <c r="X858" s="7"/>
      <c r="Y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</row>
    <row r="859" spans="1:3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6"/>
      <c r="Q859" s="6"/>
      <c r="R859" s="6"/>
      <c r="S859" s="6"/>
      <c r="T859" s="7"/>
      <c r="U859" s="7"/>
      <c r="V859" s="7"/>
      <c r="W859" s="7"/>
      <c r="X859" s="7"/>
      <c r="Y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</row>
    <row r="860" spans="1:3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6"/>
      <c r="Q860" s="6"/>
      <c r="R860" s="6"/>
      <c r="S860" s="6"/>
      <c r="T860" s="7"/>
      <c r="U860" s="7"/>
      <c r="V860" s="7"/>
      <c r="W860" s="7"/>
      <c r="X860" s="7"/>
      <c r="Y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</row>
    <row r="861" spans="1:3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6"/>
      <c r="Q861" s="6"/>
      <c r="R861" s="6"/>
      <c r="S861" s="6"/>
      <c r="T861" s="7"/>
      <c r="U861" s="7"/>
      <c r="V861" s="7"/>
      <c r="W861" s="7"/>
      <c r="X861" s="7"/>
      <c r="Y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</row>
    <row r="862" spans="1:3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6"/>
      <c r="Q862" s="6"/>
      <c r="R862" s="6"/>
      <c r="S862" s="6"/>
      <c r="T862" s="7"/>
      <c r="U862" s="7"/>
      <c r="V862" s="7"/>
      <c r="W862" s="7"/>
      <c r="X862" s="7"/>
      <c r="Y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</row>
    <row r="863" spans="1:3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6"/>
      <c r="Q863" s="6"/>
      <c r="R863" s="6"/>
      <c r="S863" s="6"/>
      <c r="T863" s="7"/>
      <c r="U863" s="7"/>
      <c r="V863" s="7"/>
      <c r="W863" s="7"/>
      <c r="X863" s="7"/>
      <c r="Y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</row>
    <row r="864" spans="1:3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6"/>
      <c r="Q864" s="6"/>
      <c r="R864" s="6"/>
      <c r="S864" s="6"/>
      <c r="T864" s="7"/>
      <c r="U864" s="7"/>
      <c r="V864" s="7"/>
      <c r="W864" s="7"/>
      <c r="X864" s="7"/>
      <c r="Y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</row>
    <row r="865" spans="1:3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6"/>
      <c r="Q865" s="6"/>
      <c r="R865" s="6"/>
      <c r="S865" s="6"/>
      <c r="T865" s="7"/>
      <c r="U865" s="7"/>
      <c r="V865" s="7"/>
      <c r="W865" s="7"/>
      <c r="X865" s="7"/>
      <c r="Y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</row>
    <row r="866" spans="1:3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6"/>
      <c r="Q866" s="6"/>
      <c r="R866" s="6"/>
      <c r="S866" s="6"/>
      <c r="T866" s="7"/>
      <c r="U866" s="7"/>
      <c r="V866" s="7"/>
      <c r="W866" s="7"/>
      <c r="X866" s="7"/>
      <c r="Y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</row>
    <row r="867" spans="1:3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6"/>
      <c r="Q867" s="6"/>
      <c r="R867" s="6"/>
      <c r="S867" s="6"/>
      <c r="T867" s="7"/>
      <c r="U867" s="7"/>
      <c r="V867" s="7"/>
      <c r="W867" s="7"/>
      <c r="X867" s="7"/>
      <c r="Y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</row>
    <row r="868" spans="1:3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6"/>
      <c r="Q868" s="6"/>
      <c r="R868" s="6"/>
      <c r="S868" s="6"/>
      <c r="T868" s="7"/>
      <c r="U868" s="7"/>
      <c r="V868" s="7"/>
      <c r="W868" s="7"/>
      <c r="X868" s="7"/>
      <c r="Y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</row>
    <row r="869" spans="1:3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6"/>
      <c r="Q869" s="6"/>
      <c r="R869" s="6"/>
      <c r="S869" s="6"/>
      <c r="T869" s="7"/>
      <c r="U869" s="7"/>
      <c r="V869" s="7"/>
      <c r="W869" s="7"/>
      <c r="X869" s="7"/>
      <c r="Y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</row>
    <row r="870" spans="1:3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6"/>
      <c r="Q870" s="6"/>
      <c r="R870" s="6"/>
      <c r="S870" s="6"/>
      <c r="T870" s="7"/>
      <c r="U870" s="7"/>
      <c r="V870" s="7"/>
      <c r="W870" s="7"/>
      <c r="X870" s="7"/>
      <c r="Y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</row>
    <row r="871" spans="1:3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6"/>
      <c r="Q871" s="6"/>
      <c r="R871" s="6"/>
      <c r="S871" s="6"/>
      <c r="T871" s="7"/>
      <c r="U871" s="7"/>
      <c r="V871" s="7"/>
      <c r="W871" s="7"/>
      <c r="X871" s="7"/>
      <c r="Y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</row>
    <row r="872" spans="1:3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6"/>
      <c r="Q872" s="6"/>
      <c r="R872" s="6"/>
      <c r="S872" s="6"/>
      <c r="T872" s="7"/>
      <c r="U872" s="7"/>
      <c r="V872" s="7"/>
      <c r="W872" s="7"/>
      <c r="X872" s="7"/>
      <c r="Y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</row>
    <row r="873" spans="1:3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6"/>
      <c r="Q873" s="6"/>
      <c r="R873" s="6"/>
      <c r="S873" s="6"/>
      <c r="T873" s="7"/>
      <c r="U873" s="7"/>
      <c r="V873" s="7"/>
      <c r="W873" s="7"/>
      <c r="X873" s="7"/>
      <c r="Y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</row>
    <row r="874" spans="1:3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6"/>
      <c r="Q874" s="6"/>
      <c r="R874" s="6"/>
      <c r="S874" s="6"/>
      <c r="T874" s="7"/>
      <c r="U874" s="7"/>
      <c r="V874" s="7"/>
      <c r="W874" s="7"/>
      <c r="X874" s="7"/>
      <c r="Y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</row>
    <row r="875" spans="1:3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6"/>
      <c r="Q875" s="6"/>
      <c r="R875" s="6"/>
      <c r="S875" s="6"/>
      <c r="T875" s="7"/>
      <c r="U875" s="7"/>
      <c r="V875" s="7"/>
      <c r="W875" s="7"/>
      <c r="X875" s="7"/>
      <c r="Y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</row>
    <row r="876" spans="1:3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6"/>
      <c r="Q876" s="6"/>
      <c r="R876" s="6"/>
      <c r="S876" s="6"/>
      <c r="T876" s="7"/>
      <c r="U876" s="7"/>
      <c r="V876" s="7"/>
      <c r="W876" s="7"/>
      <c r="X876" s="7"/>
      <c r="Y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</row>
    <row r="877" spans="1:3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6"/>
      <c r="Q877" s="6"/>
      <c r="R877" s="6"/>
      <c r="S877" s="6"/>
      <c r="T877" s="7"/>
      <c r="U877" s="7"/>
      <c r="V877" s="7"/>
      <c r="W877" s="7"/>
      <c r="X877" s="7"/>
      <c r="Y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</row>
    <row r="878" spans="1:3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6"/>
      <c r="Q878" s="6"/>
      <c r="R878" s="6"/>
      <c r="S878" s="6"/>
      <c r="T878" s="7"/>
      <c r="U878" s="7"/>
      <c r="V878" s="7"/>
      <c r="W878" s="7"/>
      <c r="X878" s="7"/>
      <c r="Y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</row>
    <row r="879" spans="1:3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6"/>
      <c r="Q879" s="6"/>
      <c r="R879" s="6"/>
      <c r="S879" s="6"/>
      <c r="T879" s="7"/>
      <c r="U879" s="7"/>
      <c r="V879" s="7"/>
      <c r="W879" s="7"/>
      <c r="X879" s="7"/>
      <c r="Y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</row>
    <row r="880" spans="1:3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6"/>
      <c r="Q880" s="6"/>
      <c r="R880" s="6"/>
      <c r="S880" s="6"/>
      <c r="T880" s="7"/>
      <c r="U880" s="7"/>
      <c r="V880" s="7"/>
      <c r="W880" s="7"/>
      <c r="X880" s="7"/>
      <c r="Y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</row>
    <row r="881" spans="1:3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6"/>
      <c r="Q881" s="6"/>
      <c r="R881" s="6"/>
      <c r="S881" s="6"/>
      <c r="T881" s="7"/>
      <c r="U881" s="7"/>
      <c r="V881" s="7"/>
      <c r="W881" s="7"/>
      <c r="X881" s="7"/>
      <c r="Y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</row>
    <row r="882" spans="1:3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6"/>
      <c r="Q882" s="6"/>
      <c r="R882" s="6"/>
      <c r="S882" s="6"/>
      <c r="T882" s="7"/>
      <c r="U882" s="7"/>
      <c r="V882" s="7"/>
      <c r="W882" s="7"/>
      <c r="X882" s="7"/>
      <c r="Y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</row>
    <row r="883" spans="1:3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6"/>
      <c r="Q883" s="6"/>
      <c r="R883" s="6"/>
      <c r="S883" s="6"/>
      <c r="T883" s="7"/>
      <c r="U883" s="7"/>
      <c r="V883" s="7"/>
      <c r="W883" s="7"/>
      <c r="X883" s="7"/>
      <c r="Y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</row>
    <row r="884" spans="1:3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6"/>
      <c r="Q884" s="6"/>
      <c r="R884" s="6"/>
      <c r="S884" s="6"/>
      <c r="T884" s="7"/>
      <c r="U884" s="7"/>
      <c r="V884" s="7"/>
      <c r="W884" s="7"/>
      <c r="X884" s="7"/>
      <c r="Y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</row>
    <row r="885" spans="1:3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6"/>
      <c r="Q885" s="6"/>
      <c r="R885" s="6"/>
      <c r="S885" s="6"/>
      <c r="T885" s="7"/>
      <c r="U885" s="7"/>
      <c r="V885" s="7"/>
      <c r="W885" s="7"/>
      <c r="X885" s="7"/>
      <c r="Y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</row>
    <row r="886" spans="1:3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6"/>
      <c r="Q886" s="6"/>
      <c r="R886" s="6"/>
      <c r="S886" s="6"/>
      <c r="T886" s="7"/>
      <c r="U886" s="7"/>
      <c r="V886" s="7"/>
      <c r="W886" s="7"/>
      <c r="X886" s="7"/>
      <c r="Y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</row>
    <row r="887" spans="1:3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6"/>
      <c r="Q887" s="6"/>
      <c r="R887" s="6"/>
      <c r="S887" s="6"/>
      <c r="T887" s="7"/>
      <c r="U887" s="7"/>
      <c r="V887" s="7"/>
      <c r="W887" s="7"/>
      <c r="X887" s="7"/>
      <c r="Y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</row>
    <row r="888" spans="1:3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6"/>
      <c r="Q888" s="6"/>
      <c r="R888" s="6"/>
      <c r="S888" s="6"/>
      <c r="T888" s="7"/>
      <c r="U888" s="7"/>
      <c r="V888" s="7"/>
      <c r="W888" s="7"/>
      <c r="X888" s="7"/>
      <c r="Y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</row>
    <row r="889" spans="1:3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6"/>
      <c r="Q889" s="6"/>
      <c r="R889" s="6"/>
      <c r="S889" s="6"/>
      <c r="T889" s="7"/>
      <c r="U889" s="7"/>
      <c r="V889" s="7"/>
      <c r="W889" s="7"/>
      <c r="X889" s="7"/>
      <c r="Y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</row>
    <row r="890" spans="1:3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6"/>
      <c r="Q890" s="6"/>
      <c r="R890" s="6"/>
      <c r="S890" s="6"/>
      <c r="T890" s="7"/>
      <c r="U890" s="7"/>
      <c r="V890" s="7"/>
      <c r="W890" s="7"/>
      <c r="X890" s="7"/>
      <c r="Y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</row>
    <row r="891" spans="1:3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6"/>
      <c r="Q891" s="6"/>
      <c r="R891" s="6"/>
      <c r="S891" s="6"/>
      <c r="T891" s="7"/>
      <c r="U891" s="7"/>
      <c r="V891" s="7"/>
      <c r="W891" s="7"/>
      <c r="X891" s="7"/>
      <c r="Y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</row>
    <row r="892" spans="1:3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6"/>
      <c r="Q892" s="6"/>
      <c r="R892" s="6"/>
      <c r="S892" s="6"/>
      <c r="T892" s="7"/>
      <c r="U892" s="7"/>
      <c r="V892" s="7"/>
      <c r="W892" s="7"/>
      <c r="X892" s="7"/>
      <c r="Y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</row>
    <row r="893" spans="1:3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6"/>
      <c r="Q893" s="6"/>
      <c r="R893" s="6"/>
      <c r="S893" s="6"/>
      <c r="T893" s="7"/>
      <c r="U893" s="7"/>
      <c r="V893" s="7"/>
      <c r="W893" s="7"/>
      <c r="X893" s="7"/>
      <c r="Y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</row>
    <row r="894" spans="1:3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6"/>
      <c r="Q894" s="6"/>
      <c r="R894" s="6"/>
      <c r="S894" s="6"/>
      <c r="T894" s="7"/>
      <c r="U894" s="7"/>
      <c r="V894" s="7"/>
      <c r="W894" s="7"/>
      <c r="X894" s="7"/>
      <c r="Y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</row>
    <row r="895" spans="1:3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6"/>
      <c r="Q895" s="6"/>
      <c r="R895" s="6"/>
      <c r="S895" s="6"/>
      <c r="T895" s="7"/>
      <c r="U895" s="7"/>
      <c r="V895" s="7"/>
      <c r="W895" s="7"/>
      <c r="X895" s="7"/>
      <c r="Y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</row>
    <row r="896" spans="1:3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6"/>
      <c r="Q896" s="6"/>
      <c r="R896" s="6"/>
      <c r="S896" s="6"/>
      <c r="T896" s="7"/>
      <c r="U896" s="7"/>
      <c r="V896" s="7"/>
      <c r="W896" s="7"/>
      <c r="X896" s="7"/>
      <c r="Y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</row>
    <row r="897" spans="1:3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6"/>
      <c r="Q897" s="6"/>
      <c r="R897" s="6"/>
      <c r="S897" s="6"/>
      <c r="T897" s="7"/>
      <c r="U897" s="7"/>
      <c r="V897" s="7"/>
      <c r="W897" s="7"/>
      <c r="X897" s="7"/>
      <c r="Y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</row>
    <row r="898" spans="1:3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6"/>
      <c r="Q898" s="6"/>
      <c r="R898" s="6"/>
      <c r="S898" s="6"/>
      <c r="T898" s="7"/>
      <c r="U898" s="7"/>
      <c r="V898" s="7"/>
      <c r="W898" s="7"/>
      <c r="X898" s="7"/>
      <c r="Y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</row>
    <row r="899" spans="1:3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6"/>
      <c r="Q899" s="6"/>
      <c r="R899" s="6"/>
      <c r="S899" s="6"/>
      <c r="T899" s="7"/>
      <c r="U899" s="7"/>
      <c r="V899" s="7"/>
      <c r="W899" s="7"/>
      <c r="X899" s="7"/>
      <c r="Y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</row>
    <row r="900" spans="1:3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6"/>
      <c r="Q900" s="6"/>
      <c r="R900" s="6"/>
      <c r="S900" s="6"/>
      <c r="T900" s="7"/>
      <c r="U900" s="7"/>
      <c r="V900" s="7"/>
      <c r="W900" s="7"/>
      <c r="X900" s="7"/>
      <c r="Y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</row>
    <row r="901" spans="1:3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6"/>
      <c r="Q901" s="6"/>
      <c r="R901" s="6"/>
      <c r="S901" s="6"/>
      <c r="T901" s="7"/>
      <c r="U901" s="7"/>
      <c r="V901" s="7"/>
      <c r="W901" s="7"/>
      <c r="X901" s="7"/>
      <c r="Y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</row>
    <row r="902" spans="1:3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6"/>
      <c r="Q902" s="6"/>
      <c r="R902" s="6"/>
      <c r="S902" s="6"/>
      <c r="T902" s="7"/>
      <c r="U902" s="7"/>
      <c r="V902" s="7"/>
      <c r="W902" s="7"/>
      <c r="X902" s="7"/>
      <c r="Y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</row>
    <row r="903" spans="1:3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6"/>
      <c r="Q903" s="6"/>
      <c r="R903" s="6"/>
      <c r="S903" s="6"/>
      <c r="T903" s="7"/>
      <c r="U903" s="7"/>
      <c r="V903" s="7"/>
      <c r="W903" s="7"/>
      <c r="X903" s="7"/>
      <c r="Y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</row>
    <row r="904" spans="1:3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6"/>
      <c r="Q904" s="6"/>
      <c r="R904" s="6"/>
      <c r="S904" s="6"/>
      <c r="T904" s="7"/>
      <c r="U904" s="7"/>
      <c r="V904" s="7"/>
      <c r="W904" s="7"/>
      <c r="X904" s="7"/>
      <c r="Y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</row>
    <row r="905" spans="1:3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6"/>
      <c r="Q905" s="6"/>
      <c r="R905" s="6"/>
      <c r="S905" s="6"/>
      <c r="T905" s="7"/>
      <c r="U905" s="7"/>
      <c r="V905" s="7"/>
      <c r="W905" s="7"/>
      <c r="X905" s="7"/>
      <c r="Y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</row>
    <row r="906" spans="1:3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6"/>
      <c r="Q906" s="6"/>
      <c r="R906" s="6"/>
      <c r="S906" s="6"/>
      <c r="T906" s="7"/>
      <c r="U906" s="7"/>
      <c r="V906" s="7"/>
      <c r="W906" s="7"/>
      <c r="X906" s="7"/>
      <c r="Y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</row>
    <row r="907" spans="1:3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6"/>
      <c r="Q907" s="6"/>
      <c r="R907" s="6"/>
      <c r="S907" s="6"/>
      <c r="T907" s="7"/>
      <c r="U907" s="7"/>
      <c r="V907" s="7"/>
      <c r="W907" s="7"/>
      <c r="X907" s="7"/>
      <c r="Y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</row>
    <row r="908" spans="1:3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6"/>
      <c r="Q908" s="6"/>
      <c r="R908" s="6"/>
      <c r="S908" s="6"/>
      <c r="T908" s="7"/>
      <c r="U908" s="7"/>
      <c r="V908" s="7"/>
      <c r="W908" s="7"/>
      <c r="X908" s="7"/>
      <c r="Y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</row>
    <row r="909" spans="1:3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6"/>
      <c r="Q909" s="6"/>
      <c r="R909" s="6"/>
      <c r="S909" s="6"/>
      <c r="T909" s="7"/>
      <c r="U909" s="7"/>
      <c r="V909" s="7"/>
      <c r="W909" s="7"/>
      <c r="X909" s="7"/>
      <c r="Y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</row>
    <row r="910" spans="1:3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6"/>
      <c r="Q910" s="6"/>
      <c r="R910" s="6"/>
      <c r="S910" s="6"/>
      <c r="T910" s="7"/>
      <c r="U910" s="7"/>
      <c r="V910" s="7"/>
      <c r="W910" s="7"/>
      <c r="X910" s="7"/>
      <c r="Y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</row>
    <row r="911" spans="1:3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6"/>
      <c r="Q911" s="6"/>
      <c r="R911" s="6"/>
      <c r="S911" s="6"/>
      <c r="T911" s="7"/>
      <c r="U911" s="7"/>
      <c r="V911" s="7"/>
      <c r="W911" s="7"/>
      <c r="X911" s="7"/>
      <c r="Y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</row>
    <row r="912" spans="1:3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6"/>
      <c r="Q912" s="6"/>
      <c r="R912" s="6"/>
      <c r="S912" s="6"/>
      <c r="T912" s="7"/>
      <c r="U912" s="7"/>
      <c r="V912" s="7"/>
      <c r="W912" s="7"/>
      <c r="X912" s="7"/>
      <c r="Y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</row>
    <row r="913" spans="1:3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6"/>
      <c r="Q913" s="6"/>
      <c r="R913" s="6"/>
      <c r="S913" s="6"/>
      <c r="T913" s="7"/>
      <c r="U913" s="7"/>
      <c r="V913" s="7"/>
      <c r="W913" s="7"/>
      <c r="X913" s="7"/>
      <c r="Y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</row>
    <row r="914" spans="1:3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6"/>
      <c r="Q914" s="6"/>
      <c r="R914" s="6"/>
      <c r="S914" s="6"/>
      <c r="T914" s="7"/>
      <c r="U914" s="7"/>
      <c r="V914" s="7"/>
      <c r="W914" s="7"/>
      <c r="X914" s="7"/>
      <c r="Y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</row>
    <row r="915" spans="1:3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6"/>
      <c r="Q915" s="6"/>
      <c r="R915" s="6"/>
      <c r="S915" s="6"/>
      <c r="T915" s="7"/>
      <c r="U915" s="7"/>
      <c r="V915" s="7"/>
      <c r="W915" s="7"/>
      <c r="X915" s="7"/>
      <c r="Y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</row>
    <row r="916" spans="1:3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6"/>
      <c r="Q916" s="6"/>
      <c r="R916" s="6"/>
      <c r="S916" s="6"/>
      <c r="T916" s="7"/>
      <c r="U916" s="7"/>
      <c r="V916" s="7"/>
      <c r="W916" s="7"/>
      <c r="X916" s="7"/>
      <c r="Y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</row>
    <row r="917" spans="1:3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6"/>
      <c r="Q917" s="6"/>
      <c r="R917" s="6"/>
      <c r="S917" s="6"/>
      <c r="T917" s="7"/>
      <c r="U917" s="7"/>
      <c r="V917" s="7"/>
      <c r="W917" s="7"/>
      <c r="X917" s="7"/>
      <c r="Y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</row>
    <row r="918" spans="1:3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6"/>
      <c r="Q918" s="6"/>
      <c r="R918" s="6"/>
      <c r="S918" s="6"/>
      <c r="T918" s="7"/>
      <c r="U918" s="7"/>
      <c r="V918" s="7"/>
      <c r="W918" s="7"/>
      <c r="X918" s="7"/>
      <c r="Y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</row>
    <row r="919" spans="1:3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6"/>
      <c r="Q919" s="6"/>
      <c r="R919" s="6"/>
      <c r="S919" s="6"/>
      <c r="T919" s="7"/>
      <c r="U919" s="7"/>
      <c r="V919" s="7"/>
      <c r="W919" s="7"/>
      <c r="X919" s="7"/>
      <c r="Y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</row>
    <row r="920" spans="1:3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6"/>
      <c r="Q920" s="6"/>
      <c r="R920" s="6"/>
      <c r="S920" s="6"/>
      <c r="T920" s="7"/>
      <c r="U920" s="7"/>
      <c r="V920" s="7"/>
      <c r="W920" s="7"/>
      <c r="X920" s="7"/>
      <c r="Y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</row>
    <row r="921" spans="1:3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6"/>
      <c r="Q921" s="6"/>
      <c r="R921" s="6"/>
      <c r="S921" s="6"/>
      <c r="T921" s="7"/>
      <c r="U921" s="7"/>
      <c r="V921" s="7"/>
      <c r="W921" s="7"/>
      <c r="X921" s="7"/>
      <c r="Y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</row>
    <row r="922" spans="1:3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6"/>
      <c r="Q922" s="6"/>
      <c r="R922" s="6"/>
      <c r="S922" s="6"/>
      <c r="T922" s="7"/>
      <c r="U922" s="7"/>
      <c r="V922" s="7"/>
      <c r="W922" s="7"/>
      <c r="X922" s="7"/>
      <c r="Y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</row>
    <row r="923" spans="1:3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6"/>
      <c r="Q923" s="6"/>
      <c r="R923" s="6"/>
      <c r="S923" s="6"/>
      <c r="T923" s="7"/>
      <c r="U923" s="7"/>
      <c r="V923" s="7"/>
      <c r="W923" s="7"/>
      <c r="X923" s="7"/>
      <c r="Y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</row>
    <row r="924" spans="1:3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6"/>
      <c r="Q924" s="6"/>
      <c r="R924" s="6"/>
      <c r="S924" s="6"/>
      <c r="T924" s="7"/>
      <c r="U924" s="7"/>
      <c r="V924" s="7"/>
      <c r="W924" s="7"/>
      <c r="X924" s="7"/>
      <c r="Y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</row>
    <row r="925" spans="1:3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6"/>
      <c r="Q925" s="6"/>
      <c r="R925" s="6"/>
      <c r="S925" s="6"/>
      <c r="T925" s="7"/>
      <c r="U925" s="7"/>
      <c r="V925" s="7"/>
      <c r="W925" s="7"/>
      <c r="X925" s="7"/>
      <c r="Y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</row>
    <row r="926" spans="1:3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6"/>
      <c r="Q926" s="6"/>
      <c r="R926" s="6"/>
      <c r="S926" s="6"/>
      <c r="T926" s="7"/>
      <c r="U926" s="7"/>
      <c r="V926" s="7"/>
      <c r="W926" s="7"/>
      <c r="X926" s="7"/>
      <c r="Y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</row>
    <row r="927" spans="1:3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6"/>
      <c r="Q927" s="6"/>
      <c r="R927" s="6"/>
      <c r="S927" s="6"/>
      <c r="T927" s="7"/>
      <c r="U927" s="7"/>
      <c r="V927" s="7"/>
      <c r="W927" s="7"/>
      <c r="X927" s="7"/>
      <c r="Y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</row>
    <row r="928" spans="1:3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6"/>
      <c r="Q928" s="6"/>
      <c r="R928" s="6"/>
      <c r="S928" s="6"/>
      <c r="T928" s="7"/>
      <c r="U928" s="7"/>
      <c r="V928" s="7"/>
      <c r="W928" s="7"/>
      <c r="X928" s="7"/>
      <c r="Y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</row>
    <row r="929" spans="1:3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6"/>
      <c r="Q929" s="6"/>
      <c r="R929" s="6"/>
      <c r="S929" s="6"/>
      <c r="T929" s="7"/>
      <c r="U929" s="7"/>
      <c r="V929" s="7"/>
      <c r="W929" s="7"/>
      <c r="X929" s="7"/>
      <c r="Y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</row>
    <row r="930" spans="1:3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6"/>
      <c r="Q930" s="6"/>
      <c r="R930" s="6"/>
      <c r="S930" s="6"/>
      <c r="T930" s="7"/>
      <c r="U930" s="7"/>
      <c r="V930" s="7"/>
      <c r="W930" s="7"/>
      <c r="X930" s="7"/>
      <c r="Y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</row>
    <row r="931" spans="1:3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6"/>
      <c r="Q931" s="6"/>
      <c r="R931" s="6"/>
      <c r="S931" s="6"/>
      <c r="T931" s="7"/>
      <c r="U931" s="7"/>
      <c r="V931" s="7"/>
      <c r="W931" s="7"/>
      <c r="X931" s="7"/>
      <c r="Y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</row>
    <row r="932" spans="1:3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6"/>
      <c r="Q932" s="6"/>
      <c r="R932" s="6"/>
      <c r="S932" s="6"/>
      <c r="T932" s="7"/>
      <c r="U932" s="7"/>
      <c r="V932" s="7"/>
      <c r="W932" s="7"/>
      <c r="X932" s="7"/>
      <c r="Y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</row>
    <row r="933" spans="1:3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6"/>
      <c r="Q933" s="6"/>
      <c r="R933" s="6"/>
      <c r="S933" s="6"/>
      <c r="T933" s="7"/>
      <c r="U933" s="7"/>
      <c r="V933" s="7"/>
      <c r="W933" s="7"/>
      <c r="X933" s="7"/>
      <c r="Y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</row>
    <row r="934" spans="1:3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6"/>
      <c r="Q934" s="6"/>
      <c r="R934" s="6"/>
      <c r="S934" s="6"/>
      <c r="T934" s="7"/>
      <c r="U934" s="7"/>
      <c r="V934" s="7"/>
      <c r="W934" s="7"/>
      <c r="X934" s="7"/>
      <c r="Y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</row>
    <row r="935" spans="1:3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6"/>
      <c r="Q935" s="6"/>
      <c r="R935" s="6"/>
      <c r="S935" s="6"/>
      <c r="T935" s="7"/>
      <c r="U935" s="7"/>
      <c r="V935" s="7"/>
      <c r="W935" s="7"/>
      <c r="X935" s="7"/>
      <c r="Y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</row>
    <row r="936" spans="1: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6"/>
      <c r="Q936" s="6"/>
      <c r="R936" s="6"/>
      <c r="S936" s="6"/>
      <c r="T936" s="7"/>
      <c r="U936" s="7"/>
      <c r="V936" s="7"/>
      <c r="W936" s="7"/>
      <c r="X936" s="7"/>
      <c r="Y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</row>
    <row r="937" spans="1:3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6"/>
      <c r="Q937" s="6"/>
      <c r="R937" s="6"/>
      <c r="S937" s="6"/>
      <c r="T937" s="7"/>
      <c r="U937" s="7"/>
      <c r="V937" s="7"/>
      <c r="W937" s="7"/>
      <c r="X937" s="7"/>
      <c r="Y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</row>
    <row r="938" spans="1:3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6"/>
      <c r="Q938" s="6"/>
      <c r="R938" s="6"/>
      <c r="S938" s="6"/>
      <c r="T938" s="7"/>
      <c r="U938" s="7"/>
      <c r="V938" s="7"/>
      <c r="W938" s="7"/>
      <c r="X938" s="7"/>
      <c r="Y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</row>
    <row r="939" spans="1:3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6"/>
      <c r="Q939" s="6"/>
      <c r="R939" s="6"/>
      <c r="S939" s="6"/>
      <c r="T939" s="7"/>
      <c r="U939" s="7"/>
      <c r="V939" s="7"/>
      <c r="W939" s="7"/>
      <c r="X939" s="7"/>
      <c r="Y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</row>
    <row r="940" spans="1:3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6"/>
      <c r="Q940" s="6"/>
      <c r="R940" s="6"/>
      <c r="S940" s="6"/>
      <c r="T940" s="7"/>
      <c r="U940" s="7"/>
      <c r="V940" s="7"/>
      <c r="W940" s="7"/>
      <c r="X940" s="7"/>
      <c r="Y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</row>
    <row r="941" spans="1:3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6"/>
      <c r="Q941" s="6"/>
      <c r="R941" s="6"/>
      <c r="S941" s="6"/>
      <c r="T941" s="7"/>
      <c r="U941" s="7"/>
      <c r="V941" s="7"/>
      <c r="W941" s="7"/>
      <c r="X941" s="7"/>
      <c r="Y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</row>
    <row r="942" spans="1:3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6"/>
      <c r="Q942" s="6"/>
      <c r="R942" s="6"/>
      <c r="S942" s="6"/>
      <c r="T942" s="7"/>
      <c r="U942" s="7"/>
      <c r="V942" s="7"/>
      <c r="W942" s="7"/>
      <c r="X942" s="7"/>
      <c r="Y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</row>
    <row r="943" spans="1:3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6"/>
      <c r="Q943" s="6"/>
      <c r="R943" s="6"/>
      <c r="S943" s="6"/>
      <c r="T943" s="7"/>
      <c r="U943" s="7"/>
      <c r="V943" s="7"/>
      <c r="W943" s="7"/>
      <c r="X943" s="7"/>
      <c r="Y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</row>
    <row r="944" spans="1:3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6"/>
      <c r="Q944" s="6"/>
      <c r="R944" s="6"/>
      <c r="S944" s="6"/>
      <c r="T944" s="7"/>
      <c r="U944" s="7"/>
      <c r="V944" s="7"/>
      <c r="W944" s="7"/>
      <c r="X944" s="7"/>
      <c r="Y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</row>
    <row r="945" spans="1:3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6"/>
      <c r="Q945" s="6"/>
      <c r="R945" s="6"/>
      <c r="S945" s="6"/>
      <c r="T945" s="7"/>
      <c r="U945" s="7"/>
      <c r="V945" s="7"/>
      <c r="W945" s="7"/>
      <c r="X945" s="7"/>
      <c r="Y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</row>
    <row r="946" spans="1:3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6"/>
      <c r="Q946" s="6"/>
      <c r="R946" s="6"/>
      <c r="S946" s="6"/>
      <c r="T946" s="7"/>
      <c r="U946" s="7"/>
      <c r="V946" s="7"/>
      <c r="W946" s="7"/>
      <c r="X946" s="7"/>
      <c r="Y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</row>
    <row r="947" spans="1:3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6"/>
      <c r="Q947" s="6"/>
      <c r="R947" s="6"/>
      <c r="S947" s="6"/>
      <c r="T947" s="7"/>
      <c r="U947" s="7"/>
      <c r="V947" s="7"/>
      <c r="W947" s="7"/>
      <c r="X947" s="7"/>
      <c r="Y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</row>
    <row r="948" spans="1:3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6"/>
      <c r="Q948" s="6"/>
      <c r="R948" s="6"/>
      <c r="S948" s="6"/>
      <c r="T948" s="7"/>
      <c r="U948" s="7"/>
      <c r="V948" s="7"/>
      <c r="W948" s="7"/>
      <c r="X948" s="7"/>
      <c r="Y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</row>
    <row r="949" spans="1:3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6"/>
      <c r="Q949" s="6"/>
      <c r="R949" s="6"/>
      <c r="S949" s="6"/>
      <c r="T949" s="7"/>
      <c r="U949" s="7"/>
      <c r="V949" s="7"/>
      <c r="W949" s="7"/>
      <c r="X949" s="7"/>
      <c r="Y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</row>
    <row r="950" spans="1:3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6"/>
      <c r="Q950" s="6"/>
      <c r="R950" s="6"/>
      <c r="S950" s="6"/>
      <c r="T950" s="7"/>
      <c r="U950" s="7"/>
      <c r="V950" s="7"/>
      <c r="W950" s="7"/>
      <c r="X950" s="7"/>
      <c r="Y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</row>
    <row r="951" spans="1:3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6"/>
      <c r="Q951" s="6"/>
      <c r="R951" s="6"/>
      <c r="S951" s="6"/>
      <c r="T951" s="7"/>
      <c r="U951" s="7"/>
      <c r="V951" s="7"/>
      <c r="W951" s="7"/>
      <c r="X951" s="7"/>
      <c r="Y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</row>
    <row r="952" spans="1:3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6"/>
      <c r="Q952" s="6"/>
      <c r="R952" s="6"/>
      <c r="S952" s="6"/>
      <c r="T952" s="7"/>
      <c r="U952" s="7"/>
      <c r="V952" s="7"/>
      <c r="W952" s="7"/>
      <c r="X952" s="7"/>
      <c r="Y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</row>
    <row r="953" spans="1:3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6"/>
      <c r="Q953" s="6"/>
      <c r="R953" s="6"/>
      <c r="S953" s="6"/>
      <c r="T953" s="7"/>
      <c r="U953" s="7"/>
      <c r="V953" s="7"/>
      <c r="W953" s="7"/>
      <c r="X953" s="7"/>
      <c r="Y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</row>
    <row r="954" spans="1:3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6"/>
      <c r="Q954" s="6"/>
      <c r="R954" s="6"/>
      <c r="S954" s="6"/>
      <c r="T954" s="7"/>
      <c r="U954" s="7"/>
      <c r="V954" s="7"/>
      <c r="W954" s="7"/>
      <c r="X954" s="7"/>
      <c r="Y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</row>
    <row r="955" spans="1:3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6"/>
      <c r="Q955" s="6"/>
      <c r="R955" s="6"/>
      <c r="S955" s="6"/>
      <c r="T955" s="7"/>
      <c r="U955" s="7"/>
      <c r="V955" s="7"/>
      <c r="W955" s="7"/>
      <c r="X955" s="7"/>
      <c r="Y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</row>
    <row r="956" spans="1:3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6"/>
      <c r="Q956" s="6"/>
      <c r="R956" s="6"/>
      <c r="S956" s="6"/>
      <c r="T956" s="7"/>
      <c r="U956" s="7"/>
      <c r="V956" s="7"/>
      <c r="W956" s="7"/>
      <c r="X956" s="7"/>
      <c r="Y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</row>
    <row r="957" spans="1:3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6"/>
      <c r="Q957" s="6"/>
      <c r="R957" s="6"/>
      <c r="S957" s="6"/>
      <c r="T957" s="7"/>
      <c r="U957" s="7"/>
      <c r="V957" s="7"/>
      <c r="W957" s="7"/>
      <c r="X957" s="7"/>
      <c r="Y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</row>
    <row r="958" spans="1:3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6"/>
      <c r="Q958" s="6"/>
      <c r="R958" s="6"/>
      <c r="S958" s="6"/>
      <c r="T958" s="7"/>
      <c r="U958" s="7"/>
      <c r="V958" s="7"/>
      <c r="W958" s="7"/>
      <c r="X958" s="7"/>
      <c r="Y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</row>
    <row r="959" spans="1:3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6"/>
      <c r="Q959" s="6"/>
      <c r="R959" s="6"/>
      <c r="S959" s="6"/>
      <c r="T959" s="7"/>
      <c r="U959" s="7"/>
      <c r="V959" s="7"/>
      <c r="W959" s="7"/>
      <c r="X959" s="7"/>
      <c r="Y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</row>
    <row r="960" spans="1:3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6"/>
      <c r="Q960" s="6"/>
      <c r="R960" s="6"/>
      <c r="S960" s="6"/>
      <c r="T960" s="7"/>
      <c r="U960" s="7"/>
      <c r="V960" s="7"/>
      <c r="W960" s="7"/>
      <c r="X960" s="7"/>
      <c r="Y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</row>
    <row r="961" spans="1:27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6"/>
      <c r="Q961" s="6"/>
      <c r="R961" s="6"/>
      <c r="S961" s="6"/>
      <c r="T961" s="7"/>
      <c r="U961" s="7"/>
      <c r="V961" s="7"/>
      <c r="W961" s="7"/>
      <c r="X961" s="7"/>
      <c r="Y961" s="7"/>
      <c r="AA961" s="7"/>
    </row>
    <row r="962" spans="1:27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6"/>
      <c r="Q962" s="6"/>
      <c r="R962" s="6"/>
      <c r="S962" s="6"/>
      <c r="T962" s="7"/>
      <c r="U962" s="7"/>
      <c r="V962" s="7"/>
      <c r="W962" s="7"/>
      <c r="X962" s="7"/>
      <c r="Y962" s="7"/>
    </row>
    <row r="963" spans="1:27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6"/>
      <c r="Q963" s="6"/>
      <c r="R963" s="6"/>
      <c r="S963" s="6"/>
      <c r="T963" s="7"/>
      <c r="U963" s="7"/>
      <c r="V963" s="7"/>
      <c r="W963" s="7"/>
      <c r="X963" s="7"/>
      <c r="Y963" s="7"/>
    </row>
    <row r="964" spans="1:27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6"/>
      <c r="Q964" s="6"/>
      <c r="R964" s="6"/>
      <c r="S964" s="6"/>
      <c r="T964" s="7"/>
      <c r="U964" s="7"/>
      <c r="V964" s="7"/>
      <c r="W964" s="7"/>
      <c r="X964" s="7"/>
      <c r="Y964" s="7"/>
    </row>
    <row r="965" spans="1:27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6"/>
      <c r="Q965" s="6"/>
      <c r="R965" s="6"/>
      <c r="S965" s="6"/>
      <c r="T965" s="7"/>
      <c r="U965" s="7"/>
      <c r="V965" s="7"/>
      <c r="W965" s="7"/>
      <c r="X965" s="7"/>
      <c r="Y965" s="7"/>
    </row>
    <row r="966" spans="1:27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6"/>
      <c r="Q966" s="6"/>
      <c r="R966" s="6"/>
      <c r="S966" s="6"/>
      <c r="T966" s="7"/>
      <c r="U966" s="7"/>
      <c r="V966" s="7"/>
      <c r="W966" s="7"/>
      <c r="X966" s="7"/>
      <c r="Y966" s="7"/>
    </row>
    <row r="967" spans="1:2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6"/>
      <c r="Q967" s="6"/>
      <c r="R967" s="6"/>
      <c r="S967" s="6"/>
      <c r="T967" s="7"/>
      <c r="U967" s="7"/>
      <c r="V967" s="7"/>
      <c r="W967" s="7"/>
      <c r="X967" s="7"/>
      <c r="Y967" s="7"/>
    </row>
    <row r="968" spans="1:27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6"/>
      <c r="Q968" s="6"/>
      <c r="R968" s="6"/>
      <c r="S968" s="6"/>
      <c r="T968" s="7"/>
      <c r="U968" s="7"/>
      <c r="V968" s="7"/>
      <c r="W968" s="7"/>
      <c r="X968" s="7"/>
      <c r="Y968" s="7"/>
    </row>
    <row r="969" spans="1:27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6"/>
      <c r="Q969" s="6"/>
      <c r="R969" s="6"/>
      <c r="S969" s="6"/>
      <c r="T969" s="7"/>
      <c r="U969" s="7"/>
      <c r="V969" s="7"/>
      <c r="W969" s="7"/>
      <c r="X969" s="7"/>
      <c r="Y969" s="7"/>
    </row>
    <row r="970" spans="1:27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6"/>
      <c r="Q970" s="6"/>
      <c r="R970" s="6"/>
      <c r="S970" s="6"/>
      <c r="T970" s="7"/>
      <c r="U970" s="7"/>
      <c r="V970" s="7"/>
      <c r="W970" s="7"/>
      <c r="X970" s="7"/>
      <c r="Y970" s="7"/>
    </row>
    <row r="971" spans="1:27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6"/>
      <c r="Q971" s="6"/>
      <c r="R971" s="6"/>
      <c r="S971" s="6"/>
      <c r="T971" s="7"/>
      <c r="U971" s="7"/>
      <c r="V971" s="7"/>
      <c r="W971" s="7"/>
      <c r="X971" s="7"/>
      <c r="Y971" s="7"/>
    </row>
    <row r="972" spans="1:27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6"/>
      <c r="Q972" s="6"/>
      <c r="R972" s="6"/>
      <c r="S972" s="6"/>
      <c r="T972" s="7"/>
      <c r="U972" s="7"/>
      <c r="V972" s="7"/>
      <c r="W972" s="7"/>
      <c r="X972" s="7"/>
      <c r="Y972" s="7"/>
    </row>
    <row r="973" spans="1:27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6"/>
      <c r="Q973" s="6"/>
      <c r="R973" s="6"/>
      <c r="S973" s="6"/>
      <c r="T973" s="7"/>
      <c r="U973" s="7"/>
      <c r="V973" s="7"/>
      <c r="W973" s="7"/>
      <c r="X973" s="7"/>
      <c r="Y973" s="7"/>
    </row>
    <row r="974" spans="1:27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6"/>
      <c r="Q974" s="6"/>
      <c r="R974" s="6"/>
      <c r="S974" s="6"/>
      <c r="T974" s="7"/>
      <c r="U974" s="7"/>
      <c r="V974" s="7"/>
      <c r="W974" s="7"/>
      <c r="X974" s="7"/>
      <c r="Y974" s="7"/>
    </row>
    <row r="975" spans="1:27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6"/>
      <c r="Q975" s="6"/>
      <c r="R975" s="6"/>
      <c r="S975" s="6"/>
      <c r="T975" s="7"/>
      <c r="U975" s="7"/>
      <c r="V975" s="7"/>
      <c r="W975" s="7"/>
      <c r="X975" s="7"/>
      <c r="Y975" s="7"/>
    </row>
    <row r="976" spans="1:27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6"/>
      <c r="Q976" s="6"/>
      <c r="R976" s="6"/>
      <c r="S976" s="6"/>
      <c r="T976" s="7"/>
      <c r="U976" s="7"/>
      <c r="V976" s="7"/>
      <c r="W976" s="7"/>
      <c r="X976" s="7"/>
      <c r="Y976" s="7"/>
    </row>
    <row r="977" spans="1: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6"/>
      <c r="Q977" s="6"/>
      <c r="R977" s="6"/>
      <c r="S977" s="6"/>
      <c r="T977" s="7"/>
      <c r="U977" s="7"/>
      <c r="V977" s="7"/>
      <c r="W977" s="7"/>
      <c r="X977" s="7"/>
      <c r="Y977" s="7"/>
    </row>
    <row r="978" spans="1: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6"/>
      <c r="Q978" s="6"/>
      <c r="R978" s="6"/>
      <c r="S978" s="6"/>
      <c r="T978" s="7"/>
      <c r="U978" s="7"/>
      <c r="V978" s="7"/>
      <c r="W978" s="7"/>
      <c r="X978" s="7"/>
      <c r="Y978" s="7"/>
    </row>
    <row r="979" spans="1: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6"/>
      <c r="Q979" s="6"/>
      <c r="R979" s="6"/>
      <c r="S979" s="6"/>
      <c r="T979" s="7"/>
      <c r="U979" s="7"/>
      <c r="V979" s="7"/>
      <c r="W979" s="7"/>
      <c r="X979" s="7"/>
      <c r="Y979" s="7"/>
    </row>
    <row r="980" spans="1: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6"/>
      <c r="Q980" s="6"/>
      <c r="R980" s="6"/>
      <c r="S980" s="6"/>
      <c r="T980" s="7"/>
      <c r="U980" s="7"/>
      <c r="V980" s="7"/>
      <c r="W980" s="7"/>
      <c r="X980" s="7"/>
      <c r="Y980" s="7"/>
    </row>
    <row r="981" spans="1: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6"/>
      <c r="Q981" s="6"/>
      <c r="R981" s="6"/>
      <c r="S981" s="6"/>
      <c r="T981" s="7"/>
      <c r="U981" s="7"/>
      <c r="V981" s="7"/>
      <c r="W981" s="7"/>
      <c r="X981" s="7"/>
      <c r="Y981" s="7"/>
    </row>
    <row r="982" spans="1: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6"/>
      <c r="Q982" s="6"/>
      <c r="R982" s="6"/>
      <c r="S982" s="6"/>
      <c r="T982" s="7"/>
      <c r="U982" s="7"/>
      <c r="V982" s="7"/>
      <c r="W982" s="7"/>
      <c r="X982" s="7"/>
      <c r="Y982" s="7"/>
    </row>
    <row r="983" spans="1: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6"/>
      <c r="Q983" s="6"/>
      <c r="R983" s="6"/>
      <c r="S983" s="6"/>
      <c r="T983" s="7"/>
      <c r="U983" s="7"/>
      <c r="V983" s="7"/>
      <c r="W983" s="7"/>
      <c r="X983" s="7"/>
      <c r="Y983" s="7"/>
    </row>
    <row r="984" spans="1: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6"/>
      <c r="Q984" s="6"/>
      <c r="R984" s="6"/>
      <c r="S984" s="6"/>
      <c r="T984" s="7"/>
      <c r="U984" s="7"/>
      <c r="V984" s="7"/>
      <c r="W984" s="7"/>
      <c r="X984" s="7"/>
      <c r="Y984" s="7"/>
    </row>
    <row r="985" spans="1: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6"/>
      <c r="Q985" s="6"/>
      <c r="R985" s="6"/>
      <c r="S985" s="6"/>
      <c r="T985" s="7"/>
      <c r="U985" s="7"/>
      <c r="V985" s="7"/>
      <c r="W985" s="7"/>
      <c r="X985" s="7"/>
      <c r="Y985" s="7"/>
    </row>
    <row r="986" spans="1: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6"/>
      <c r="Q986" s="6"/>
      <c r="R986" s="6"/>
      <c r="S986" s="6"/>
      <c r="T986" s="7"/>
      <c r="U986" s="7"/>
      <c r="V986" s="7"/>
      <c r="W986" s="7"/>
      <c r="X986" s="7"/>
      <c r="Y986" s="7"/>
    </row>
    <row r="987" spans="1: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6"/>
      <c r="Q987" s="6"/>
      <c r="R987" s="6"/>
      <c r="S987" s="6"/>
      <c r="T987" s="7"/>
      <c r="U987" s="7"/>
      <c r="V987" s="7"/>
      <c r="W987" s="7"/>
      <c r="X987" s="7"/>
      <c r="Y987" s="7"/>
    </row>
    <row r="988" spans="1: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6"/>
      <c r="Q988" s="6"/>
      <c r="R988" s="6"/>
      <c r="S988" s="6"/>
      <c r="T988" s="7"/>
      <c r="U988" s="7"/>
      <c r="V988" s="7"/>
      <c r="W988" s="7"/>
      <c r="X988" s="7"/>
      <c r="Y988" s="7"/>
    </row>
    <row r="989" spans="1: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6"/>
      <c r="Q989" s="6"/>
      <c r="R989" s="6"/>
      <c r="S989" s="6"/>
      <c r="T989" s="7"/>
      <c r="U989" s="7"/>
      <c r="V989" s="7"/>
      <c r="W989" s="7"/>
      <c r="X989" s="7"/>
      <c r="Y989" s="7"/>
    </row>
    <row r="990" spans="1: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6"/>
      <c r="Q990" s="6"/>
      <c r="R990" s="6"/>
      <c r="S990" s="6"/>
      <c r="T990" s="7"/>
      <c r="U990" s="7"/>
      <c r="V990" s="7"/>
      <c r="W990" s="7"/>
      <c r="X990" s="7"/>
      <c r="Y990" s="7"/>
    </row>
    <row r="991" spans="1: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6"/>
      <c r="Q991" s="6"/>
      <c r="R991" s="6"/>
      <c r="S991" s="6"/>
      <c r="T991" s="7"/>
      <c r="U991" s="7"/>
      <c r="V991" s="7"/>
      <c r="W991" s="7"/>
      <c r="X991" s="7"/>
      <c r="Y991" s="7"/>
    </row>
    <row r="992" spans="1: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6"/>
      <c r="Q992" s="6"/>
      <c r="R992" s="6"/>
      <c r="S992" s="6"/>
      <c r="T992" s="7"/>
      <c r="U992" s="7"/>
      <c r="V992" s="7"/>
      <c r="W992" s="7"/>
      <c r="X992" s="7"/>
      <c r="Y992" s="7"/>
    </row>
    <row r="993" spans="1: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6"/>
      <c r="Q993" s="6"/>
      <c r="R993" s="6"/>
      <c r="S993" s="6"/>
      <c r="T993" s="7"/>
      <c r="U993" s="7"/>
      <c r="V993" s="7"/>
      <c r="W993" s="7"/>
      <c r="X993" s="7"/>
      <c r="Y993" s="7"/>
    </row>
    <row r="994" spans="1: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6"/>
      <c r="Q994" s="6"/>
      <c r="R994" s="6"/>
      <c r="S994" s="6"/>
      <c r="T994" s="7"/>
      <c r="U994" s="7"/>
      <c r="V994" s="7"/>
      <c r="W994" s="7"/>
      <c r="X994" s="7"/>
      <c r="Y994" s="7"/>
    </row>
    <row r="995" spans="1: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6"/>
      <c r="Q995" s="6"/>
      <c r="R995" s="6"/>
      <c r="S995" s="6"/>
      <c r="T995" s="7"/>
      <c r="U995" s="7"/>
      <c r="V995" s="7"/>
      <c r="W995" s="7"/>
      <c r="X995" s="7"/>
      <c r="Y995" s="7"/>
    </row>
    <row r="996" spans="1: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6"/>
      <c r="Q996" s="6"/>
      <c r="R996" s="6"/>
      <c r="S996" s="6"/>
      <c r="T996" s="7"/>
      <c r="U996" s="7"/>
      <c r="V996" s="7"/>
      <c r="W996" s="7"/>
      <c r="X996" s="7"/>
      <c r="Y996" s="7"/>
    </row>
    <row r="997" spans="1: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6"/>
      <c r="Q997" s="6"/>
      <c r="R997" s="6"/>
      <c r="S997" s="6"/>
      <c r="T997" s="7"/>
      <c r="U997" s="7"/>
      <c r="V997" s="7"/>
      <c r="W997" s="7"/>
      <c r="X997" s="7"/>
      <c r="Y997" s="7"/>
    </row>
    <row r="998" spans="1: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6"/>
      <c r="Q998" s="6"/>
      <c r="R998" s="6"/>
      <c r="S998" s="6"/>
      <c r="T998" s="7"/>
      <c r="U998" s="7"/>
      <c r="V998" s="7"/>
      <c r="W998" s="7"/>
      <c r="X998" s="7"/>
      <c r="Y998" s="7"/>
    </row>
    <row r="999" spans="1: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6"/>
      <c r="Q999" s="6"/>
      <c r="R999" s="6"/>
      <c r="S999" s="6"/>
      <c r="T999" s="7"/>
      <c r="U999" s="7"/>
      <c r="V999" s="7"/>
      <c r="W999" s="7"/>
      <c r="X999" s="7"/>
      <c r="Y999" s="7"/>
    </row>
    <row r="1000" spans="1: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6"/>
      <c r="Q1000" s="6"/>
      <c r="R1000" s="6"/>
      <c r="S1000" s="6"/>
      <c r="T1000" s="7"/>
      <c r="U1000" s="7"/>
      <c r="V1000" s="7"/>
      <c r="W1000" s="7"/>
      <c r="X1000" s="7"/>
      <c r="Y1000" s="7"/>
    </row>
    <row r="1001" spans="1: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6"/>
      <c r="Q1001" s="6"/>
      <c r="R1001" s="6"/>
      <c r="S1001" s="6"/>
      <c r="T1001" s="7"/>
      <c r="U1001" s="7"/>
      <c r="V1001" s="7"/>
      <c r="W1001" s="7"/>
      <c r="X1001" s="7"/>
      <c r="Y1001" s="7"/>
    </row>
    <row r="1002" spans="1: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6"/>
      <c r="Q1002" s="6"/>
      <c r="R1002" s="6"/>
      <c r="S1002" s="6"/>
      <c r="T1002" s="7"/>
      <c r="U1002" s="7"/>
      <c r="V1002" s="7"/>
      <c r="W1002" s="7"/>
      <c r="X1002" s="7"/>
      <c r="Y1002" s="7"/>
    </row>
  </sheetData>
  <mergeCells count="9">
    <mergeCell ref="Q3:Q4"/>
    <mergeCell ref="AA3:AA4"/>
    <mergeCell ref="AB3:AB4"/>
    <mergeCell ref="B3:B4"/>
    <mergeCell ref="C3:C4"/>
    <mergeCell ref="D3:D4"/>
    <mergeCell ref="E3:E4"/>
    <mergeCell ref="O3:O4"/>
    <mergeCell ref="P3:P4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5B23-9844-354D-895A-9C9ED310D0E7}">
  <dimension ref="B2:K19"/>
  <sheetViews>
    <sheetView workbookViewId="0">
      <selection activeCell="H11" sqref="H11"/>
    </sheetView>
  </sheetViews>
  <sheetFormatPr baseColWidth="10" defaultRowHeight="22"/>
  <sheetData>
    <row r="2" spans="2:11">
      <c r="C2" s="19" t="s">
        <v>410</v>
      </c>
      <c r="D2" s="19">
        <v>2</v>
      </c>
      <c r="E2" s="19">
        <v>3</v>
      </c>
      <c r="F2" s="19">
        <v>4</v>
      </c>
      <c r="G2" s="19">
        <v>5</v>
      </c>
      <c r="H2" s="19">
        <v>6</v>
      </c>
      <c r="I2" s="19">
        <v>7</v>
      </c>
      <c r="J2" s="19">
        <v>8</v>
      </c>
      <c r="K2" s="19">
        <v>9</v>
      </c>
    </row>
    <row r="3" spans="2:11" ht="30">
      <c r="C3" s="19" t="s">
        <v>411</v>
      </c>
      <c r="D3" s="107" t="s">
        <v>412</v>
      </c>
      <c r="E3" s="107" t="s">
        <v>413</v>
      </c>
      <c r="F3" s="108" t="s">
        <v>414</v>
      </c>
      <c r="G3" s="107" t="s">
        <v>415</v>
      </c>
      <c r="H3" s="107" t="s">
        <v>416</v>
      </c>
      <c r="I3" s="107" t="s">
        <v>417</v>
      </c>
      <c r="J3" s="107" t="s">
        <v>418</v>
      </c>
      <c r="K3" s="107" t="s">
        <v>419</v>
      </c>
    </row>
    <row r="4" spans="2:11" ht="30">
      <c r="D4" s="108"/>
      <c r="E4" s="108"/>
      <c r="F4" s="108"/>
      <c r="G4" s="108"/>
      <c r="H4" s="108"/>
      <c r="I4" s="108"/>
      <c r="J4" s="108"/>
      <c r="K4" s="108"/>
    </row>
    <row r="5" spans="2:11" ht="30">
      <c r="B5" s="19" t="s">
        <v>420</v>
      </c>
      <c r="C5" s="19" t="s">
        <v>12</v>
      </c>
      <c r="D5" s="107" t="s">
        <v>421</v>
      </c>
      <c r="E5" s="107" t="s">
        <v>422</v>
      </c>
      <c r="F5" s="108" t="s">
        <v>148</v>
      </c>
      <c r="G5" s="107" t="s">
        <v>423</v>
      </c>
      <c r="H5" s="107" t="s">
        <v>424</v>
      </c>
      <c r="I5" s="107" t="s">
        <v>425</v>
      </c>
      <c r="J5" s="108" t="s">
        <v>149</v>
      </c>
      <c r="K5" s="108" t="s">
        <v>426</v>
      </c>
    </row>
    <row r="6" spans="2:11" ht="30">
      <c r="C6" s="19" t="s">
        <v>26</v>
      </c>
      <c r="D6" s="107" t="s">
        <v>427</v>
      </c>
      <c r="E6" s="107" t="s">
        <v>428</v>
      </c>
      <c r="F6" s="108" t="s">
        <v>67</v>
      </c>
      <c r="G6" s="107" t="s">
        <v>429</v>
      </c>
      <c r="H6" s="107" t="s">
        <v>1055</v>
      </c>
      <c r="I6" s="107" t="s">
        <v>430</v>
      </c>
      <c r="J6" s="108" t="s">
        <v>68</v>
      </c>
      <c r="K6" s="108" t="s">
        <v>431</v>
      </c>
    </row>
    <row r="7" spans="2:11" ht="30">
      <c r="C7" s="19" t="s">
        <v>37</v>
      </c>
      <c r="D7" s="107" t="s">
        <v>432</v>
      </c>
      <c r="E7" s="107" t="s">
        <v>433</v>
      </c>
      <c r="F7" s="108" t="s">
        <v>151</v>
      </c>
      <c r="G7" s="107" t="s">
        <v>434</v>
      </c>
      <c r="H7" s="107" t="s">
        <v>1048</v>
      </c>
      <c r="I7" s="107" t="s">
        <v>435</v>
      </c>
      <c r="J7" s="108" t="s">
        <v>152</v>
      </c>
      <c r="K7" s="108" t="s">
        <v>436</v>
      </c>
    </row>
    <row r="8" spans="2:11" ht="30">
      <c r="C8" s="19" t="s">
        <v>48</v>
      </c>
      <c r="D8" s="107" t="s">
        <v>437</v>
      </c>
      <c r="E8" s="107" t="s">
        <v>438</v>
      </c>
      <c r="F8" s="108" t="s">
        <v>110</v>
      </c>
      <c r="G8" s="107" t="s">
        <v>439</v>
      </c>
      <c r="H8" s="107" t="s">
        <v>440</v>
      </c>
      <c r="I8" s="107" t="s">
        <v>441</v>
      </c>
      <c r="J8" s="108" t="s">
        <v>111</v>
      </c>
      <c r="K8" s="107" t="s">
        <v>442</v>
      </c>
    </row>
    <row r="9" spans="2:11" ht="30">
      <c r="C9" s="19" t="s">
        <v>20</v>
      </c>
      <c r="D9" s="107" t="s">
        <v>443</v>
      </c>
      <c r="E9" s="107" t="s">
        <v>444</v>
      </c>
      <c r="F9" s="108" t="s">
        <v>145</v>
      </c>
      <c r="G9" s="107" t="s">
        <v>445</v>
      </c>
      <c r="H9" s="107" t="s">
        <v>1052</v>
      </c>
      <c r="I9" s="107" t="s">
        <v>446</v>
      </c>
      <c r="J9" s="108" t="s">
        <v>146</v>
      </c>
      <c r="K9" s="107" t="s">
        <v>447</v>
      </c>
    </row>
    <row r="10" spans="2:11" ht="30">
      <c r="C10" s="19" t="s">
        <v>75</v>
      </c>
      <c r="D10" s="107" t="s">
        <v>448</v>
      </c>
      <c r="E10" s="108" t="s">
        <v>189</v>
      </c>
      <c r="F10" s="108" t="s">
        <v>188</v>
      </c>
      <c r="G10" s="108" t="s">
        <v>78</v>
      </c>
      <c r="H10" s="108" t="s">
        <v>1054</v>
      </c>
      <c r="I10" s="108" t="s">
        <v>79</v>
      </c>
      <c r="J10" s="108" t="s">
        <v>190</v>
      </c>
      <c r="K10" s="108" t="s">
        <v>449</v>
      </c>
    </row>
    <row r="11" spans="2:11" ht="30">
      <c r="C11" s="19" t="s">
        <v>450</v>
      </c>
      <c r="D11" s="107" t="s">
        <v>451</v>
      </c>
      <c r="E11" s="107" t="s">
        <v>452</v>
      </c>
      <c r="F11" s="108" t="s">
        <v>453</v>
      </c>
      <c r="G11" s="108" t="s">
        <v>330</v>
      </c>
      <c r="H11" s="107" t="s">
        <v>1059</v>
      </c>
      <c r="I11" s="108" t="s">
        <v>335</v>
      </c>
      <c r="J11" s="108" t="s">
        <v>454</v>
      </c>
      <c r="K11" s="108" t="s">
        <v>455</v>
      </c>
    </row>
    <row r="12" spans="2:11" ht="30">
      <c r="D12" s="108"/>
      <c r="E12" s="108"/>
      <c r="F12" s="108"/>
      <c r="G12" s="108"/>
      <c r="H12" s="108"/>
      <c r="I12" s="108"/>
      <c r="J12" s="108"/>
      <c r="K12" s="108"/>
    </row>
    <row r="13" spans="2:11" ht="30">
      <c r="B13" s="19" t="s">
        <v>456</v>
      </c>
      <c r="C13" s="19" t="s">
        <v>457</v>
      </c>
      <c r="D13" s="107" t="s">
        <v>458</v>
      </c>
      <c r="E13" s="107" t="s">
        <v>459</v>
      </c>
      <c r="F13" s="108" t="s">
        <v>460</v>
      </c>
      <c r="G13" s="107" t="s">
        <v>461</v>
      </c>
      <c r="H13" s="107" t="s">
        <v>462</v>
      </c>
      <c r="I13" s="107" t="s">
        <v>463</v>
      </c>
      <c r="J13" s="108" t="s">
        <v>464</v>
      </c>
      <c r="K13" s="108" t="s">
        <v>465</v>
      </c>
    </row>
    <row r="14" spans="2:11" ht="30">
      <c r="C14" s="19" t="s">
        <v>466</v>
      </c>
      <c r="D14" s="107" t="s">
        <v>467</v>
      </c>
      <c r="E14" s="107" t="s">
        <v>468</v>
      </c>
      <c r="F14" s="108" t="s">
        <v>469</v>
      </c>
      <c r="G14" s="107" t="s">
        <v>470</v>
      </c>
      <c r="H14" s="107" t="s">
        <v>471</v>
      </c>
      <c r="I14" s="107" t="s">
        <v>472</v>
      </c>
      <c r="J14" s="108" t="s">
        <v>473</v>
      </c>
      <c r="K14" s="108" t="s">
        <v>474</v>
      </c>
    </row>
    <row r="15" spans="2:11" ht="30">
      <c r="C15" s="19" t="s">
        <v>475</v>
      </c>
      <c r="D15" s="107" t="s">
        <v>476</v>
      </c>
      <c r="E15" s="107" t="s">
        <v>477</v>
      </c>
      <c r="F15" s="108" t="s">
        <v>478</v>
      </c>
      <c r="G15" s="107" t="s">
        <v>479</v>
      </c>
      <c r="H15" s="107" t="s">
        <v>480</v>
      </c>
      <c r="I15" s="107" t="s">
        <v>1056</v>
      </c>
      <c r="J15" s="108" t="s">
        <v>481</v>
      </c>
      <c r="K15" s="108" t="s">
        <v>482</v>
      </c>
    </row>
    <row r="16" spans="2:11" ht="30">
      <c r="C16" s="19" t="s">
        <v>483</v>
      </c>
      <c r="D16" s="107" t="s">
        <v>484</v>
      </c>
      <c r="E16" s="107" t="s">
        <v>485</v>
      </c>
      <c r="F16" s="108" t="s">
        <v>486</v>
      </c>
      <c r="G16" s="107" t="s">
        <v>487</v>
      </c>
      <c r="H16" s="107" t="s">
        <v>488</v>
      </c>
      <c r="I16" s="107" t="s">
        <v>489</v>
      </c>
      <c r="J16" s="108" t="s">
        <v>490</v>
      </c>
      <c r="K16" s="107" t="s">
        <v>491</v>
      </c>
    </row>
    <row r="17" spans="3:11" ht="30">
      <c r="C17" s="19" t="s">
        <v>492</v>
      </c>
      <c r="D17" s="107" t="s">
        <v>493</v>
      </c>
      <c r="E17" s="107" t="s">
        <v>494</v>
      </c>
      <c r="F17" s="108" t="s">
        <v>495</v>
      </c>
      <c r="G17" s="107" t="s">
        <v>496</v>
      </c>
      <c r="H17" s="107" t="s">
        <v>497</v>
      </c>
      <c r="I17" s="107" t="s">
        <v>1057</v>
      </c>
      <c r="J17" s="108" t="s">
        <v>498</v>
      </c>
      <c r="K17" s="107" t="s">
        <v>499</v>
      </c>
    </row>
    <row r="18" spans="3:11" ht="30">
      <c r="C18" s="19" t="s">
        <v>500</v>
      </c>
      <c r="D18" s="107" t="s">
        <v>501</v>
      </c>
      <c r="E18" s="108" t="s">
        <v>309</v>
      </c>
      <c r="F18" s="108" t="s">
        <v>502</v>
      </c>
      <c r="G18" s="108" t="s">
        <v>312</v>
      </c>
      <c r="H18" s="108" t="s">
        <v>316</v>
      </c>
      <c r="I18" s="108" t="s">
        <v>319</v>
      </c>
      <c r="J18" s="108" t="s">
        <v>503</v>
      </c>
      <c r="K18" s="108" t="s">
        <v>504</v>
      </c>
    </row>
    <row r="19" spans="3:11" ht="30">
      <c r="C19" s="19" t="s">
        <v>505</v>
      </c>
      <c r="D19" s="107" t="s">
        <v>506</v>
      </c>
      <c r="E19" s="107" t="s">
        <v>507</v>
      </c>
      <c r="F19" s="108" t="s">
        <v>508</v>
      </c>
      <c r="G19" s="108" t="s">
        <v>331</v>
      </c>
      <c r="H19" s="107" t="s">
        <v>509</v>
      </c>
      <c r="I19" s="108" t="s">
        <v>336</v>
      </c>
      <c r="J19" s="108" t="s">
        <v>510</v>
      </c>
      <c r="K19" s="108" t="s">
        <v>511</v>
      </c>
    </row>
  </sheetData>
  <phoneticPr fontId="3" type="noConversion"/>
  <hyperlinks>
    <hyperlink ref="D3" r:id="rId1" display="https://zi-hi.com/sp/uni/0301" xr:uid="{74F94D96-4690-4C44-85DA-12DCC6AE5E8E}"/>
    <hyperlink ref="E3" r:id="rId2" display="https://zi-hi.com/sp/uni/0300" xr:uid="{2FA1525B-F45E-2242-81EF-51A44986D808}"/>
    <hyperlink ref="G3" r:id="rId3" display="https://zi-hi.com/sp/uni/0302" xr:uid="{3762B5CB-7FF7-A749-B795-3EBA95E32A95}"/>
    <hyperlink ref="H3" r:id="rId4" display="https://zi-hi.com/sp/uni/030C" xr:uid="{B0DF000D-6D59-0444-8365-1B70B0B4BD69}"/>
    <hyperlink ref="I3" r:id="rId5" display="https://zi-hi.com/sp/uni/0304" xr:uid="{A8117256-7F73-CB46-A268-2264647E9509}"/>
    <hyperlink ref="J3" r:id="rId6" display="https://zi-hi.com/sp/uni/030D" xr:uid="{CD23735B-F752-474B-AD93-DE56ED761E80}"/>
    <hyperlink ref="K3" r:id="rId7" display="https://zi-hi.com/sp/uni/030B" xr:uid="{6BC6E913-CDD3-204B-96FE-C83BABADEBA9}"/>
    <hyperlink ref="D5" r:id="rId8" display="https://zi-hi.com/sp/uni/00E1" xr:uid="{54CE1B34-1CDD-7E4A-95BA-E1C506CEADB7}"/>
    <hyperlink ref="E5" r:id="rId9" display="https://zi-hi.com/sp/uni/00E0" xr:uid="{F1CA2BB4-A691-3140-B718-6B9014A4E863}"/>
    <hyperlink ref="G5" r:id="rId10" display="https://zi-hi.com/sp/uni/00E2" xr:uid="{55EEA761-B8B8-1547-A00D-59D535675CB8}"/>
    <hyperlink ref="H5" r:id="rId11" display="https://zi-hi.com/sp/uni/01CE" xr:uid="{8C7DA431-E74A-1C44-8313-6538DC27D8E3}"/>
    <hyperlink ref="I5" r:id="rId12" display="https://zi-hi.com/sp/uni/0101" xr:uid="{A4FDAE26-4BA1-2640-A249-3113184DD140}"/>
    <hyperlink ref="D6" r:id="rId13" display="https://zi-hi.com/sp/uni/00E9" xr:uid="{7AD26716-6594-DD48-9F11-E713930F577D}"/>
    <hyperlink ref="E6" r:id="rId14" display="https://zi-hi.com/sp/uni/00E8" xr:uid="{7E6A3359-9FB6-764B-8216-A24997AF09F9}"/>
    <hyperlink ref="G6" r:id="rId15" display="https://zi-hi.com/sp/uni/00EA" xr:uid="{F0628524-FB39-2743-BB23-B942251DB0DC}"/>
    <hyperlink ref="H6" r:id="rId16" display="https://zi-hi.com/sp/uni/011B" xr:uid="{D15C615A-DDD0-704E-96B1-70951618D9A6}"/>
    <hyperlink ref="I6" r:id="rId17" display="https://zi-hi.com/sp/uni/0113" xr:uid="{7BB44341-B8BD-8848-808E-5D172423BC98}"/>
    <hyperlink ref="D7" r:id="rId18" display="https://zi-hi.com/sp/uni/00ED" xr:uid="{B6FBFC1B-0545-AF49-A9B9-EA66FDD33C50}"/>
    <hyperlink ref="E7" r:id="rId19" display="https://zi-hi.com/sp/uni/00EC" xr:uid="{8CF12746-187D-0849-96CA-C104C55E08C7}"/>
    <hyperlink ref="G7" r:id="rId20" display="https://zi-hi.com/sp/uni/00EE" xr:uid="{AC68B550-2256-4D46-BA3F-52113890754F}"/>
    <hyperlink ref="H7" r:id="rId21" display="https://zi-hi.com/sp/uni/01D0" xr:uid="{C8F13667-7EB3-3B42-B1DF-B5D21D6CE8DA}"/>
    <hyperlink ref="I7" r:id="rId22" display="https://zi-hi.com/sp/uni/012B" xr:uid="{3852FB3A-5974-1545-BF42-7AB5D20987C8}"/>
    <hyperlink ref="D8" r:id="rId23" display="https://zi-hi.com/sp/uni/00F3" xr:uid="{03A581DB-A1BD-DD46-BD9A-19FFB24AC952}"/>
    <hyperlink ref="E8" r:id="rId24" display="https://zi-hi.com/sp/uni/00F2" xr:uid="{8A4D10F6-D965-8F48-BB49-1C45DBD41185}"/>
    <hyperlink ref="G8" r:id="rId25" display="https://zi-hi.com/sp/uni/00F4" xr:uid="{1D1658B9-CBAC-844B-9D31-ADFCEED29917}"/>
    <hyperlink ref="H8" r:id="rId26" display="https://zi-hi.com/sp/uni/01D2" xr:uid="{19F887C1-4637-6C4A-80F9-E6D26375F1F4}"/>
    <hyperlink ref="I8" r:id="rId27" display="https://zi-hi.com/sp/uni/014D" xr:uid="{0447251C-745E-E94A-BE3D-50A04D9346B8}"/>
    <hyperlink ref="K8" r:id="rId28" display="https://zi-hi.com/sp/uni/0151" xr:uid="{18E63231-2C56-794A-8B6F-E3B5F836916B}"/>
    <hyperlink ref="D9" r:id="rId29" display="https://zi-hi.com/sp/uni/00FA" xr:uid="{738A3193-78EC-EE4F-9770-C3E9D1DF40EC}"/>
    <hyperlink ref="E9" r:id="rId30" display="https://zi-hi.com/sp/uni/00F9" xr:uid="{7DA347FC-70FB-CF4E-9639-35C49B37C40D}"/>
    <hyperlink ref="G9" r:id="rId31" display="https://zi-hi.com/sp/uni/00FB" xr:uid="{3B4ECEF6-DA61-F346-8781-B940518CE490}"/>
    <hyperlink ref="H9" r:id="rId32" display="https://zi-hi.com/sp/uni/01D4" xr:uid="{BEB62F3E-DDD6-3041-91A1-4CD8D44652E4}"/>
    <hyperlink ref="I9" r:id="rId33" display="https://zi-hi.com/sp/uni/016B" xr:uid="{90BCBD75-1B67-1B4A-8320-86C2BE77005A}"/>
    <hyperlink ref="K9" r:id="rId34" display="https://zi-hi.com/sp/uni/0171" xr:uid="{510DF81A-600D-4947-AD27-503AACCE6033}"/>
    <hyperlink ref="D10" r:id="rId35" display="https://zi-hi.com/sp/uni/1E3F" xr:uid="{0FE8C9FF-9294-5C4F-AB72-6E9314B120B5}"/>
    <hyperlink ref="D11" r:id="rId36" display="https://zi-hi.com/sp/uni/0144" xr:uid="{93C56A26-9AEB-934D-9BEA-FA25F1EA9D90}"/>
    <hyperlink ref="E11" r:id="rId37" display="https://zi-hi.com/sp/uni/01F9" xr:uid="{8D5659D0-386B-F44D-9A96-FC4E7F5BADEB}"/>
    <hyperlink ref="H11" r:id="rId38" display="https://zi-hi.com/sp/uni/0148" xr:uid="{F528338B-F81A-A043-B9F2-7CAA0629C3EC}"/>
    <hyperlink ref="D13" r:id="rId39" display="https://zi-hi.com/sp/uni/00C1" xr:uid="{362C189E-5E4F-A147-B759-285344798F21}"/>
    <hyperlink ref="E13" r:id="rId40" display="https://zi-hi.com/sp/uni/00C0" xr:uid="{CB32408A-38E2-DA43-A894-0BB74F1DBA69}"/>
    <hyperlink ref="G13" r:id="rId41" display="https://zi-hi.com/sp/uni/00C2" xr:uid="{67B81404-F195-964A-ACEC-E0AE6E106F40}"/>
    <hyperlink ref="H13" r:id="rId42" display="https://zi-hi.com/sp/uni/01CD" xr:uid="{F53E0039-01AB-DE45-A83E-058C212BADD0}"/>
    <hyperlink ref="I13" r:id="rId43" display="https://zi-hi.com/sp/uni/0100" xr:uid="{7A3D85A8-B2CE-B348-AAFC-0B2A22C7964D}"/>
    <hyperlink ref="D14" r:id="rId44" display="https://zi-hi.com/sp/uni/00C9" xr:uid="{C562276F-BC5D-E14E-96D4-88D93BB34C30}"/>
    <hyperlink ref="E14" r:id="rId45" display="https://zi-hi.com/sp/uni/00C8" xr:uid="{6C2FED54-E457-794E-857E-2F431076D5D2}"/>
    <hyperlink ref="G14" r:id="rId46" display="https://zi-hi.com/sp/uni/00CA" xr:uid="{A1C9F18C-97F4-1447-8D4A-798C0A112D0E}"/>
    <hyperlink ref="H14" r:id="rId47" display="https://zi-hi.com/sp/uni/011A" xr:uid="{6D3B01BA-8958-DF40-A6EE-C69E69E25692}"/>
    <hyperlink ref="I14" r:id="rId48" display="https://zi-hi.com/sp/uni/0112" xr:uid="{482D7343-40D7-9248-9195-257174BE6A89}"/>
    <hyperlink ref="D15" r:id="rId49" display="https://zi-hi.com/sp/uni/00CD" xr:uid="{A9FA4631-69D8-3142-9627-241FCEC3771B}"/>
    <hyperlink ref="E15" r:id="rId50" display="https://zi-hi.com/sp/uni/00CC" xr:uid="{CD52D507-BCE9-9846-A9BE-80779DEBE060}"/>
    <hyperlink ref="G15" r:id="rId51" display="https://zi-hi.com/sp/uni/00CE" xr:uid="{53D5C4E1-50FD-8247-B839-D6C340A52767}"/>
    <hyperlink ref="H15" r:id="rId52" display="https://zi-hi.com/sp/uni/01CF" xr:uid="{9AB5333D-7B91-DD4F-B3DA-6C066294030E}"/>
    <hyperlink ref="I15" r:id="rId53" display="https://zi-hi.com/sp/uni/012A" xr:uid="{7434F47A-ED3A-4143-8DB3-474A0468E991}"/>
    <hyperlink ref="D16" r:id="rId54" display="https://zi-hi.com/sp/uni/00D3" xr:uid="{8384E51F-7F3F-3C40-B8F8-9E1516FD40A9}"/>
    <hyperlink ref="E16" r:id="rId55" display="https://zi-hi.com/sp/uni/00D2" xr:uid="{5A9E14EE-7374-1A4A-B3BD-23576D13BF27}"/>
    <hyperlink ref="G16" r:id="rId56" display="https://zi-hi.com/sp/uni/00D4" xr:uid="{448C0853-B83F-7248-9623-1CDE531B2DA7}"/>
    <hyperlink ref="H16" r:id="rId57" display="https://zi-hi.com/sp/uni/01D1" xr:uid="{3C956950-31CE-4846-95FF-2F7BF4182F76}"/>
    <hyperlink ref="I16" r:id="rId58" display="https://zi-hi.com/sp/uni/014C" xr:uid="{3DA02030-8CF0-5E46-A01E-A2DDBEC814B3}"/>
    <hyperlink ref="K16" r:id="rId59" display="https://zi-hi.com/sp/uni/0150" xr:uid="{823985E5-F492-264D-94E0-6AA501D39347}"/>
    <hyperlink ref="D17" r:id="rId60" display="https://zi-hi.com/sp/uni/00DA" xr:uid="{F925B755-167F-AA4B-ADD0-944C1E052A31}"/>
    <hyperlink ref="E17" r:id="rId61" display="https://zi-hi.com/sp/uni/00D9" xr:uid="{817C23C1-6DBC-B14C-B9C7-BD334CDC8C9F}"/>
    <hyperlink ref="G17" r:id="rId62" display="https://zi-hi.com/sp/uni/00DB" xr:uid="{F8A6218C-5BF4-A549-AC4C-6EEB27C65BB2}"/>
    <hyperlink ref="H17" r:id="rId63" display="https://zi-hi.com/sp/uni/01D3" xr:uid="{68C7DE52-7046-D542-AF1F-13BB91915BDF}"/>
    <hyperlink ref="I17" r:id="rId64" display="https://zi-hi.com/sp/uni/016A" xr:uid="{DE8AE9D9-6E49-9F4D-AB33-8721CF555B1D}"/>
    <hyperlink ref="K17" r:id="rId65" display="https://zi-hi.com/sp/uni/0170" xr:uid="{F0EE349D-CCC0-A643-8FAC-3E692C32FE89}"/>
    <hyperlink ref="D18" r:id="rId66" display="https://zi-hi.com/sp/uni/1E3E" xr:uid="{54CCA9EA-F661-EE4C-9109-001C0C1A2366}"/>
    <hyperlink ref="D19" r:id="rId67" display="https://zi-hi.com/sp/uni/0143" xr:uid="{EA51059F-4494-BA42-85CE-B72CE7496F44}"/>
    <hyperlink ref="E19" r:id="rId68" display="https://zi-hi.com/sp/uni/01F8" xr:uid="{1F955789-8B5A-B846-AE31-BDABC9751F2A}"/>
    <hyperlink ref="H19" r:id="rId69" display="https://zi-hi.com/sp/uni/0147" xr:uid="{8EA1F76D-AF72-684B-A0EE-C7313E1C08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16</vt:i4>
      </vt:variant>
    </vt:vector>
  </HeadingPairs>
  <TitlesOfParts>
    <vt:vector size="22" baseType="lpstr">
      <vt:lpstr>十五音-韻母</vt:lpstr>
      <vt:lpstr>十五音-韻母八音反切</vt:lpstr>
      <vt:lpstr>台羅-韻母八音反切</vt:lpstr>
      <vt:lpstr>白話字-韻母八音反切</vt:lpstr>
      <vt:lpstr>閩拼-韻母八音反切</vt:lpstr>
      <vt:lpstr>調號符號</vt:lpstr>
      <vt:lpstr>十五音韻母</vt:lpstr>
      <vt:lpstr>方音入聲韻母</vt:lpstr>
      <vt:lpstr>方音舒聲韻母</vt:lpstr>
      <vt:lpstr>台羅入聲韻母</vt:lpstr>
      <vt:lpstr>台羅舒聲韻母</vt:lpstr>
      <vt:lpstr>台羅韻母八音反切</vt:lpstr>
      <vt:lpstr>白話字入聲韻母</vt:lpstr>
      <vt:lpstr>白話字舒聲韻母</vt:lpstr>
      <vt:lpstr>國際音入聲韻母</vt:lpstr>
      <vt:lpstr>國際音舒聲韻母</vt:lpstr>
      <vt:lpstr>麥氏都入聲韻母</vt:lpstr>
      <vt:lpstr>麥氏舒聲韻母</vt:lpstr>
      <vt:lpstr>閩拼入聲韻母</vt:lpstr>
      <vt:lpstr>閩拼舒聲韻母</vt:lpstr>
      <vt:lpstr>韻母入聲碼</vt:lpstr>
      <vt:lpstr>韻母舒聲碼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2023-08-09T06:21:07Z</dcterms:created>
  <dcterms:modified xsi:type="dcterms:W3CDTF">2023-08-10T03:29:02Z</dcterms:modified>
</cp:coreProperties>
</file>