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anjui/workspace/rime/rime-piau-im/docs/"/>
    </mc:Choice>
  </mc:AlternateContent>
  <xr:revisionPtr revIDLastSave="0" documentId="13_ncr:1_{592A42FE-DD2F-9B40-A188-2A9E3F4C24AA}" xr6:coauthVersionLast="47" xr6:coauthVersionMax="47" xr10:uidLastSave="{00000000-0000-0000-0000-000000000000}"/>
  <bookViews>
    <workbookView xWindow="-47140" yWindow="980" windowWidth="44460" windowHeight="19880" activeTab="1" xr2:uid="{E857BFFD-E80F-1F49-ABF0-AC9C6259279D}"/>
  </bookViews>
  <sheets>
    <sheet name="聲母" sheetId="3" r:id="rId1"/>
    <sheet name="韻母" sheetId="4" r:id="rId2"/>
    <sheet name="RIME指令解析" sheetId="1" r:id="rId3"/>
    <sheet name="RIME指令" sheetId="6" r:id="rId4"/>
    <sheet name="鍵盤表" sheetId="2" r:id="rId5"/>
    <sheet name="RIME指令 (2)" sheetId="5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0" i="6" l="1"/>
  <c r="C12" i="6"/>
  <c r="AU9" i="6"/>
  <c r="AT9" i="6"/>
  <c r="AS9" i="6"/>
  <c r="AR9" i="6"/>
  <c r="AQ9" i="6"/>
  <c r="AP9" i="6"/>
  <c r="AO9" i="6"/>
  <c r="AN9" i="6"/>
  <c r="AM9" i="6"/>
  <c r="AL9" i="6"/>
  <c r="AK9" i="6"/>
  <c r="AJ9" i="6"/>
  <c r="AI9" i="6"/>
  <c r="AH9" i="6"/>
  <c r="AG9" i="6"/>
  <c r="AF9" i="6"/>
  <c r="AE9" i="6"/>
  <c r="AD9" i="6"/>
  <c r="AC9" i="6"/>
  <c r="AB9" i="6"/>
  <c r="AA9" i="6"/>
  <c r="Z9" i="6"/>
  <c r="Y9" i="6"/>
  <c r="X9" i="6"/>
  <c r="W9" i="6"/>
  <c r="V9" i="6"/>
  <c r="U9" i="6"/>
  <c r="T9" i="6"/>
  <c r="S9" i="6"/>
  <c r="R9" i="6"/>
  <c r="Q9" i="6"/>
  <c r="P9" i="6"/>
  <c r="O9" i="6"/>
  <c r="N9" i="6"/>
  <c r="M9" i="6"/>
  <c r="L9" i="6"/>
  <c r="K9" i="6"/>
  <c r="J9" i="6"/>
  <c r="I9" i="6"/>
  <c r="H9" i="6"/>
  <c r="G9" i="6"/>
  <c r="F9" i="6"/>
  <c r="E9" i="6"/>
  <c r="D9" i="6"/>
  <c r="C9" i="6"/>
  <c r="B9" i="6"/>
  <c r="AU8" i="6"/>
  <c r="AT8" i="6"/>
  <c r="AS8" i="6"/>
  <c r="AR8" i="6"/>
  <c r="AQ8" i="6"/>
  <c r="AP8" i="6"/>
  <c r="AO8" i="6"/>
  <c r="AN8" i="6"/>
  <c r="AM8" i="6"/>
  <c r="AL8" i="6"/>
  <c r="AK8" i="6"/>
  <c r="AJ8" i="6"/>
  <c r="AI8" i="6"/>
  <c r="AH8" i="6"/>
  <c r="AG8" i="6"/>
  <c r="AF8" i="6"/>
  <c r="AE8" i="6"/>
  <c r="AD8" i="6"/>
  <c r="AC8" i="6"/>
  <c r="AB8" i="6"/>
  <c r="AA8" i="6"/>
  <c r="Z8" i="6"/>
  <c r="Y8" i="6"/>
  <c r="X8" i="6"/>
  <c r="W8" i="6"/>
  <c r="V8" i="6"/>
  <c r="U8" i="6"/>
  <c r="T8" i="6"/>
  <c r="S8" i="6"/>
  <c r="R8" i="6"/>
  <c r="Q8" i="6"/>
  <c r="P8" i="6"/>
  <c r="O8" i="6"/>
  <c r="N8" i="6"/>
  <c r="M8" i="6"/>
  <c r="L8" i="6"/>
  <c r="K8" i="6"/>
  <c r="J8" i="6"/>
  <c r="I8" i="6"/>
  <c r="H8" i="6"/>
  <c r="G8" i="6"/>
  <c r="F8" i="6"/>
  <c r="E8" i="6"/>
  <c r="D8" i="6"/>
  <c r="C8" i="6"/>
  <c r="C27" i="6" s="1"/>
  <c r="B31" i="6" s="1"/>
  <c r="B8" i="6"/>
  <c r="B12" i="6" s="1"/>
  <c r="B27" i="6" s="1"/>
  <c r="AU7" i="6"/>
  <c r="AT7" i="6"/>
  <c r="AS7" i="6"/>
  <c r="AR7" i="6"/>
  <c r="AQ7" i="6"/>
  <c r="AP7" i="6"/>
  <c r="AO7" i="6"/>
  <c r="AN7" i="6"/>
  <c r="AM7" i="6"/>
  <c r="AL7" i="6"/>
  <c r="AK7" i="6"/>
  <c r="AJ7" i="6"/>
  <c r="AI7" i="6"/>
  <c r="AH7" i="6"/>
  <c r="AG7" i="6"/>
  <c r="AF7" i="6"/>
  <c r="AE7" i="6"/>
  <c r="AD7" i="6"/>
  <c r="AC7" i="6"/>
  <c r="AB7" i="6"/>
  <c r="AA7" i="6"/>
  <c r="Z7" i="6"/>
  <c r="Y7" i="6"/>
  <c r="X7" i="6"/>
  <c r="W7" i="6"/>
  <c r="V7" i="6"/>
  <c r="U7" i="6"/>
  <c r="T7" i="6"/>
  <c r="S7" i="6"/>
  <c r="R7" i="6"/>
  <c r="Q7" i="6"/>
  <c r="P7" i="6"/>
  <c r="O7" i="6"/>
  <c r="N7" i="6"/>
  <c r="M7" i="6"/>
  <c r="L7" i="6"/>
  <c r="K7" i="6"/>
  <c r="J7" i="6"/>
  <c r="I7" i="6"/>
  <c r="H7" i="6"/>
  <c r="G7" i="6"/>
  <c r="F7" i="6"/>
  <c r="E7" i="6"/>
  <c r="D7" i="6"/>
  <c r="C7" i="6"/>
  <c r="C11" i="6" s="1"/>
  <c r="B15" i="6" s="1"/>
  <c r="B7" i="6"/>
  <c r="B11" i="6" s="1"/>
  <c r="AU6" i="6"/>
  <c r="AT6" i="6"/>
  <c r="AS6" i="6"/>
  <c r="AR6" i="6"/>
  <c r="AQ6" i="6"/>
  <c r="AP6" i="6"/>
  <c r="AO6" i="6"/>
  <c r="AN6" i="6"/>
  <c r="AM6" i="6"/>
  <c r="AL6" i="6"/>
  <c r="AK6" i="6"/>
  <c r="AJ6" i="6"/>
  <c r="AI6" i="6"/>
  <c r="AH6" i="6"/>
  <c r="AG6" i="6"/>
  <c r="AF6" i="6"/>
  <c r="AE6" i="6"/>
  <c r="AD6" i="6"/>
  <c r="AC6" i="6"/>
  <c r="AB6" i="6"/>
  <c r="AA6" i="6"/>
  <c r="Z6" i="6"/>
  <c r="Y6" i="6"/>
  <c r="X6" i="6"/>
  <c r="W6" i="6"/>
  <c r="V6" i="6"/>
  <c r="U6" i="6"/>
  <c r="T6" i="6"/>
  <c r="S6" i="6"/>
  <c r="R6" i="6"/>
  <c r="Q6" i="6"/>
  <c r="P6" i="6"/>
  <c r="O6" i="6"/>
  <c r="N6" i="6"/>
  <c r="M6" i="6"/>
  <c r="L6" i="6"/>
  <c r="K6" i="6"/>
  <c r="J6" i="6"/>
  <c r="I6" i="6"/>
  <c r="H6" i="6"/>
  <c r="G6" i="6"/>
  <c r="F6" i="6"/>
  <c r="E6" i="6"/>
  <c r="D6" i="6"/>
  <c r="C6" i="6"/>
  <c r="B6" i="6"/>
  <c r="AU5" i="6"/>
  <c r="AT5" i="6"/>
  <c r="AS5" i="6"/>
  <c r="AR5" i="6"/>
  <c r="AQ5" i="6"/>
  <c r="AP5" i="6"/>
  <c r="AO5" i="6"/>
  <c r="AN5" i="6"/>
  <c r="AM5" i="6"/>
  <c r="AL5" i="6"/>
  <c r="AK5" i="6"/>
  <c r="AJ5" i="6"/>
  <c r="AI5" i="6"/>
  <c r="AH5" i="6"/>
  <c r="AG5" i="6"/>
  <c r="AF5" i="6"/>
  <c r="AE5" i="6"/>
  <c r="AD5" i="6"/>
  <c r="AC5" i="6"/>
  <c r="AB5" i="6"/>
  <c r="AA5" i="6"/>
  <c r="Z5" i="6"/>
  <c r="Y5" i="6"/>
  <c r="X5" i="6"/>
  <c r="W5" i="6"/>
  <c r="V5" i="6"/>
  <c r="U5" i="6"/>
  <c r="T5" i="6"/>
  <c r="S5" i="6"/>
  <c r="R5" i="6"/>
  <c r="Q5" i="6"/>
  <c r="P5" i="6"/>
  <c r="O5" i="6"/>
  <c r="N5" i="6"/>
  <c r="M5" i="6"/>
  <c r="L5" i="6"/>
  <c r="K5" i="6"/>
  <c r="J5" i="6"/>
  <c r="I5" i="6"/>
  <c r="H5" i="6"/>
  <c r="G5" i="6"/>
  <c r="F5" i="6"/>
  <c r="E5" i="6"/>
  <c r="D5" i="6"/>
  <c r="C5" i="6"/>
  <c r="B5" i="6"/>
  <c r="AU4" i="6"/>
  <c r="AT4" i="6"/>
  <c r="AS4" i="6"/>
  <c r="AR4" i="6"/>
  <c r="AQ4" i="6"/>
  <c r="AP4" i="6"/>
  <c r="AO4" i="6"/>
  <c r="AN4" i="6"/>
  <c r="AM4" i="6"/>
  <c r="AL4" i="6"/>
  <c r="AK4" i="6"/>
  <c r="AJ4" i="6"/>
  <c r="AI4" i="6"/>
  <c r="AH4" i="6"/>
  <c r="AG4" i="6"/>
  <c r="AF4" i="6"/>
  <c r="AE4" i="6"/>
  <c r="AD4" i="6"/>
  <c r="AC4" i="6"/>
  <c r="AB4" i="6"/>
  <c r="AA4" i="6"/>
  <c r="Z4" i="6"/>
  <c r="Y4" i="6"/>
  <c r="X4" i="6"/>
  <c r="W4" i="6"/>
  <c r="V4" i="6"/>
  <c r="U4" i="6"/>
  <c r="T4" i="6"/>
  <c r="S4" i="6"/>
  <c r="R4" i="6"/>
  <c r="Q4" i="6"/>
  <c r="P4" i="6"/>
  <c r="O4" i="6"/>
  <c r="N4" i="6"/>
  <c r="M4" i="6"/>
  <c r="L4" i="6"/>
  <c r="K4" i="6"/>
  <c r="J4" i="6"/>
  <c r="I4" i="6"/>
  <c r="H4" i="6"/>
  <c r="G4" i="6"/>
  <c r="F4" i="6"/>
  <c r="E4" i="6"/>
  <c r="D4" i="6"/>
  <c r="C4" i="6"/>
  <c r="C28" i="6" s="1"/>
  <c r="B4" i="6"/>
  <c r="B28" i="6" s="1"/>
  <c r="AU3" i="6" a="1"/>
  <c r="AU3" i="6" s="1"/>
  <c r="AT3" i="6" a="1"/>
  <c r="AT3" i="6" s="1"/>
  <c r="AS3" i="6" a="1"/>
  <c r="AS3" i="6" s="1"/>
  <c r="AR3" i="6" a="1"/>
  <c r="AR3" i="6" s="1"/>
  <c r="AQ3" i="6"/>
  <c r="AQ3" i="6" a="1"/>
  <c r="AP3" i="6"/>
  <c r="AP3" i="6" a="1"/>
  <c r="AO3" i="6" a="1"/>
  <c r="AO3" i="6" s="1"/>
  <c r="AN3" i="6" a="1"/>
  <c r="AN3" i="6" s="1"/>
  <c r="AM3" i="6" a="1"/>
  <c r="AM3" i="6" s="1"/>
  <c r="AL3" i="6" a="1"/>
  <c r="AL3" i="6" s="1"/>
  <c r="AK3" i="6"/>
  <c r="AK3" i="6" a="1"/>
  <c r="AJ3" i="6"/>
  <c r="AJ3" i="6" a="1"/>
  <c r="AI3" i="6" a="1"/>
  <c r="AI3" i="6" s="1"/>
  <c r="AH3" i="6" a="1"/>
  <c r="AH3" i="6" s="1"/>
  <c r="AG3" i="6" a="1"/>
  <c r="AG3" i="6" s="1"/>
  <c r="AF3" i="6" a="1"/>
  <c r="AF3" i="6" s="1"/>
  <c r="AE3" i="6"/>
  <c r="AE3" i="6" a="1"/>
  <c r="AD3" i="6"/>
  <c r="AD3" i="6" a="1"/>
  <c r="AC3" i="6" a="1"/>
  <c r="AC3" i="6" s="1"/>
  <c r="AB3" i="6" a="1"/>
  <c r="AB3" i="6" s="1"/>
  <c r="AA3" i="6" a="1"/>
  <c r="AA3" i="6" s="1"/>
  <c r="Z3" i="6" a="1"/>
  <c r="Z3" i="6" s="1"/>
  <c r="Y3" i="6"/>
  <c r="Y3" i="6" a="1"/>
  <c r="X3" i="6"/>
  <c r="X3" i="6" a="1"/>
  <c r="W3" i="6" a="1"/>
  <c r="W3" i="6" s="1"/>
  <c r="V3" i="6" a="1"/>
  <c r="V3" i="6" s="1"/>
  <c r="U3" i="6" a="1"/>
  <c r="U3" i="6" s="1"/>
  <c r="T3" i="6" a="1"/>
  <c r="T3" i="6" s="1"/>
  <c r="S3" i="6"/>
  <c r="S3" i="6" a="1"/>
  <c r="R3" i="6"/>
  <c r="R3" i="6" a="1"/>
  <c r="Q3" i="6" a="1"/>
  <c r="Q3" i="6" s="1"/>
  <c r="P3" i="6" a="1"/>
  <c r="P3" i="6" s="1"/>
  <c r="O3" i="6" a="1"/>
  <c r="O3" i="6" s="1"/>
  <c r="N3" i="6" a="1"/>
  <c r="N3" i="6" s="1"/>
  <c r="M3" i="6"/>
  <c r="M3" i="6" a="1"/>
  <c r="L3" i="6"/>
  <c r="L3" i="6" a="1"/>
  <c r="K3" i="6" a="1"/>
  <c r="K3" i="6" s="1"/>
  <c r="J3" i="6" a="1"/>
  <c r="J3" i="6" s="1"/>
  <c r="I3" i="6" a="1"/>
  <c r="I3" i="6" s="1"/>
  <c r="H3" i="6" a="1"/>
  <c r="H3" i="6" s="1"/>
  <c r="G3" i="6"/>
  <c r="G3" i="6" a="1"/>
  <c r="F3" i="6"/>
  <c r="F3" i="6" a="1"/>
  <c r="E3" i="6" a="1"/>
  <c r="E3" i="6" s="1"/>
  <c r="D3" i="6" a="1"/>
  <c r="D3" i="6" s="1"/>
  <c r="C3" i="6" a="1"/>
  <c r="C3" i="6" s="1"/>
  <c r="AU42" i="1" a="1"/>
  <c r="AU42" i="1" s="1"/>
  <c r="AT42" i="1" a="1"/>
  <c r="AT42" i="1" s="1"/>
  <c r="AS42" i="1" a="1"/>
  <c r="AS42" i="1" s="1"/>
  <c r="AR42" i="1" a="1"/>
  <c r="AR42" i="1" s="1"/>
  <c r="AQ42" i="1" a="1"/>
  <c r="AQ42" i="1" s="1"/>
  <c r="AP42" i="1" a="1"/>
  <c r="AP42" i="1" s="1"/>
  <c r="AO42" i="1" a="1"/>
  <c r="AO42" i="1" s="1"/>
  <c r="AN42" i="1" a="1"/>
  <c r="AN42" i="1" s="1"/>
  <c r="AM42" i="1" a="1"/>
  <c r="AM42" i="1" s="1"/>
  <c r="AL42" i="1" a="1"/>
  <c r="AL42" i="1" s="1"/>
  <c r="AK42" i="1" a="1"/>
  <c r="AK42" i="1" s="1"/>
  <c r="AJ42" i="1" a="1"/>
  <c r="AJ42" i="1" s="1"/>
  <c r="AI42" i="1" a="1"/>
  <c r="AI42" i="1" s="1"/>
  <c r="AH42" i="1" a="1"/>
  <c r="AH42" i="1" s="1"/>
  <c r="AG42" i="1" a="1"/>
  <c r="AG42" i="1" s="1"/>
  <c r="AF42" i="1" a="1"/>
  <c r="AF42" i="1" s="1"/>
  <c r="AE42" i="1" a="1"/>
  <c r="AE42" i="1" s="1"/>
  <c r="AD42" i="1" a="1"/>
  <c r="AD42" i="1" s="1"/>
  <c r="AC42" i="1" a="1"/>
  <c r="AC42" i="1" s="1"/>
  <c r="AB42" i="1" a="1"/>
  <c r="AB42" i="1" s="1"/>
  <c r="AA42" i="1" a="1"/>
  <c r="AA42" i="1" s="1"/>
  <c r="Z42" i="1" a="1"/>
  <c r="Z42" i="1" s="1"/>
  <c r="Y42" i="1" a="1"/>
  <c r="Y42" i="1" s="1"/>
  <c r="X42" i="1" a="1"/>
  <c r="X42" i="1" s="1"/>
  <c r="W42" i="1" a="1"/>
  <c r="W42" i="1" s="1"/>
  <c r="V42" i="1" a="1"/>
  <c r="V42" i="1" s="1"/>
  <c r="U42" i="1" a="1"/>
  <c r="U42" i="1" s="1"/>
  <c r="T42" i="1" a="1"/>
  <c r="T42" i="1" s="1"/>
  <c r="S42" i="1" a="1"/>
  <c r="S42" i="1" s="1"/>
  <c r="R42" i="1" a="1"/>
  <c r="R42" i="1" s="1"/>
  <c r="Q42" i="1" a="1"/>
  <c r="Q42" i="1" s="1"/>
  <c r="P42" i="1" a="1"/>
  <c r="P42" i="1" s="1"/>
  <c r="O42" i="1" a="1"/>
  <c r="O42" i="1" s="1"/>
  <c r="N42" i="1" a="1"/>
  <c r="N42" i="1" s="1"/>
  <c r="M42" i="1" a="1"/>
  <c r="M42" i="1" s="1"/>
  <c r="L42" i="1" a="1"/>
  <c r="L42" i="1" s="1"/>
  <c r="K42" i="1" a="1"/>
  <c r="K42" i="1" s="1"/>
  <c r="J42" i="1" a="1"/>
  <c r="J42" i="1" s="1"/>
  <c r="I42" i="1" a="1"/>
  <c r="I42" i="1" s="1"/>
  <c r="H42" i="1" a="1"/>
  <c r="H42" i="1" s="1"/>
  <c r="G42" i="1" a="1"/>
  <c r="G42" i="1" s="1"/>
  <c r="F42" i="1" a="1"/>
  <c r="F42" i="1" s="1"/>
  <c r="E42" i="1" a="1"/>
  <c r="E42" i="1" s="1"/>
  <c r="D42" i="1" a="1"/>
  <c r="D42" i="1" s="1"/>
  <c r="C42" i="1" a="1"/>
  <c r="C42" i="1" s="1"/>
  <c r="AU27" i="1" a="1"/>
  <c r="AU27" i="1" s="1"/>
  <c r="AT27" i="1" a="1"/>
  <c r="AT27" i="1" s="1"/>
  <c r="AS27" i="1" a="1"/>
  <c r="AS27" i="1" s="1"/>
  <c r="AR27" i="1" a="1"/>
  <c r="AR27" i="1" s="1"/>
  <c r="AQ27" i="1" a="1"/>
  <c r="AQ27" i="1" s="1"/>
  <c r="AP27" i="1" a="1"/>
  <c r="AP27" i="1" s="1"/>
  <c r="AO27" i="1" a="1"/>
  <c r="AO27" i="1" s="1"/>
  <c r="AN27" i="1" a="1"/>
  <c r="AN27" i="1" s="1"/>
  <c r="AM27" i="1" a="1"/>
  <c r="AM27" i="1" s="1"/>
  <c r="AL27" i="1" a="1"/>
  <c r="AL27" i="1" s="1"/>
  <c r="AK27" i="1" a="1"/>
  <c r="AK27" i="1" s="1"/>
  <c r="AJ27" i="1" a="1"/>
  <c r="AJ27" i="1" s="1"/>
  <c r="AI27" i="1" a="1"/>
  <c r="AI27" i="1" s="1"/>
  <c r="AH27" i="1" a="1"/>
  <c r="AH27" i="1" s="1"/>
  <c r="AG27" i="1" a="1"/>
  <c r="AG27" i="1" s="1"/>
  <c r="AF27" i="1" a="1"/>
  <c r="AF27" i="1" s="1"/>
  <c r="AE27" i="1" a="1"/>
  <c r="AE27" i="1" s="1"/>
  <c r="AD27" i="1" a="1"/>
  <c r="AD27" i="1" s="1"/>
  <c r="AC27" i="1" a="1"/>
  <c r="AC27" i="1" s="1"/>
  <c r="AB27" i="1" a="1"/>
  <c r="AB27" i="1" s="1"/>
  <c r="AA27" i="1" a="1"/>
  <c r="AA27" i="1" s="1"/>
  <c r="Z27" i="1" a="1"/>
  <c r="Z27" i="1" s="1"/>
  <c r="Y27" i="1" a="1"/>
  <c r="Y27" i="1" s="1"/>
  <c r="X27" i="1" a="1"/>
  <c r="X27" i="1" s="1"/>
  <c r="W27" i="1" a="1"/>
  <c r="W27" i="1" s="1"/>
  <c r="V27" i="1" a="1"/>
  <c r="V27" i="1" s="1"/>
  <c r="U27" i="1" a="1"/>
  <c r="U27" i="1" s="1"/>
  <c r="T27" i="1" a="1"/>
  <c r="T27" i="1" s="1"/>
  <c r="S27" i="1" a="1"/>
  <c r="S27" i="1" s="1"/>
  <c r="R27" i="1" a="1"/>
  <c r="R27" i="1" s="1"/>
  <c r="Q27" i="1" a="1"/>
  <c r="Q27" i="1" s="1"/>
  <c r="P27" i="1" a="1"/>
  <c r="P27" i="1" s="1"/>
  <c r="O27" i="1" a="1"/>
  <c r="O27" i="1" s="1"/>
  <c r="N27" i="1" a="1"/>
  <c r="N27" i="1" s="1"/>
  <c r="M27" i="1" a="1"/>
  <c r="M27" i="1" s="1"/>
  <c r="L27" i="1" a="1"/>
  <c r="L27" i="1" s="1"/>
  <c r="K27" i="1" a="1"/>
  <c r="K27" i="1" s="1"/>
  <c r="J27" i="1" a="1"/>
  <c r="J27" i="1" s="1"/>
  <c r="I27" i="1" a="1"/>
  <c r="I27" i="1" s="1"/>
  <c r="H27" i="1" a="1"/>
  <c r="H27" i="1" s="1"/>
  <c r="G27" i="1" a="1"/>
  <c r="G27" i="1" s="1"/>
  <c r="F27" i="1" a="1"/>
  <c r="F27" i="1" s="1"/>
  <c r="E27" i="1" a="1"/>
  <c r="E27" i="1" s="1"/>
  <c r="D27" i="1" a="1"/>
  <c r="D27" i="1" s="1"/>
  <c r="C27" i="1" a="1"/>
  <c r="C27" i="1" s="1"/>
  <c r="AU12" i="1" a="1"/>
  <c r="AU12" i="1" s="1"/>
  <c r="AT12" i="1" a="1"/>
  <c r="AT12" i="1" s="1"/>
  <c r="AS12" i="1" a="1"/>
  <c r="AS12" i="1" s="1"/>
  <c r="AR12" i="1" a="1"/>
  <c r="AR12" i="1" s="1"/>
  <c r="AQ12" i="1" a="1"/>
  <c r="AQ12" i="1" s="1"/>
  <c r="AP12" i="1" a="1"/>
  <c r="AP12" i="1" s="1"/>
  <c r="AO12" i="1" a="1"/>
  <c r="AO12" i="1" s="1"/>
  <c r="AN12" i="1" a="1"/>
  <c r="AN12" i="1" s="1"/>
  <c r="AM12" i="1" a="1"/>
  <c r="AM12" i="1" s="1"/>
  <c r="AL12" i="1" a="1"/>
  <c r="AL12" i="1" s="1"/>
  <c r="AK12" i="1" a="1"/>
  <c r="AK12" i="1" s="1"/>
  <c r="AJ12" i="1" a="1"/>
  <c r="AJ12" i="1" s="1"/>
  <c r="AI12" i="1" a="1"/>
  <c r="AI12" i="1" s="1"/>
  <c r="AH12" i="1" a="1"/>
  <c r="AH12" i="1" s="1"/>
  <c r="AG12" i="1" a="1"/>
  <c r="AG12" i="1" s="1"/>
  <c r="AF12" i="1" a="1"/>
  <c r="AF12" i="1" s="1"/>
  <c r="AE12" i="1" a="1"/>
  <c r="AE12" i="1" s="1"/>
  <c r="AD12" i="1" a="1"/>
  <c r="AD12" i="1" s="1"/>
  <c r="AC12" i="1" a="1"/>
  <c r="AC12" i="1" s="1"/>
  <c r="AB12" i="1" a="1"/>
  <c r="AB12" i="1" s="1"/>
  <c r="AA12" i="1" a="1"/>
  <c r="AA12" i="1" s="1"/>
  <c r="Z12" i="1" a="1"/>
  <c r="Z12" i="1" s="1"/>
  <c r="Y12" i="1" a="1"/>
  <c r="Y12" i="1" s="1"/>
  <c r="X12" i="1" a="1"/>
  <c r="X12" i="1" s="1"/>
  <c r="W12" i="1" a="1"/>
  <c r="W12" i="1" s="1"/>
  <c r="V12" i="1" a="1"/>
  <c r="V12" i="1" s="1"/>
  <c r="U12" i="1" a="1"/>
  <c r="U12" i="1" s="1"/>
  <c r="T12" i="1" a="1"/>
  <c r="T12" i="1" s="1"/>
  <c r="S12" i="1" a="1"/>
  <c r="S12" i="1" s="1"/>
  <c r="R12" i="1" a="1"/>
  <c r="R12" i="1" s="1"/>
  <c r="Q12" i="1" a="1"/>
  <c r="Q12" i="1" s="1"/>
  <c r="P12" i="1" a="1"/>
  <c r="P12" i="1" s="1"/>
  <c r="O12" i="1" a="1"/>
  <c r="O12" i="1" s="1"/>
  <c r="N12" i="1" a="1"/>
  <c r="N12" i="1" s="1"/>
  <c r="M12" i="1" a="1"/>
  <c r="M12" i="1" s="1"/>
  <c r="L12" i="1" a="1"/>
  <c r="L12" i="1" s="1"/>
  <c r="K12" i="1" a="1"/>
  <c r="K12" i="1" s="1"/>
  <c r="J12" i="1" a="1"/>
  <c r="J12" i="1" s="1"/>
  <c r="I12" i="1" a="1"/>
  <c r="I12" i="1" s="1"/>
  <c r="H12" i="1" a="1"/>
  <c r="H12" i="1" s="1"/>
  <c r="G12" i="1" a="1"/>
  <c r="G12" i="1" s="1"/>
  <c r="F12" i="1" a="1"/>
  <c r="F12" i="1" s="1"/>
  <c r="E12" i="1" a="1"/>
  <c r="E12" i="1" s="1"/>
  <c r="D12" i="1" a="1"/>
  <c r="D12" i="1" s="1"/>
  <c r="C12" i="1" a="1"/>
  <c r="C12" i="1" s="1"/>
  <c r="AU9" i="5"/>
  <c r="AT9" i="5"/>
  <c r="AS9" i="5"/>
  <c r="AR9" i="5"/>
  <c r="AQ9" i="5"/>
  <c r="AP9" i="5"/>
  <c r="AO9" i="5"/>
  <c r="AN9" i="5"/>
  <c r="AM9" i="5"/>
  <c r="AL9" i="5"/>
  <c r="AK9" i="5"/>
  <c r="AJ9" i="5"/>
  <c r="AI9" i="5"/>
  <c r="AH9" i="5"/>
  <c r="AG9" i="5"/>
  <c r="AF9" i="5"/>
  <c r="AE9" i="5"/>
  <c r="AD9" i="5"/>
  <c r="AC9" i="5"/>
  <c r="AB9" i="5"/>
  <c r="AA9" i="5"/>
  <c r="Z9" i="5"/>
  <c r="Y9" i="5"/>
  <c r="X9" i="5"/>
  <c r="W9" i="5"/>
  <c r="V9" i="5"/>
  <c r="U9" i="5"/>
  <c r="T9" i="5"/>
  <c r="S9" i="5"/>
  <c r="R9" i="5"/>
  <c r="Q9" i="5"/>
  <c r="P9" i="5"/>
  <c r="O9" i="5"/>
  <c r="N9" i="5"/>
  <c r="M9" i="5"/>
  <c r="L9" i="5"/>
  <c r="K9" i="5"/>
  <c r="J9" i="5"/>
  <c r="I9" i="5"/>
  <c r="H9" i="5"/>
  <c r="G9" i="5"/>
  <c r="F9" i="5"/>
  <c r="E9" i="5"/>
  <c r="D9" i="5"/>
  <c r="C9" i="5"/>
  <c r="B9" i="5"/>
  <c r="AU8" i="5"/>
  <c r="AT8" i="5"/>
  <c r="AS8" i="5"/>
  <c r="AR8" i="5"/>
  <c r="AQ8" i="5"/>
  <c r="AP8" i="5"/>
  <c r="AO8" i="5"/>
  <c r="AN8" i="5"/>
  <c r="AM8" i="5"/>
  <c r="AL8" i="5"/>
  <c r="AK8" i="5"/>
  <c r="AJ8" i="5"/>
  <c r="AI8" i="5"/>
  <c r="AH8" i="5"/>
  <c r="AG8" i="5"/>
  <c r="AF8" i="5"/>
  <c r="AE8" i="5"/>
  <c r="AD8" i="5"/>
  <c r="AC8" i="5"/>
  <c r="AB8" i="5"/>
  <c r="AA8" i="5"/>
  <c r="Z8" i="5"/>
  <c r="Y8" i="5"/>
  <c r="X8" i="5"/>
  <c r="W8" i="5"/>
  <c r="V8" i="5"/>
  <c r="U8" i="5"/>
  <c r="T8" i="5"/>
  <c r="S8" i="5"/>
  <c r="R8" i="5"/>
  <c r="Q8" i="5"/>
  <c r="P8" i="5"/>
  <c r="O8" i="5"/>
  <c r="N8" i="5"/>
  <c r="M8" i="5"/>
  <c r="L8" i="5"/>
  <c r="K8" i="5"/>
  <c r="J8" i="5"/>
  <c r="I8" i="5"/>
  <c r="H8" i="5"/>
  <c r="G8" i="5"/>
  <c r="F8" i="5"/>
  <c r="E8" i="5"/>
  <c r="D8" i="5"/>
  <c r="C8" i="5"/>
  <c r="C27" i="5" s="1"/>
  <c r="B8" i="5"/>
  <c r="B12" i="5" s="1"/>
  <c r="B27" i="5" s="1"/>
  <c r="AU7" i="5"/>
  <c r="AT7" i="5"/>
  <c r="AS7" i="5"/>
  <c r="AR7" i="5"/>
  <c r="AQ7" i="5"/>
  <c r="AP7" i="5"/>
  <c r="AO7" i="5"/>
  <c r="AN7" i="5"/>
  <c r="AM7" i="5"/>
  <c r="AL7" i="5"/>
  <c r="AK7" i="5"/>
  <c r="AJ7" i="5"/>
  <c r="AI7" i="5"/>
  <c r="AH7" i="5"/>
  <c r="AG7" i="5"/>
  <c r="AF7" i="5"/>
  <c r="AE7" i="5"/>
  <c r="AD7" i="5"/>
  <c r="AC7" i="5"/>
  <c r="AB7" i="5"/>
  <c r="AA7" i="5"/>
  <c r="Z7" i="5"/>
  <c r="Y7" i="5"/>
  <c r="X7" i="5"/>
  <c r="W7" i="5"/>
  <c r="V7" i="5"/>
  <c r="U7" i="5"/>
  <c r="T7" i="5"/>
  <c r="S7" i="5"/>
  <c r="R7" i="5"/>
  <c r="Q7" i="5"/>
  <c r="P7" i="5"/>
  <c r="O7" i="5"/>
  <c r="N7" i="5"/>
  <c r="M7" i="5"/>
  <c r="L7" i="5"/>
  <c r="K7" i="5"/>
  <c r="J7" i="5"/>
  <c r="I7" i="5"/>
  <c r="H7" i="5"/>
  <c r="G7" i="5"/>
  <c r="F7" i="5"/>
  <c r="E7" i="5"/>
  <c r="D7" i="5"/>
  <c r="C7" i="5"/>
  <c r="C11" i="5" s="1"/>
  <c r="B7" i="5"/>
  <c r="B11" i="5" s="1"/>
  <c r="AU6" i="5"/>
  <c r="AT6" i="5"/>
  <c r="AS6" i="5"/>
  <c r="AR6" i="5"/>
  <c r="AQ6" i="5"/>
  <c r="AP6" i="5"/>
  <c r="AO6" i="5"/>
  <c r="AN6" i="5"/>
  <c r="AM6" i="5"/>
  <c r="AL6" i="5"/>
  <c r="AK6" i="5"/>
  <c r="AJ6" i="5"/>
  <c r="AI6" i="5"/>
  <c r="AH6" i="5"/>
  <c r="AG6" i="5"/>
  <c r="AF6" i="5"/>
  <c r="AE6" i="5"/>
  <c r="AD6" i="5"/>
  <c r="AC6" i="5"/>
  <c r="AB6" i="5"/>
  <c r="AA6" i="5"/>
  <c r="Z6" i="5"/>
  <c r="Y6" i="5"/>
  <c r="X6" i="5"/>
  <c r="W6" i="5"/>
  <c r="V6" i="5"/>
  <c r="U6" i="5"/>
  <c r="T6" i="5"/>
  <c r="S6" i="5"/>
  <c r="R6" i="5"/>
  <c r="Q6" i="5"/>
  <c r="P6" i="5"/>
  <c r="O6" i="5"/>
  <c r="N6" i="5"/>
  <c r="M6" i="5"/>
  <c r="L6" i="5"/>
  <c r="K6" i="5"/>
  <c r="J6" i="5"/>
  <c r="I6" i="5"/>
  <c r="H6" i="5"/>
  <c r="G6" i="5"/>
  <c r="F6" i="5"/>
  <c r="E6" i="5"/>
  <c r="D6" i="5"/>
  <c r="C6" i="5"/>
  <c r="B6" i="5"/>
  <c r="AU5" i="5"/>
  <c r="AT5" i="5"/>
  <c r="AS5" i="5"/>
  <c r="AR5" i="5"/>
  <c r="AQ5" i="5"/>
  <c r="AP5" i="5"/>
  <c r="AO5" i="5"/>
  <c r="AN5" i="5"/>
  <c r="AM5" i="5"/>
  <c r="AL5" i="5"/>
  <c r="AK5" i="5"/>
  <c r="AJ5" i="5"/>
  <c r="AI5" i="5"/>
  <c r="AH5" i="5"/>
  <c r="AG5" i="5"/>
  <c r="AF5" i="5"/>
  <c r="AE5" i="5"/>
  <c r="AD5" i="5"/>
  <c r="AC5" i="5"/>
  <c r="AB5" i="5"/>
  <c r="AA5" i="5"/>
  <c r="Z5" i="5"/>
  <c r="Y5" i="5"/>
  <c r="X5" i="5"/>
  <c r="W5" i="5"/>
  <c r="V5" i="5"/>
  <c r="U5" i="5"/>
  <c r="T5" i="5"/>
  <c r="S5" i="5"/>
  <c r="R5" i="5"/>
  <c r="Q5" i="5"/>
  <c r="P5" i="5"/>
  <c r="O5" i="5"/>
  <c r="N5" i="5"/>
  <c r="M5" i="5"/>
  <c r="L5" i="5"/>
  <c r="K5" i="5"/>
  <c r="J5" i="5"/>
  <c r="I5" i="5"/>
  <c r="H5" i="5"/>
  <c r="G5" i="5"/>
  <c r="F5" i="5"/>
  <c r="E5" i="5"/>
  <c r="D5" i="5"/>
  <c r="C5" i="5"/>
  <c r="B5" i="5"/>
  <c r="AU4" i="5"/>
  <c r="AT4" i="5"/>
  <c r="AS4" i="5"/>
  <c r="AR4" i="5"/>
  <c r="AQ4" i="5"/>
  <c r="AP4" i="5"/>
  <c r="AO4" i="5"/>
  <c r="AN4" i="5"/>
  <c r="AM4" i="5"/>
  <c r="AL4" i="5"/>
  <c r="AK4" i="5"/>
  <c r="AJ4" i="5"/>
  <c r="AI4" i="5"/>
  <c r="AH4" i="5"/>
  <c r="AG4" i="5"/>
  <c r="AF4" i="5"/>
  <c r="AE4" i="5"/>
  <c r="AD4" i="5"/>
  <c r="AC4" i="5"/>
  <c r="AB4" i="5"/>
  <c r="AA4" i="5"/>
  <c r="Z4" i="5"/>
  <c r="Y4" i="5"/>
  <c r="X4" i="5"/>
  <c r="W4" i="5"/>
  <c r="V4" i="5"/>
  <c r="U4" i="5"/>
  <c r="T4" i="5"/>
  <c r="S4" i="5"/>
  <c r="R4" i="5"/>
  <c r="Q4" i="5"/>
  <c r="P4" i="5"/>
  <c r="O4" i="5"/>
  <c r="N4" i="5"/>
  <c r="M4" i="5"/>
  <c r="L4" i="5"/>
  <c r="K4" i="5"/>
  <c r="J4" i="5"/>
  <c r="I4" i="5"/>
  <c r="H4" i="5"/>
  <c r="G4" i="5"/>
  <c r="F4" i="5"/>
  <c r="E4" i="5"/>
  <c r="D4" i="5"/>
  <c r="C4" i="5"/>
  <c r="C28" i="5" s="1"/>
  <c r="B4" i="5"/>
  <c r="B28" i="5" s="1"/>
  <c r="AU3" i="5" a="1"/>
  <c r="AU3" i="5" s="1"/>
  <c r="AT3" i="5" a="1"/>
  <c r="AT3" i="5" s="1"/>
  <c r="AS3" i="5" a="1"/>
  <c r="AS3" i="5" s="1"/>
  <c r="AR3" i="5" a="1"/>
  <c r="AR3" i="5" s="1"/>
  <c r="AQ3" i="5" a="1"/>
  <c r="AQ3" i="5" s="1"/>
  <c r="AP3" i="5" a="1"/>
  <c r="AP3" i="5" s="1"/>
  <c r="AO3" i="5" a="1"/>
  <c r="AO3" i="5" s="1"/>
  <c r="AN3" i="5" a="1"/>
  <c r="AN3" i="5" s="1"/>
  <c r="AM3" i="5" a="1"/>
  <c r="AM3" i="5" s="1"/>
  <c r="AL3" i="5" a="1"/>
  <c r="AL3" i="5" s="1"/>
  <c r="AK3" i="5" a="1"/>
  <c r="AK3" i="5" s="1"/>
  <c r="AJ3" i="5" a="1"/>
  <c r="AJ3" i="5" s="1"/>
  <c r="AI3" i="5" a="1"/>
  <c r="AI3" i="5" s="1"/>
  <c r="AH3" i="5" a="1"/>
  <c r="AH3" i="5" s="1"/>
  <c r="AG3" i="5" a="1"/>
  <c r="AG3" i="5" s="1"/>
  <c r="AF3" i="5" a="1"/>
  <c r="AF3" i="5" s="1"/>
  <c r="AE3" i="5" a="1"/>
  <c r="AE3" i="5" s="1"/>
  <c r="AD3" i="5" a="1"/>
  <c r="AD3" i="5" s="1"/>
  <c r="AC3" i="5" a="1"/>
  <c r="AC3" i="5" s="1"/>
  <c r="AB3" i="5" a="1"/>
  <c r="AB3" i="5" s="1"/>
  <c r="AA3" i="5" a="1"/>
  <c r="AA3" i="5" s="1"/>
  <c r="Z3" i="5" a="1"/>
  <c r="Z3" i="5" s="1"/>
  <c r="Y3" i="5" a="1"/>
  <c r="Y3" i="5" s="1"/>
  <c r="X3" i="5" a="1"/>
  <c r="X3" i="5" s="1"/>
  <c r="W3" i="5" a="1"/>
  <c r="W3" i="5" s="1"/>
  <c r="V3" i="5" a="1"/>
  <c r="V3" i="5" s="1"/>
  <c r="U3" i="5" a="1"/>
  <c r="U3" i="5" s="1"/>
  <c r="T3" i="5" a="1"/>
  <c r="T3" i="5" s="1"/>
  <c r="S3" i="5" a="1"/>
  <c r="S3" i="5" s="1"/>
  <c r="R3" i="5" a="1"/>
  <c r="R3" i="5" s="1"/>
  <c r="Q3" i="5" a="1"/>
  <c r="Q3" i="5" s="1"/>
  <c r="P3" i="5" a="1"/>
  <c r="P3" i="5" s="1"/>
  <c r="O3" i="5" a="1"/>
  <c r="O3" i="5" s="1"/>
  <c r="N3" i="5" a="1"/>
  <c r="N3" i="5" s="1"/>
  <c r="M3" i="5" a="1"/>
  <c r="M3" i="5" s="1"/>
  <c r="L3" i="5" a="1"/>
  <c r="L3" i="5" s="1"/>
  <c r="K3" i="5" a="1"/>
  <c r="K3" i="5" s="1"/>
  <c r="J3" i="5" a="1"/>
  <c r="J3" i="5" s="1"/>
  <c r="I3" i="5" a="1"/>
  <c r="I3" i="5" s="1"/>
  <c r="H3" i="5" a="1"/>
  <c r="H3" i="5" s="1"/>
  <c r="G3" i="5" a="1"/>
  <c r="G3" i="5" s="1"/>
  <c r="F3" i="5" a="1"/>
  <c r="F3" i="5" s="1"/>
  <c r="E3" i="5" a="1"/>
  <c r="E3" i="5" s="1"/>
  <c r="D3" i="5" a="1"/>
  <c r="D3" i="5" s="1"/>
  <c r="C3" i="5" a="1"/>
  <c r="C3" i="5" s="1"/>
  <c r="AE13" i="2"/>
  <c r="AE12" i="2"/>
  <c r="F9" i="2"/>
  <c r="F10" i="2"/>
  <c r="X9" i="2"/>
  <c r="AG10" i="2"/>
  <c r="AF7" i="2"/>
  <c r="E23" i="2"/>
  <c r="V4" i="2"/>
  <c r="S4" i="2"/>
  <c r="P4" i="2"/>
  <c r="M4" i="2"/>
  <c r="J4" i="2"/>
  <c r="V2" i="2"/>
  <c r="S2" i="2"/>
  <c r="P2" i="2"/>
  <c r="M2" i="2"/>
  <c r="J2" i="2"/>
  <c r="V3" i="2"/>
  <c r="S3" i="2"/>
  <c r="P3" i="2"/>
  <c r="M3" i="2"/>
  <c r="J3" i="2"/>
  <c r="AH13" i="2"/>
  <c r="AH2" i="2"/>
  <c r="AH11" i="2"/>
  <c r="AG8" i="2"/>
  <c r="AF5" i="2"/>
  <c r="AE2" i="2"/>
  <c r="AH12" i="2"/>
  <c r="AG9" i="2"/>
  <c r="AF6" i="2"/>
  <c r="AE11" i="2"/>
  <c r="AD8" i="2"/>
  <c r="AC5" i="2"/>
  <c r="AB2" i="2"/>
  <c r="N5" i="2"/>
  <c r="R10" i="2"/>
  <c r="Z13" i="2"/>
  <c r="AH4" i="2"/>
  <c r="AD10" i="2"/>
  <c r="AC7" i="2"/>
  <c r="AE4" i="2"/>
  <c r="AB4" i="2"/>
  <c r="AD9" i="2"/>
  <c r="AC6" i="2"/>
  <c r="AH3" i="2"/>
  <c r="AE3" i="2"/>
  <c r="AB3" i="2"/>
  <c r="AA8" i="2"/>
  <c r="Z5" i="2"/>
  <c r="Y2" i="2"/>
  <c r="AA10" i="2"/>
  <c r="Z7" i="2"/>
  <c r="Y4" i="2"/>
  <c r="AA9" i="2"/>
  <c r="Z6" i="2"/>
  <c r="Y3" i="2"/>
  <c r="X8" i="2"/>
  <c r="X10" i="2"/>
  <c r="Z11" i="2"/>
  <c r="Y11" i="2"/>
  <c r="Y13" i="2"/>
  <c r="Z12" i="2"/>
  <c r="Y12" i="2"/>
  <c r="AC13" i="2"/>
  <c r="AB13" i="2"/>
  <c r="AC11" i="2"/>
  <c r="AB11" i="2"/>
  <c r="AC12" i="2"/>
  <c r="AB12" i="2"/>
  <c r="W7" i="2"/>
  <c r="W5" i="2"/>
  <c r="W6" i="2"/>
  <c r="R8" i="2"/>
  <c r="R9" i="2"/>
  <c r="T11" i="2"/>
  <c r="P11" i="2"/>
  <c r="O8" i="2"/>
  <c r="S11" i="2"/>
  <c r="V11" i="2"/>
  <c r="U8" i="2"/>
  <c r="T5" i="2"/>
  <c r="T13" i="2"/>
  <c r="P13" i="2"/>
  <c r="O10" i="2"/>
  <c r="N7" i="2"/>
  <c r="S13" i="2"/>
  <c r="V13" i="2"/>
  <c r="U10" i="2"/>
  <c r="T7" i="2"/>
  <c r="T12" i="2"/>
  <c r="P12" i="2"/>
  <c r="O9" i="2"/>
  <c r="N6" i="2"/>
  <c r="S12" i="2"/>
  <c r="V12" i="2"/>
  <c r="U9" i="2"/>
  <c r="T6" i="2"/>
  <c r="M11" i="2"/>
  <c r="L8" i="2"/>
  <c r="L7" i="2"/>
  <c r="L5" i="2"/>
  <c r="K5" i="2"/>
  <c r="M13" i="2"/>
  <c r="L10" i="2"/>
  <c r="K7" i="2"/>
  <c r="L6" i="2"/>
  <c r="L9" i="2"/>
  <c r="M12" i="2"/>
  <c r="K6" i="2"/>
  <c r="J13" i="2"/>
  <c r="I10" i="2"/>
  <c r="H7" i="2"/>
  <c r="G4" i="2"/>
  <c r="J12" i="2"/>
  <c r="I9" i="2"/>
  <c r="H6" i="2"/>
  <c r="G3" i="2"/>
  <c r="J11" i="2"/>
  <c r="I8" i="2"/>
  <c r="H5" i="2"/>
  <c r="G2" i="2"/>
  <c r="F8" i="2"/>
  <c r="E5" i="2"/>
  <c r="E6" i="2"/>
  <c r="E3" i="2"/>
  <c r="D3" i="2"/>
  <c r="AU15" i="2" a="1"/>
  <c r="AU15" i="2" s="1"/>
  <c r="AT15" i="2" a="1"/>
  <c r="AT15" i="2" s="1"/>
  <c r="AS15" i="2" a="1"/>
  <c r="AS15" i="2" s="1"/>
  <c r="AR15" i="2" a="1"/>
  <c r="AR15" i="2" s="1"/>
  <c r="AQ15" i="2" a="1"/>
  <c r="AQ15" i="2" s="1"/>
  <c r="AP15" i="2" a="1"/>
  <c r="AP15" i="2" s="1"/>
  <c r="AO15" i="2" a="1"/>
  <c r="AO15" i="2" s="1"/>
  <c r="AM15" i="2" a="1"/>
  <c r="AM15" i="2" s="1"/>
  <c r="AK15" i="2" a="1"/>
  <c r="AK15" i="2" s="1"/>
  <c r="AN15" i="2" a="1"/>
  <c r="AN15" i="2" s="1"/>
  <c r="AI15" i="2" a="1"/>
  <c r="AI15" i="2" s="1"/>
  <c r="AL15" i="2" a="1"/>
  <c r="AL15" i="2" s="1"/>
  <c r="AJ15" i="2" a="1"/>
  <c r="AJ15" i="2" s="1"/>
  <c r="AH15" i="2" a="1"/>
  <c r="AH15" i="2" s="1"/>
  <c r="AG15" i="2" a="1"/>
  <c r="AG15" i="2" s="1"/>
  <c r="AF15" i="2" a="1"/>
  <c r="AF15" i="2" s="1"/>
  <c r="AE15" i="2" a="1"/>
  <c r="AE15" i="2" s="1"/>
  <c r="AD15" i="2" a="1"/>
  <c r="AD15" i="2" s="1"/>
  <c r="AC15" i="2" a="1"/>
  <c r="AC15" i="2" s="1"/>
  <c r="AB15" i="2" a="1"/>
  <c r="AB15" i="2" s="1"/>
  <c r="AA15" i="2" a="1"/>
  <c r="AA15" i="2" s="1"/>
  <c r="Z15" i="2" a="1"/>
  <c r="Z15" i="2" s="1"/>
  <c r="Y15" i="2" a="1"/>
  <c r="Y15" i="2" s="1"/>
  <c r="X15" i="2" a="1"/>
  <c r="X15" i="2" s="1"/>
  <c r="W15" i="2" a="1"/>
  <c r="W15" i="2" s="1"/>
  <c r="V15" i="2" a="1"/>
  <c r="V15" i="2" s="1"/>
  <c r="U15" i="2" a="1"/>
  <c r="U15" i="2" s="1"/>
  <c r="T15" i="2" a="1"/>
  <c r="T15" i="2" s="1"/>
  <c r="S15" i="2" a="1"/>
  <c r="S15" i="2" s="1"/>
  <c r="R15" i="2" a="1"/>
  <c r="R15" i="2" s="1"/>
  <c r="Q15" i="2" a="1"/>
  <c r="Q15" i="2" s="1"/>
  <c r="P15" i="2" a="1"/>
  <c r="P15" i="2" s="1"/>
  <c r="O15" i="2" a="1"/>
  <c r="O15" i="2" s="1"/>
  <c r="N15" i="2" a="1"/>
  <c r="N15" i="2" s="1"/>
  <c r="M15" i="2" a="1"/>
  <c r="M15" i="2" s="1"/>
  <c r="L15" i="2" a="1"/>
  <c r="L15" i="2" s="1"/>
  <c r="K15" i="2" a="1"/>
  <c r="K15" i="2" s="1"/>
  <c r="J15" i="2" a="1"/>
  <c r="J15" i="2" s="1"/>
  <c r="I15" i="2" a="1"/>
  <c r="I15" i="2" s="1"/>
  <c r="H15" i="2" a="1"/>
  <c r="H15" i="2" s="1"/>
  <c r="G15" i="2" a="1"/>
  <c r="G15" i="2" s="1"/>
  <c r="F15" i="2" a="1"/>
  <c r="F15" i="2" s="1"/>
  <c r="E15" i="2" a="1"/>
  <c r="E15" i="2" s="1"/>
  <c r="D15" i="2" a="1"/>
  <c r="D15" i="2" s="1"/>
  <c r="C15" i="2" a="1"/>
  <c r="C15" i="2" s="1"/>
  <c r="C8" i="1" a="1"/>
  <c r="C7" i="1" a="1"/>
  <c r="C38" i="1" a="1"/>
  <c r="C37" i="1" a="1"/>
  <c r="C23" i="1" a="1"/>
  <c r="C22" i="1" a="1"/>
  <c r="B19" i="6" l="1"/>
  <c r="C19" i="6"/>
  <c r="C20" i="6"/>
  <c r="C8" i="1"/>
  <c r="C7" i="1"/>
  <c r="C38" i="1"/>
  <c r="C37" i="1"/>
  <c r="C23" i="1"/>
  <c r="C22" i="1"/>
  <c r="B31" i="5"/>
  <c r="C12" i="5"/>
  <c r="B15" i="5" s="1"/>
  <c r="B19" i="5"/>
  <c r="C19" i="5"/>
  <c r="B23" i="5" s="1"/>
  <c r="B20" i="5"/>
  <c r="C20" i="5"/>
  <c r="AU14" i="1" a="1"/>
  <c r="AT14" i="1" a="1"/>
  <c r="AU13" i="1" a="1"/>
  <c r="AT13" i="1" a="1"/>
  <c r="C14" i="1" a="1"/>
  <c r="AS14" i="1" a="1"/>
  <c r="AM14" i="1" a="1"/>
  <c r="AG14" i="1" a="1"/>
  <c r="AA14" i="1" a="1"/>
  <c r="U14" i="1" a="1"/>
  <c r="I14" i="1" a="1"/>
  <c r="O14" i="1" a="1"/>
  <c r="AR14" i="1" a="1"/>
  <c r="AF14" i="1" a="1"/>
  <c r="Z14" i="1" a="1"/>
  <c r="T14" i="1" a="1"/>
  <c r="N14" i="1" a="1"/>
  <c r="H14" i="1" a="1"/>
  <c r="AL14" i="1" a="1"/>
  <c r="AK14" i="1" a="1"/>
  <c r="AE14" i="1" a="1"/>
  <c r="Y14" i="1" a="1"/>
  <c r="S14" i="1" a="1"/>
  <c r="G14" i="1" a="1"/>
  <c r="M14" i="1" a="1"/>
  <c r="AJ14" i="1" a="1"/>
  <c r="AD14" i="1" a="1"/>
  <c r="R14" i="1" a="1"/>
  <c r="X14" i="1" a="1"/>
  <c r="F14" i="1" a="1"/>
  <c r="AO14" i="1" a="1"/>
  <c r="AI14" i="1" a="1"/>
  <c r="AC14" i="1" a="1"/>
  <c r="W14" i="1" a="1"/>
  <c r="Q14" i="1" a="1"/>
  <c r="K14" i="1" a="1"/>
  <c r="E14" i="1" a="1"/>
  <c r="L14" i="1" a="1"/>
  <c r="AQ14" i="1" a="1"/>
  <c r="AP14" i="1" a="1"/>
  <c r="AN14" i="1" a="1"/>
  <c r="AH14" i="1" a="1"/>
  <c r="AB14" i="1" a="1"/>
  <c r="V14" i="1" a="1"/>
  <c r="P14" i="1" a="1"/>
  <c r="J14" i="1" a="1"/>
  <c r="D14" i="1" a="1"/>
  <c r="C13" i="1" a="1"/>
  <c r="AS13" i="1" a="1"/>
  <c r="AM13" i="1" a="1"/>
  <c r="AG13" i="1" a="1"/>
  <c r="AA13" i="1" a="1"/>
  <c r="U13" i="1" a="1"/>
  <c r="O13" i="1" a="1"/>
  <c r="I13" i="1" a="1"/>
  <c r="AL13" i="1" a="1"/>
  <c r="AF13" i="1" a="1"/>
  <c r="Z13" i="1" a="1"/>
  <c r="T13" i="1" a="1"/>
  <c r="N13" i="1" a="1"/>
  <c r="H13" i="1" a="1"/>
  <c r="AR13" i="1" a="1"/>
  <c r="AQ13" i="1" a="1"/>
  <c r="AK13" i="1" a="1"/>
  <c r="AE13" i="1" a="1"/>
  <c r="Y13" i="1" a="1"/>
  <c r="S13" i="1" a="1"/>
  <c r="M13" i="1" a="1"/>
  <c r="G13" i="1" a="1"/>
  <c r="AJ13" i="1" a="1"/>
  <c r="AD13" i="1" a="1"/>
  <c r="X13" i="1" a="1"/>
  <c r="R13" i="1" a="1"/>
  <c r="L13" i="1" a="1"/>
  <c r="F13" i="1" a="1"/>
  <c r="AO13" i="1" a="1"/>
  <c r="AI13" i="1" a="1"/>
  <c r="AC13" i="1" a="1"/>
  <c r="W13" i="1" a="1"/>
  <c r="Q13" i="1" a="1"/>
  <c r="K13" i="1" a="1"/>
  <c r="E13" i="1" a="1"/>
  <c r="AP13" i="1" a="1"/>
  <c r="AN13" i="1" a="1"/>
  <c r="AH13" i="1" a="1"/>
  <c r="AB13" i="1" a="1"/>
  <c r="V13" i="1" a="1"/>
  <c r="P13" i="1" a="1"/>
  <c r="J13" i="1" a="1"/>
  <c r="D13" i="1" a="1"/>
  <c r="AB28" i="1" a="1"/>
  <c r="E28" i="1" a="1"/>
  <c r="K28" i="1" a="1"/>
  <c r="Q28" i="1" a="1"/>
  <c r="W28" i="1" a="1"/>
  <c r="O28" i="1" a="1"/>
  <c r="C28" i="1" a="1"/>
  <c r="AA28" i="1" a="1"/>
  <c r="P28" i="1" a="1"/>
  <c r="F28" i="1" a="1"/>
  <c r="L28" i="1" a="1"/>
  <c r="R28" i="1" a="1"/>
  <c r="X28" i="1" a="1"/>
  <c r="V28" i="1" a="1"/>
  <c r="I28" i="1" a="1"/>
  <c r="J28" i="1" a="1"/>
  <c r="G28" i="1" a="1"/>
  <c r="S28" i="1" a="1"/>
  <c r="H28" i="1" a="1"/>
  <c r="N28" i="1" a="1"/>
  <c r="T28" i="1" a="1"/>
  <c r="Z28" i="1" a="1"/>
  <c r="U28" i="1" a="1"/>
  <c r="D28" i="1" a="1"/>
  <c r="M28" i="1" a="1"/>
  <c r="Y28" i="1" a="1"/>
  <c r="L29" i="1" a="1"/>
  <c r="S29" i="1" a="1"/>
  <c r="H29" i="1" a="1"/>
  <c r="N29" i="1" a="1"/>
  <c r="T29" i="1" a="1"/>
  <c r="Z29" i="1" a="1"/>
  <c r="X29" i="1" a="1"/>
  <c r="C29" i="1" a="1"/>
  <c r="I29" i="1" a="1"/>
  <c r="O29" i="1" a="1"/>
  <c r="U29" i="1" a="1"/>
  <c r="AA29" i="1" a="1"/>
  <c r="F29" i="1" a="1"/>
  <c r="M29" i="1" a="1"/>
  <c r="J29" i="1" a="1"/>
  <c r="AB29" i="1" a="1"/>
  <c r="Y29" i="1" a="1"/>
  <c r="D29" i="1" a="1"/>
  <c r="P29" i="1" a="1"/>
  <c r="V29" i="1" a="1"/>
  <c r="E29" i="1" a="1"/>
  <c r="K29" i="1" a="1"/>
  <c r="Q29" i="1" a="1"/>
  <c r="W29" i="1" a="1"/>
  <c r="R29" i="1" a="1"/>
  <c r="G29" i="1" a="1"/>
  <c r="F44" i="1" a="1"/>
  <c r="L44" i="1" a="1"/>
  <c r="R44" i="1" a="1"/>
  <c r="X44" i="1" a="1"/>
  <c r="AD44" i="1" a="1"/>
  <c r="AJ44" i="1" a="1"/>
  <c r="AP44" i="1" a="1"/>
  <c r="J44" i="1" a="1"/>
  <c r="AB44" i="1" a="1"/>
  <c r="G44" i="1" a="1"/>
  <c r="M44" i="1" a="1"/>
  <c r="S44" i="1" a="1"/>
  <c r="Y44" i="1" a="1"/>
  <c r="AE44" i="1" a="1"/>
  <c r="AK44" i="1" a="1"/>
  <c r="AQ44" i="1" a="1"/>
  <c r="AN44" i="1" a="1"/>
  <c r="H44" i="1" a="1"/>
  <c r="N44" i="1" a="1"/>
  <c r="T44" i="1" a="1"/>
  <c r="Z44" i="1" a="1"/>
  <c r="AF44" i="1" a="1"/>
  <c r="AL44" i="1" a="1"/>
  <c r="P44" i="1" a="1"/>
  <c r="C44" i="1" a="1"/>
  <c r="I44" i="1" a="1"/>
  <c r="O44" i="1" a="1"/>
  <c r="U44" i="1" a="1"/>
  <c r="AA44" i="1" a="1"/>
  <c r="AG44" i="1" a="1"/>
  <c r="AM44" i="1" a="1"/>
  <c r="V44" i="1" a="1"/>
  <c r="AH44" i="1" a="1"/>
  <c r="E44" i="1" a="1"/>
  <c r="K44" i="1" a="1"/>
  <c r="Q44" i="1" a="1"/>
  <c r="W44" i="1" a="1"/>
  <c r="AC44" i="1" a="1"/>
  <c r="AI44" i="1" a="1"/>
  <c r="AO44" i="1" a="1"/>
  <c r="D44" i="1" a="1"/>
  <c r="AQ43" i="1" a="1"/>
  <c r="C43" i="1" a="1"/>
  <c r="I43" i="1" a="1"/>
  <c r="O43" i="1" a="1"/>
  <c r="U43" i="1" a="1"/>
  <c r="AA43" i="1" a="1"/>
  <c r="AG43" i="1" a="1"/>
  <c r="AM43" i="1" a="1"/>
  <c r="S43" i="1" a="1"/>
  <c r="M43" i="1" a="1"/>
  <c r="D43" i="1" a="1"/>
  <c r="J43" i="1" a="1"/>
  <c r="P43" i="1" a="1"/>
  <c r="V43" i="1" a="1"/>
  <c r="AB43" i="1" a="1"/>
  <c r="AH43" i="1" a="1"/>
  <c r="AN43" i="1" a="1"/>
  <c r="AE43" i="1" a="1"/>
  <c r="E43" i="1" a="1"/>
  <c r="K43" i="1" a="1"/>
  <c r="Q43" i="1" a="1"/>
  <c r="W43" i="1" a="1"/>
  <c r="AC43" i="1" a="1"/>
  <c r="AI43" i="1" a="1"/>
  <c r="AO43" i="1" a="1"/>
  <c r="AK43" i="1" a="1"/>
  <c r="Y43" i="1" a="1"/>
  <c r="F43" i="1" a="1"/>
  <c r="L43" i="1" a="1"/>
  <c r="R43" i="1" a="1"/>
  <c r="X43" i="1" a="1"/>
  <c r="AD43" i="1" a="1"/>
  <c r="AJ43" i="1" a="1"/>
  <c r="AP43" i="1" a="1"/>
  <c r="G43" i="1" a="1"/>
  <c r="H43" i="1" a="1"/>
  <c r="N43" i="1" a="1"/>
  <c r="T43" i="1" a="1"/>
  <c r="Z43" i="1" a="1"/>
  <c r="AF43" i="1" a="1"/>
  <c r="AL43" i="1" a="1"/>
  <c r="AT13" i="1" l="1"/>
  <c r="AU13" i="1"/>
  <c r="AT14" i="1"/>
  <c r="AU14" i="1"/>
  <c r="B23" i="6"/>
  <c r="D14" i="1"/>
  <c r="J14" i="1"/>
  <c r="P14" i="1"/>
  <c r="V14" i="1"/>
  <c r="AB14" i="1"/>
  <c r="AH14" i="1"/>
  <c r="AN14" i="1"/>
  <c r="AP14" i="1"/>
  <c r="AQ14" i="1"/>
  <c r="L14" i="1"/>
  <c r="E14" i="1"/>
  <c r="K14" i="1"/>
  <c r="Q14" i="1"/>
  <c r="W14" i="1"/>
  <c r="AC14" i="1"/>
  <c r="AI14" i="1"/>
  <c r="AO14" i="1"/>
  <c r="F14" i="1"/>
  <c r="X14" i="1"/>
  <c r="R14" i="1"/>
  <c r="AD14" i="1"/>
  <c r="AJ14" i="1"/>
  <c r="M14" i="1"/>
  <c r="G14" i="1"/>
  <c r="S14" i="1"/>
  <c r="Y14" i="1"/>
  <c r="AE14" i="1"/>
  <c r="AK14" i="1"/>
  <c r="AL14" i="1"/>
  <c r="H14" i="1"/>
  <c r="N14" i="1"/>
  <c r="T14" i="1"/>
  <c r="Z14" i="1"/>
  <c r="AF14" i="1"/>
  <c r="AR14" i="1"/>
  <c r="O14" i="1"/>
  <c r="I14" i="1"/>
  <c r="U14" i="1"/>
  <c r="AA14" i="1"/>
  <c r="AG14" i="1"/>
  <c r="AM14" i="1"/>
  <c r="AS14" i="1"/>
  <c r="C14" i="1"/>
  <c r="D13" i="1"/>
  <c r="J13" i="1"/>
  <c r="P13" i="1"/>
  <c r="V13" i="1"/>
  <c r="AB13" i="1"/>
  <c r="AH13" i="1"/>
  <c r="AN13" i="1"/>
  <c r="AP13" i="1"/>
  <c r="E13" i="1"/>
  <c r="K13" i="1"/>
  <c r="Q13" i="1"/>
  <c r="W13" i="1"/>
  <c r="AC13" i="1"/>
  <c r="AI13" i="1"/>
  <c r="AO13" i="1"/>
  <c r="F13" i="1"/>
  <c r="L13" i="1"/>
  <c r="R13" i="1"/>
  <c r="X13" i="1"/>
  <c r="AD13" i="1"/>
  <c r="AJ13" i="1"/>
  <c r="G13" i="1"/>
  <c r="M13" i="1"/>
  <c r="S13" i="1"/>
  <c r="Y13" i="1"/>
  <c r="AE13" i="1"/>
  <c r="AK13" i="1"/>
  <c r="AQ13" i="1"/>
  <c r="AR13" i="1"/>
  <c r="H13" i="1"/>
  <c r="N13" i="1"/>
  <c r="T13" i="1"/>
  <c r="Z13" i="1"/>
  <c r="AF13" i="1"/>
  <c r="AL13" i="1"/>
  <c r="I13" i="1"/>
  <c r="O13" i="1"/>
  <c r="U13" i="1"/>
  <c r="AA13" i="1"/>
  <c r="AG13" i="1"/>
  <c r="AM13" i="1"/>
  <c r="AS13" i="1"/>
  <c r="C13" i="1"/>
  <c r="Y28" i="1"/>
  <c r="M28" i="1"/>
  <c r="D28" i="1"/>
  <c r="U28" i="1"/>
  <c r="Z28" i="1"/>
  <c r="T28" i="1"/>
  <c r="N28" i="1"/>
  <c r="H28" i="1"/>
  <c r="S28" i="1"/>
  <c r="G28" i="1"/>
  <c r="J28" i="1"/>
  <c r="I28" i="1"/>
  <c r="V28" i="1"/>
  <c r="X28" i="1"/>
  <c r="R28" i="1"/>
  <c r="L28" i="1"/>
  <c r="F28" i="1"/>
  <c r="P28" i="1"/>
  <c r="AA28" i="1"/>
  <c r="C28" i="1"/>
  <c r="O28" i="1"/>
  <c r="W28" i="1"/>
  <c r="Q28" i="1"/>
  <c r="K28" i="1"/>
  <c r="E28" i="1"/>
  <c r="AB28" i="1"/>
  <c r="G29" i="1"/>
  <c r="R29" i="1"/>
  <c r="W29" i="1"/>
  <c r="Q29" i="1"/>
  <c r="K29" i="1"/>
  <c r="E29" i="1"/>
  <c r="V29" i="1"/>
  <c r="P29" i="1"/>
  <c r="D29" i="1"/>
  <c r="Y29" i="1"/>
  <c r="AB29" i="1"/>
  <c r="J29" i="1"/>
  <c r="M29" i="1"/>
  <c r="F29" i="1"/>
  <c r="AA29" i="1"/>
  <c r="U29" i="1"/>
  <c r="O29" i="1"/>
  <c r="I29" i="1"/>
  <c r="C29" i="1"/>
  <c r="X29" i="1"/>
  <c r="Z29" i="1"/>
  <c r="T29" i="1"/>
  <c r="N29" i="1"/>
  <c r="H29" i="1"/>
  <c r="S29" i="1"/>
  <c r="L29" i="1"/>
  <c r="D44" i="1"/>
  <c r="AO44" i="1"/>
  <c r="AI44" i="1"/>
  <c r="AC44" i="1"/>
  <c r="W44" i="1"/>
  <c r="Q44" i="1"/>
  <c r="K44" i="1"/>
  <c r="E44" i="1"/>
  <c r="AH44" i="1"/>
  <c r="V44" i="1"/>
  <c r="AM44" i="1"/>
  <c r="AG44" i="1"/>
  <c r="AA44" i="1"/>
  <c r="U44" i="1"/>
  <c r="O44" i="1"/>
  <c r="I44" i="1"/>
  <c r="C44" i="1"/>
  <c r="P44" i="1"/>
  <c r="AL44" i="1"/>
  <c r="AF44" i="1"/>
  <c r="Z44" i="1"/>
  <c r="T44" i="1"/>
  <c r="N44" i="1"/>
  <c r="H44" i="1"/>
  <c r="AN44" i="1"/>
  <c r="AQ44" i="1"/>
  <c r="AK44" i="1"/>
  <c r="AE44" i="1"/>
  <c r="Y44" i="1"/>
  <c r="S44" i="1"/>
  <c r="M44" i="1"/>
  <c r="G44" i="1"/>
  <c r="AB44" i="1"/>
  <c r="J44" i="1"/>
  <c r="AP44" i="1"/>
  <c r="AJ44" i="1"/>
  <c r="AD44" i="1"/>
  <c r="X44" i="1"/>
  <c r="R44" i="1"/>
  <c r="L44" i="1"/>
  <c r="F44" i="1"/>
  <c r="AL43" i="1"/>
  <c r="AF43" i="1"/>
  <c r="Z43" i="1"/>
  <c r="T43" i="1"/>
  <c r="N43" i="1"/>
  <c r="H43" i="1"/>
  <c r="G43" i="1"/>
  <c r="AP43" i="1"/>
  <c r="AJ43" i="1"/>
  <c r="AD43" i="1"/>
  <c r="X43" i="1"/>
  <c r="R43" i="1"/>
  <c r="L43" i="1"/>
  <c r="F43" i="1"/>
  <c r="Y43" i="1"/>
  <c r="AK43" i="1"/>
  <c r="AO43" i="1"/>
  <c r="AI43" i="1"/>
  <c r="AC43" i="1"/>
  <c r="W43" i="1"/>
  <c r="Q43" i="1"/>
  <c r="K43" i="1"/>
  <c r="E43" i="1"/>
  <c r="AE43" i="1"/>
  <c r="AN43" i="1"/>
  <c r="AH43" i="1"/>
  <c r="AB43" i="1"/>
  <c r="V43" i="1"/>
  <c r="P43" i="1"/>
  <c r="J43" i="1"/>
  <c r="D43" i="1"/>
  <c r="M43" i="1"/>
  <c r="S43" i="1"/>
  <c r="AM43" i="1"/>
  <c r="AG43" i="1"/>
  <c r="AA43" i="1"/>
  <c r="U43" i="1"/>
  <c r="O43" i="1"/>
  <c r="I43" i="1"/>
  <c r="C43" i="1"/>
  <c r="AQ43" i="1"/>
  <c r="E29" i="2"/>
  <c r="E25" i="2"/>
  <c r="E27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<sst xmlns="http://schemas.openxmlformats.org/spreadsheetml/2006/main" count="954" uniqueCount="554">
  <si>
    <t>序號</t>
    <phoneticPr fontId="15" type="noConversion"/>
  </si>
  <si>
    <t>ㄅ</t>
  </si>
  <si>
    <t>ㄆ</t>
  </si>
  <si>
    <t>ㄇ</t>
  </si>
  <si>
    <t>ㆠ</t>
  </si>
  <si>
    <t>ㄉ</t>
  </si>
  <si>
    <t>ㄊ</t>
  </si>
  <si>
    <t>ㄋ</t>
  </si>
  <si>
    <t>ㄌ</t>
  </si>
  <si>
    <t>ㄍ</t>
  </si>
  <si>
    <t>ㄎ</t>
  </si>
  <si>
    <t>ㄏ</t>
  </si>
  <si>
    <t>ㄐ</t>
  </si>
  <si>
    <t>ㄑ</t>
  </si>
  <si>
    <t>ㄒ</t>
  </si>
  <si>
    <t>ㆣ</t>
  </si>
  <si>
    <t>ㄫ</t>
  </si>
  <si>
    <t>ㆡ</t>
  </si>
  <si>
    <t>ㆢ</t>
  </si>
  <si>
    <t>ㄗ</t>
  </si>
  <si>
    <t>ㄘ</t>
  </si>
  <si>
    <t>ㄙ</t>
  </si>
  <si>
    <t>ㄧ</t>
  </si>
  <si>
    <t>ㄨ</t>
  </si>
  <si>
    <t>ㆬ</t>
  </si>
  <si>
    <t>ㄚ</t>
  </si>
  <si>
    <t>ㆦ</t>
  </si>
  <si>
    <t>ㄜ</t>
  </si>
  <si>
    <t>ㆰ</t>
  </si>
  <si>
    <t>ㆱ</t>
  </si>
  <si>
    <t>ㄞ</t>
  </si>
  <si>
    <t>ㆤ</t>
  </si>
  <si>
    <t>ㄠ</t>
  </si>
  <si>
    <t>ㆲ</t>
  </si>
  <si>
    <t>ㄢ</t>
  </si>
  <si>
    <t>ㄣ</t>
  </si>
  <si>
    <t>ㄤ</t>
  </si>
  <si>
    <t>ㆭ</t>
  </si>
  <si>
    <t>ｎ</t>
  </si>
  <si>
    <t>b</t>
  </si>
  <si>
    <t>p</t>
  </si>
  <si>
    <t>B</t>
  </si>
  <si>
    <t>d</t>
  </si>
  <si>
    <t>t</t>
  </si>
  <si>
    <t>n</t>
  </si>
  <si>
    <t>l</t>
  </si>
  <si>
    <t>g</t>
  </si>
  <si>
    <t>k</t>
  </si>
  <si>
    <t>h</t>
  </si>
  <si>
    <t>j</t>
  </si>
  <si>
    <t>i</t>
  </si>
  <si>
    <t>u</t>
  </si>
  <si>
    <t>a</t>
  </si>
  <si>
    <t>N</t>
  </si>
  <si>
    <t>q</t>
    <phoneticPr fontId="15" type="noConversion"/>
  </si>
  <si>
    <t>a</t>
    <phoneticPr fontId="15" type="noConversion"/>
  </si>
  <si>
    <t>z</t>
    <phoneticPr fontId="15" type="noConversion"/>
  </si>
  <si>
    <t>w</t>
    <phoneticPr fontId="15" type="noConversion"/>
  </si>
  <si>
    <t>s</t>
    <phoneticPr fontId="15" type="noConversion"/>
  </si>
  <si>
    <t>x</t>
    <phoneticPr fontId="15" type="noConversion"/>
  </si>
  <si>
    <t>e</t>
    <phoneticPr fontId="15" type="noConversion"/>
  </si>
  <si>
    <t>d</t>
    <phoneticPr fontId="15" type="noConversion"/>
  </si>
  <si>
    <t>c</t>
    <phoneticPr fontId="15" type="noConversion"/>
  </si>
  <si>
    <t>G</t>
    <phoneticPr fontId="15" type="noConversion"/>
  </si>
  <si>
    <t>E</t>
    <phoneticPr fontId="15" type="noConversion"/>
  </si>
  <si>
    <t>鍵盤行號</t>
    <phoneticPr fontId="15" type="noConversion"/>
  </si>
  <si>
    <t>y</t>
    <phoneticPr fontId="15" type="noConversion"/>
  </si>
  <si>
    <t>h</t>
    <phoneticPr fontId="15" type="noConversion"/>
  </si>
  <si>
    <t>n</t>
    <phoneticPr fontId="15" type="noConversion"/>
  </si>
  <si>
    <t>b</t>
    <phoneticPr fontId="15" type="noConversion"/>
  </si>
  <si>
    <t>Z</t>
    <phoneticPr fontId="15" type="noConversion"/>
  </si>
  <si>
    <t>C</t>
    <phoneticPr fontId="15" type="noConversion"/>
  </si>
  <si>
    <t>S</t>
    <phoneticPr fontId="15" type="noConversion"/>
  </si>
  <si>
    <t>J</t>
    <phoneticPr fontId="15" type="noConversion"/>
  </si>
  <si>
    <t>r</t>
    <phoneticPr fontId="15" type="noConversion"/>
  </si>
  <si>
    <t>f</t>
    <phoneticPr fontId="15" type="noConversion"/>
  </si>
  <si>
    <t>v</t>
    <phoneticPr fontId="15" type="noConversion"/>
  </si>
  <si>
    <t>B</t>
    <phoneticPr fontId="15" type="noConversion"/>
  </si>
  <si>
    <t>u</t>
    <phoneticPr fontId="15" type="noConversion"/>
  </si>
  <si>
    <t>j</t>
    <phoneticPr fontId="15" type="noConversion"/>
  </si>
  <si>
    <t>i</t>
    <phoneticPr fontId="15" type="noConversion"/>
  </si>
  <si>
    <t>k</t>
    <phoneticPr fontId="15" type="noConversion"/>
  </si>
  <si>
    <t>o</t>
    <phoneticPr fontId="15" type="noConversion"/>
  </si>
  <si>
    <t>羅馬拼音</t>
    <phoneticPr fontId="15" type="noConversion"/>
  </si>
  <si>
    <t>p</t>
    <phoneticPr fontId="15" type="noConversion"/>
  </si>
  <si>
    <t>ph</t>
    <phoneticPr fontId="15" type="noConversion"/>
  </si>
  <si>
    <t>m</t>
    <phoneticPr fontId="15" type="noConversion"/>
  </si>
  <si>
    <t>t</t>
    <phoneticPr fontId="15" type="noConversion"/>
  </si>
  <si>
    <t>th</t>
    <phoneticPr fontId="15" type="noConversion"/>
  </si>
  <si>
    <t>l</t>
    <phoneticPr fontId="15" type="noConversion"/>
  </si>
  <si>
    <t>kh</t>
    <phoneticPr fontId="15" type="noConversion"/>
  </si>
  <si>
    <t>g</t>
    <phoneticPr fontId="15" type="noConversion"/>
  </si>
  <si>
    <t>ng</t>
    <phoneticPr fontId="15" type="noConversion"/>
  </si>
  <si>
    <t>ts</t>
    <phoneticPr fontId="15" type="noConversion"/>
  </si>
  <si>
    <t>tsh</t>
    <phoneticPr fontId="15" type="noConversion"/>
  </si>
  <si>
    <t>tsi</t>
    <phoneticPr fontId="15" type="noConversion"/>
  </si>
  <si>
    <t>tshi</t>
    <phoneticPr fontId="15" type="noConversion"/>
  </si>
  <si>
    <t>si</t>
    <phoneticPr fontId="15" type="noConversion"/>
  </si>
  <si>
    <t>ji</t>
    <phoneticPr fontId="15" type="noConversion"/>
  </si>
  <si>
    <t>oo</t>
    <phoneticPr fontId="15" type="noConversion"/>
  </si>
  <si>
    <t>am</t>
    <phoneticPr fontId="15" type="noConversion"/>
  </si>
  <si>
    <t>an</t>
    <phoneticPr fontId="15" type="noConversion"/>
  </si>
  <si>
    <t>ang</t>
    <phoneticPr fontId="15" type="noConversion"/>
  </si>
  <si>
    <t>ai</t>
    <phoneticPr fontId="15" type="noConversion"/>
  </si>
  <si>
    <t>au</t>
    <phoneticPr fontId="15" type="noConversion"/>
  </si>
  <si>
    <t>om</t>
    <phoneticPr fontId="15" type="noConversion"/>
  </si>
  <si>
    <t>ong</t>
    <phoneticPr fontId="15" type="noConversion"/>
  </si>
  <si>
    <t>I</t>
    <phoneticPr fontId="15" type="noConversion"/>
  </si>
  <si>
    <t>U</t>
    <phoneticPr fontId="15" type="noConversion"/>
  </si>
  <si>
    <t>M</t>
    <phoneticPr fontId="15" type="noConversion"/>
  </si>
  <si>
    <t>-ng</t>
    <phoneticPr fontId="15" type="noConversion"/>
  </si>
  <si>
    <t>-nn</t>
    <phoneticPr fontId="15" type="noConversion"/>
  </si>
  <si>
    <t>-m</t>
    <phoneticPr fontId="15" type="noConversion"/>
  </si>
  <si>
    <t>Y</t>
    <phoneticPr fontId="15" type="noConversion"/>
  </si>
  <si>
    <t>-n</t>
    <phoneticPr fontId="15" type="noConversion"/>
  </si>
  <si>
    <t>國際音標</t>
    <phoneticPr fontId="15" type="noConversion"/>
  </si>
  <si>
    <t>pʰ</t>
    <phoneticPr fontId="15" type="noConversion"/>
  </si>
  <si>
    <t>tʰ</t>
    <phoneticPr fontId="15" type="noConversion"/>
  </si>
  <si>
    <t>t͡s</t>
    <phoneticPr fontId="15" type="noConversion"/>
  </si>
  <si>
    <t>t͡sʰ</t>
    <phoneticPr fontId="15" type="noConversion"/>
  </si>
  <si>
    <t xml:space="preserve"> 	d͡z / z</t>
    <phoneticPr fontId="15" type="noConversion"/>
  </si>
  <si>
    <t xml:space="preserve"> 	t͡ɕ</t>
    <phoneticPr fontId="15" type="noConversion"/>
  </si>
  <si>
    <t>t͡ɕʰ</t>
    <phoneticPr fontId="15" type="noConversion"/>
  </si>
  <si>
    <t>ɕ</t>
    <phoneticPr fontId="15" type="noConversion"/>
  </si>
  <si>
    <t>d͡ʑ / ʑ[</t>
    <phoneticPr fontId="15" type="noConversion"/>
  </si>
  <si>
    <t>kʰ</t>
    <phoneticPr fontId="15" type="noConversion"/>
  </si>
  <si>
    <t>ŋ</t>
    <phoneticPr fontId="15" type="noConversion"/>
  </si>
  <si>
    <t>ɔ</t>
    <phoneticPr fontId="15" type="noConversion"/>
  </si>
  <si>
    <t>m̩</t>
    <phoneticPr fontId="15" type="noConversion"/>
  </si>
  <si>
    <t>ŋ̍</t>
    <phoneticPr fontId="15" type="noConversion"/>
  </si>
  <si>
    <t>aŋ</t>
    <phoneticPr fontId="15" type="noConversion"/>
  </si>
  <si>
    <t>ɔm</t>
    <phoneticPr fontId="15" type="noConversion"/>
  </si>
  <si>
    <t>ɔŋ</t>
    <phoneticPr fontId="15" type="noConversion"/>
  </si>
  <si>
    <t>ㄥ</t>
    <phoneticPr fontId="15" type="noConversion"/>
  </si>
  <si>
    <t>əŋ</t>
    <phoneticPr fontId="15" type="noConversion"/>
  </si>
  <si>
    <t>ã</t>
    <phoneticPr fontId="15" type="noConversion"/>
  </si>
  <si>
    <t>,</t>
    <phoneticPr fontId="15" type="noConversion"/>
  </si>
  <si>
    <t>&lt;</t>
    <phoneticPr fontId="15" type="noConversion"/>
  </si>
  <si>
    <t>;</t>
    <phoneticPr fontId="15" type="noConversion"/>
  </si>
  <si>
    <t>Q</t>
    <phoneticPr fontId="15" type="noConversion"/>
  </si>
  <si>
    <t>L</t>
    <phoneticPr fontId="15" type="noConversion"/>
  </si>
  <si>
    <t>.</t>
    <phoneticPr fontId="15" type="noConversion"/>
  </si>
  <si>
    <t>W</t>
    <phoneticPr fontId="15" type="noConversion"/>
  </si>
  <si>
    <t>/</t>
    <phoneticPr fontId="15" type="noConversion"/>
  </si>
  <si>
    <t>-</t>
    <phoneticPr fontId="15" type="noConversion"/>
  </si>
  <si>
    <t>對映指令</t>
    <phoneticPr fontId="15" type="noConversion"/>
  </si>
  <si>
    <t>輸入編碼</t>
    <phoneticPr fontId="15" type="noConversion"/>
  </si>
  <si>
    <t>鍵盤按鍵</t>
    <phoneticPr fontId="15" type="noConversion"/>
  </si>
  <si>
    <t>方音符號</t>
    <phoneticPr fontId="15" type="noConversion"/>
  </si>
  <si>
    <t>輸入法拚音碼與鍵盤按鈕對映 (speller)</t>
    <phoneticPr fontId="15" type="noConversion"/>
  </si>
  <si>
    <t>輸入編碼與方音符號對映 (translator/comment_format)</t>
    <phoneticPr fontId="15" type="noConversion"/>
  </si>
  <si>
    <t>鍵盤按鍵與方音符號對映 (translator/preedit_format)</t>
    <phoneticPr fontId="15" type="noConversion"/>
  </si>
  <si>
    <t>!</t>
    <phoneticPr fontId="15" type="noConversion"/>
  </si>
  <si>
    <t>b</t>
    <phoneticPr fontId="2" type="noConversion"/>
  </si>
  <si>
    <t>!</t>
    <phoneticPr fontId="2" type="noConversion"/>
  </si>
  <si>
    <t>B</t>
    <phoneticPr fontId="2" type="noConversion"/>
  </si>
  <si>
    <t>p</t>
    <phoneticPr fontId="2" type="noConversion"/>
  </si>
  <si>
    <t>t</t>
    <phoneticPr fontId="2" type="noConversion"/>
  </si>
  <si>
    <t>z</t>
    <phoneticPr fontId="2" type="noConversion"/>
  </si>
  <si>
    <t>:</t>
    <phoneticPr fontId="2" type="noConversion"/>
  </si>
  <si>
    <t>?</t>
    <phoneticPr fontId="2" type="noConversion"/>
  </si>
  <si>
    <t>'</t>
    <phoneticPr fontId="2" type="noConversion"/>
  </si>
  <si>
    <t>"</t>
    <phoneticPr fontId="2" type="noConversion"/>
  </si>
  <si>
    <t>[</t>
    <phoneticPr fontId="2" type="noConversion"/>
  </si>
  <si>
    <t>{</t>
    <phoneticPr fontId="2" type="noConversion"/>
  </si>
  <si>
    <t>]</t>
    <phoneticPr fontId="2" type="noConversion"/>
  </si>
  <si>
    <t>}</t>
    <phoneticPr fontId="2" type="noConversion"/>
  </si>
  <si>
    <t>\</t>
    <phoneticPr fontId="2" type="noConversion"/>
  </si>
  <si>
    <t>|</t>
    <phoneticPr fontId="2" type="noConversion"/>
  </si>
  <si>
    <t>=</t>
    <phoneticPr fontId="2" type="noConversion"/>
  </si>
  <si>
    <t>+</t>
    <phoneticPr fontId="2" type="noConversion"/>
  </si>
  <si>
    <t>_</t>
    <phoneticPr fontId="2" type="noConversion"/>
  </si>
  <si>
    <t>V</t>
    <phoneticPr fontId="15" type="noConversion"/>
  </si>
  <si>
    <t>&gt;</t>
    <phoneticPr fontId="2" type="noConversion"/>
  </si>
  <si>
    <t xml:space="preserve"> </t>
    <phoneticPr fontId="2" type="noConversion"/>
  </si>
  <si>
    <t>#</t>
    <phoneticPr fontId="2" type="noConversion"/>
  </si>
  <si>
    <t>$</t>
    <phoneticPr fontId="2" type="noConversion"/>
  </si>
  <si>
    <t>%</t>
    <phoneticPr fontId="2" type="noConversion"/>
  </si>
  <si>
    <t>^</t>
    <phoneticPr fontId="2" type="noConversion"/>
  </si>
  <si>
    <t>&amp;</t>
    <phoneticPr fontId="2" type="noConversion"/>
  </si>
  <si>
    <t>陰去</t>
    <phoneticPr fontId="2" type="noConversion"/>
  </si>
  <si>
    <t>·</t>
    <phoneticPr fontId="2" type="noConversion"/>
  </si>
  <si>
    <t>ˊ</t>
    <phoneticPr fontId="2" type="noConversion"/>
  </si>
  <si>
    <t>˫</t>
    <phoneticPr fontId="2" type="noConversion"/>
  </si>
  <si>
    <t>ˋ</t>
    <phoneticPr fontId="2" type="noConversion"/>
  </si>
  <si>
    <t>˪</t>
    <phoneticPr fontId="2" type="noConversion"/>
  </si>
  <si>
    <t>上声</t>
    <phoneticPr fontId="2" type="noConversion"/>
  </si>
  <si>
    <t>陽去</t>
    <phoneticPr fontId="2" type="noConversion"/>
  </si>
  <si>
    <t>陽平</t>
    <phoneticPr fontId="2" type="noConversion"/>
  </si>
  <si>
    <t>入声</t>
    <phoneticPr fontId="2" type="noConversion"/>
  </si>
  <si>
    <t>@</t>
    <phoneticPr fontId="2" type="noConversion"/>
  </si>
  <si>
    <t>*</t>
    <phoneticPr fontId="2" type="noConversion"/>
  </si>
  <si>
    <t>(</t>
    <phoneticPr fontId="2" type="noConversion"/>
  </si>
  <si>
    <t>)</t>
    <phoneticPr fontId="2" type="noConversion"/>
  </si>
  <si>
    <t>O</t>
    <phoneticPr fontId="2" type="noConversion"/>
  </si>
  <si>
    <t>o</t>
    <phoneticPr fontId="2" type="noConversion"/>
  </si>
  <si>
    <t>H</t>
    <phoneticPr fontId="15" type="noConversion"/>
  </si>
  <si>
    <t>F</t>
    <phoneticPr fontId="15" type="noConversion"/>
  </si>
  <si>
    <t>A</t>
    <phoneticPr fontId="2" type="noConversion"/>
  </si>
  <si>
    <t>&lt;SP&gt;</t>
    <phoneticPr fontId="2" type="noConversion"/>
  </si>
  <si>
    <t>K</t>
    <phoneticPr fontId="15" type="noConversion"/>
  </si>
  <si>
    <t>alphabet:</t>
    <phoneticPr fontId="2" type="noConversion"/>
  </si>
  <si>
    <t>algebra:</t>
    <phoneticPr fontId="2" type="noConversion"/>
  </si>
  <si>
    <t>preddit_format:</t>
    <phoneticPr fontId="2" type="noConversion"/>
  </si>
  <si>
    <t>comment_format:</t>
    <phoneticPr fontId="2" type="noConversion"/>
  </si>
  <si>
    <t>M</t>
    <phoneticPr fontId="2" type="noConversion"/>
  </si>
  <si>
    <t>TPS</t>
  </si>
  <si>
    <t>IPA</t>
  </si>
  <si>
    <t>Yu</t>
  </si>
  <si>
    <t>TL</t>
  </si>
  <si>
    <t>POJ</t>
  </si>
  <si>
    <t>BP</t>
  </si>
  <si>
    <t>Trad</t>
  </si>
  <si>
    <t>邊</t>
  </si>
  <si>
    <t>pʰ</t>
  </si>
  <si>
    <t>P</t>
  </si>
  <si>
    <t>ph</t>
  </si>
  <si>
    <t>頗</t>
  </si>
  <si>
    <t>bb</t>
  </si>
  <si>
    <t>門</t>
  </si>
  <si>
    <t>m</t>
  </si>
  <si>
    <t>地</t>
  </si>
  <si>
    <t>tʰ</t>
  </si>
  <si>
    <t>T</t>
  </si>
  <si>
    <t>th</t>
  </si>
  <si>
    <t>他</t>
  </si>
  <si>
    <t>柳</t>
  </si>
  <si>
    <t>求</t>
  </si>
  <si>
    <t>kʰ</t>
  </si>
  <si>
    <t>K</t>
  </si>
  <si>
    <t>kh</t>
  </si>
  <si>
    <t>去</t>
  </si>
  <si>
    <t>gg</t>
  </si>
  <si>
    <t>語</t>
  </si>
  <si>
    <t>ŋ</t>
  </si>
  <si>
    <t>ng</t>
  </si>
  <si>
    <t>t͡ɕ</t>
  </si>
  <si>
    <t>c</t>
  </si>
  <si>
    <t>ts</t>
  </si>
  <si>
    <t>ch</t>
  </si>
  <si>
    <t>z</t>
  </si>
  <si>
    <t>曾</t>
  </si>
  <si>
    <t>t͡ɕʰ</t>
  </si>
  <si>
    <t>C</t>
  </si>
  <si>
    <t>tsh</t>
  </si>
  <si>
    <t>chh</t>
  </si>
  <si>
    <t>出</t>
  </si>
  <si>
    <t>d͡ʑ</t>
  </si>
  <si>
    <t>zz</t>
  </si>
  <si>
    <t>入</t>
  </si>
  <si>
    <t>ɕ</t>
  </si>
  <si>
    <t>s</t>
  </si>
  <si>
    <t>時</t>
  </si>
  <si>
    <t>t͡s</t>
  </si>
  <si>
    <t>t͡sʰ</t>
  </si>
  <si>
    <t>d͡z</t>
  </si>
  <si>
    <t>喜</t>
  </si>
  <si>
    <t>ʔ</t>
  </si>
  <si>
    <t>英</t>
  </si>
  <si>
    <r>
      <t>ㄐ</t>
    </r>
    <r>
      <rPr>
        <sz val="16"/>
        <color rgb="FF333333"/>
        <rFont val="Helvetica Neue"/>
        <family val="2"/>
      </rPr>
      <t>、</t>
    </r>
    <r>
      <rPr>
        <sz val="16"/>
        <color rgb="FF333333"/>
        <rFont val="Consolas"/>
        <family val="2"/>
      </rPr>
      <t>ㄑ</t>
    </r>
    <r>
      <rPr>
        <sz val="16"/>
        <color rgb="FF333333"/>
        <rFont val="Helvetica Neue"/>
        <family val="2"/>
      </rPr>
      <t>、</t>
    </r>
    <r>
      <rPr>
        <sz val="16"/>
        <color rgb="FF333333"/>
        <rFont val="Consolas"/>
        <family val="2"/>
      </rPr>
      <t>ㆢ</t>
    </r>
    <r>
      <rPr>
        <sz val="16"/>
        <color rgb="FF333333"/>
        <rFont val="Helvetica Neue"/>
        <family val="2"/>
      </rPr>
      <t>、</t>
    </r>
    <r>
      <rPr>
        <sz val="16"/>
        <color rgb="FF333333"/>
        <rFont val="Consolas"/>
        <family val="2"/>
      </rPr>
      <t>ㄒ</t>
    </r>
    <r>
      <rPr>
        <sz val="16"/>
        <color rgb="FF333333"/>
        <rFont val="Helvetica Neue"/>
        <family val="2"/>
      </rPr>
      <t> 可視為 </t>
    </r>
    <r>
      <rPr>
        <sz val="16"/>
        <color rgb="FF333333"/>
        <rFont val="Consolas"/>
        <family val="2"/>
      </rPr>
      <t>ㄗ</t>
    </r>
    <r>
      <rPr>
        <sz val="16"/>
        <color rgb="FF333333"/>
        <rFont val="Helvetica Neue"/>
        <family val="2"/>
      </rPr>
      <t>、</t>
    </r>
    <r>
      <rPr>
        <sz val="16"/>
        <color rgb="FF333333"/>
        <rFont val="Consolas"/>
        <family val="2"/>
      </rPr>
      <t>ㄘ</t>
    </r>
    <r>
      <rPr>
        <sz val="16"/>
        <color rgb="FF333333"/>
        <rFont val="Helvetica Neue"/>
        <family val="2"/>
      </rPr>
      <t>、</t>
    </r>
    <r>
      <rPr>
        <sz val="16"/>
        <color rgb="FF333333"/>
        <rFont val="Consolas"/>
        <family val="2"/>
      </rPr>
      <t>ㆡ</t>
    </r>
    <r>
      <rPr>
        <sz val="16"/>
        <color rgb="FF333333"/>
        <rFont val="Helvetica Neue"/>
        <family val="2"/>
      </rPr>
      <t>、</t>
    </r>
    <r>
      <rPr>
        <sz val="16"/>
        <color rgb="FF333333"/>
        <rFont val="Consolas"/>
        <family val="2"/>
      </rPr>
      <t>ㄙ</t>
    </r>
    <r>
      <rPr>
        <sz val="16"/>
        <color rgb="FF333333"/>
        <rFont val="Helvetica Neue"/>
        <family val="2"/>
      </rPr>
      <t> 音在韻母 </t>
    </r>
    <r>
      <rPr>
        <sz val="16"/>
        <color rgb="FF333333"/>
        <rFont val="Consolas"/>
        <family val="2"/>
      </rPr>
      <t>ㄧ</t>
    </r>
    <r>
      <rPr>
        <sz val="16"/>
        <color rgb="FF333333"/>
        <rFont val="Helvetica Neue"/>
        <family val="2"/>
      </rPr>
      <t> 前的變體</t>
    </r>
  </si>
  <si>
    <r>
      <t>ㄇ</t>
    </r>
    <r>
      <rPr>
        <sz val="16"/>
        <color rgb="FF333333"/>
        <rFont val="Helvetica Neue"/>
        <family val="2"/>
      </rPr>
      <t>、</t>
    </r>
    <r>
      <rPr>
        <sz val="16"/>
        <color rgb="FF333333"/>
        <rFont val="Consolas"/>
        <family val="2"/>
      </rPr>
      <t>ㄋ</t>
    </r>
    <r>
      <rPr>
        <sz val="16"/>
        <color rgb="FF333333"/>
        <rFont val="Helvetica Neue"/>
        <family val="2"/>
      </rPr>
      <t>、</t>
    </r>
    <r>
      <rPr>
        <sz val="16"/>
        <color rgb="FF333333"/>
        <rFont val="Consolas"/>
        <family val="2"/>
      </rPr>
      <t>ㄫ</t>
    </r>
    <r>
      <rPr>
        <sz val="16"/>
        <color rgb="FF333333"/>
        <rFont val="Helvetica Neue"/>
        <family val="2"/>
      </rPr>
      <t> 可視為 </t>
    </r>
    <r>
      <rPr>
        <sz val="16"/>
        <color rgb="FF333333"/>
        <rFont val="Consolas"/>
        <family val="2"/>
      </rPr>
      <t>ㆠ</t>
    </r>
    <r>
      <rPr>
        <sz val="16"/>
        <color rgb="FF333333"/>
        <rFont val="Helvetica Neue"/>
        <family val="2"/>
      </rPr>
      <t>、</t>
    </r>
    <r>
      <rPr>
        <sz val="16"/>
        <color rgb="FF333333"/>
        <rFont val="Consolas"/>
        <family val="2"/>
      </rPr>
      <t>ㄌ</t>
    </r>
    <r>
      <rPr>
        <sz val="16"/>
        <color rgb="FF333333"/>
        <rFont val="Helvetica Neue"/>
        <family val="2"/>
      </rPr>
      <t>、</t>
    </r>
    <r>
      <rPr>
        <sz val="16"/>
        <color rgb="FF333333"/>
        <rFont val="Consolas"/>
        <family val="2"/>
      </rPr>
      <t>ㆣ</t>
    </r>
    <r>
      <rPr>
        <sz val="16"/>
        <color rgb="FF333333"/>
        <rFont val="Helvetica Neue"/>
        <family val="2"/>
      </rPr>
      <t> 音在鼻化韻母前的變體</t>
    </r>
  </si>
  <si>
    <t>零聲母（喉塞音 /ʔ/）在各式拼音系統裡均不標記</t>
  </si>
  <si>
    <t>入聲</t>
  </si>
  <si>
    <t>膠</t>
  </si>
  <si>
    <t>ㄚㆷ</t>
  </si>
  <si>
    <t>aʔ</t>
  </si>
  <si>
    <t>ah</t>
  </si>
  <si>
    <t>ㆩ</t>
  </si>
  <si>
    <t>ã</t>
  </si>
  <si>
    <t>Na</t>
  </si>
  <si>
    <t>ann</t>
  </si>
  <si>
    <t>aⁿ</t>
  </si>
  <si>
    <t>na</t>
  </si>
  <si>
    <t>監</t>
  </si>
  <si>
    <t>ㆩㆷ</t>
  </si>
  <si>
    <t>ãʔ</t>
  </si>
  <si>
    <t>annh</t>
  </si>
  <si>
    <t>ahⁿ</t>
  </si>
  <si>
    <t>nah</t>
  </si>
  <si>
    <t>am</t>
  </si>
  <si>
    <t>aB</t>
  </si>
  <si>
    <t>甘</t>
  </si>
  <si>
    <t>ㄚㆴ</t>
  </si>
  <si>
    <t>ap̚</t>
  </si>
  <si>
    <t>ap</t>
  </si>
  <si>
    <t>an</t>
  </si>
  <si>
    <t>aD</t>
  </si>
  <si>
    <t>干</t>
  </si>
  <si>
    <t>ㄚㆵ</t>
  </si>
  <si>
    <t>at̚</t>
  </si>
  <si>
    <t>at</t>
  </si>
  <si>
    <t>aŋ</t>
  </si>
  <si>
    <t>aG</t>
  </si>
  <si>
    <t>ang</t>
  </si>
  <si>
    <t>江</t>
  </si>
  <si>
    <t>ㄚㆻ</t>
  </si>
  <si>
    <t>ak̚</t>
  </si>
  <si>
    <t>ak</t>
  </si>
  <si>
    <r>
      <t>ㆴ</t>
    </r>
    <r>
      <rPr>
        <sz val="16"/>
        <color rgb="FF333333"/>
        <rFont val="Helvetica Neue"/>
        <family val="2"/>
      </rPr>
      <t>、</t>
    </r>
    <r>
      <rPr>
        <sz val="16"/>
        <color rgb="FF333333"/>
        <rFont val="Consolas"/>
        <family val="2"/>
      </rPr>
      <t>ㆵ</t>
    </r>
    <r>
      <rPr>
        <sz val="16"/>
        <color rgb="FF333333"/>
        <rFont val="Helvetica Neue"/>
        <family val="2"/>
      </rPr>
      <t>、</t>
    </r>
    <r>
      <rPr>
        <sz val="16"/>
        <color rgb="FF333333"/>
        <rFont val="Consolas"/>
        <family val="2"/>
      </rPr>
      <t>ㆻ</t>
    </r>
    <r>
      <rPr>
        <sz val="16"/>
        <color rgb="FF333333"/>
        <rFont val="Helvetica Neue"/>
        <family val="2"/>
      </rPr>
      <t> 可視為 </t>
    </r>
    <r>
      <rPr>
        <sz val="16"/>
        <color rgb="FF333333"/>
        <rFont val="Consolas"/>
        <family val="2"/>
      </rPr>
      <t>ㆬ</t>
    </r>
    <r>
      <rPr>
        <sz val="16"/>
        <color rgb="FF333333"/>
        <rFont val="Helvetica Neue"/>
        <family val="2"/>
      </rPr>
      <t>、</t>
    </r>
    <r>
      <rPr>
        <sz val="16"/>
        <color rgb="FF333333"/>
        <rFont val="Consolas"/>
        <family val="2"/>
      </rPr>
      <t>ㄣ</t>
    </r>
    <r>
      <rPr>
        <sz val="16"/>
        <color rgb="FF333333"/>
        <rFont val="Helvetica Neue"/>
        <family val="2"/>
      </rPr>
      <t>、</t>
    </r>
    <r>
      <rPr>
        <sz val="16"/>
        <color rgb="FF333333"/>
        <rFont val="Consolas"/>
        <family val="2"/>
      </rPr>
      <t>ㆭ</t>
    </r>
    <r>
      <rPr>
        <sz val="16"/>
        <color rgb="FF333333"/>
        <rFont val="Helvetica Neue"/>
        <family val="2"/>
      </rPr>
      <t> 音在入聲調時的變體</t>
    </r>
  </si>
  <si>
    <t>下方各部分另外補充入聲調時的方音符號（補充的音有可能不存在）</t>
  </si>
  <si>
    <t>（以 ㄚ 為例）</t>
    <phoneticPr fontId="2" type="noConversion"/>
  </si>
  <si>
    <t>純母音</t>
  </si>
  <si>
    <t>ㄧㆷ</t>
  </si>
  <si>
    <t>居</t>
  </si>
  <si>
    <t>ㄨㆷ</t>
  </si>
  <si>
    <t>龜</t>
  </si>
  <si>
    <t>ㆦㆷ</t>
  </si>
  <si>
    <t>ɔ</t>
  </si>
  <si>
    <t>o</t>
  </si>
  <si>
    <t>oo</t>
  </si>
  <si>
    <t>o͘</t>
  </si>
  <si>
    <t>沽</t>
  </si>
  <si>
    <t>ㄜㆷ</t>
  </si>
  <si>
    <t>ə</t>
  </si>
  <si>
    <t>ø</t>
  </si>
  <si>
    <t>高</t>
  </si>
  <si>
    <t>ㆤㆷ</t>
  </si>
  <si>
    <t>e</t>
  </si>
  <si>
    <t>嘉</t>
  </si>
  <si>
    <t>ㄞㆷ</t>
  </si>
  <si>
    <t>ai</t>
  </si>
  <si>
    <t>I</t>
  </si>
  <si>
    <t>皆</t>
  </si>
  <si>
    <t>ㄠㆷ</t>
  </si>
  <si>
    <t>au</t>
  </si>
  <si>
    <t>U</t>
  </si>
  <si>
    <t>交</t>
  </si>
  <si>
    <t>ㄧㄨ</t>
  </si>
  <si>
    <t>ㄧㄨㆷ</t>
  </si>
  <si>
    <t>iu</t>
  </si>
  <si>
    <t>ㄧㄚ</t>
  </si>
  <si>
    <t>ㄧㄚㆷ</t>
  </si>
  <si>
    <t>ia</t>
  </si>
  <si>
    <t>迦</t>
  </si>
  <si>
    <t>ㄧㄜ</t>
  </si>
  <si>
    <t>ㄧㄜㆷ</t>
  </si>
  <si>
    <t>iə</t>
  </si>
  <si>
    <t>iø</t>
  </si>
  <si>
    <t>io</t>
  </si>
  <si>
    <t>茄</t>
  </si>
  <si>
    <t>ㄧㄠ</t>
  </si>
  <si>
    <t>ㄧㄠㆷ</t>
  </si>
  <si>
    <t>iau</t>
  </si>
  <si>
    <t>iU</t>
  </si>
  <si>
    <t>嬌</t>
  </si>
  <si>
    <t>ㄨㄧ</t>
  </si>
  <si>
    <t>ㄨㄧㆷ</t>
  </si>
  <si>
    <t>ui</t>
  </si>
  <si>
    <t>規</t>
  </si>
  <si>
    <t>ㄨㄚ</t>
  </si>
  <si>
    <t>ㄨㄚㆷ</t>
  </si>
  <si>
    <t>ua</t>
  </si>
  <si>
    <t>oa</t>
  </si>
  <si>
    <t>瓜</t>
  </si>
  <si>
    <t>ㄨㆤ</t>
  </si>
  <si>
    <t>ㄨㆤㆷ</t>
  </si>
  <si>
    <t>ue</t>
  </si>
  <si>
    <t>oe</t>
  </si>
  <si>
    <t>檜</t>
  </si>
  <si>
    <t>ㄨㄞ</t>
  </si>
  <si>
    <t>ㄨㄞㆷ</t>
  </si>
  <si>
    <t>uai</t>
  </si>
  <si>
    <t>uI</t>
  </si>
  <si>
    <t>oai</t>
  </si>
  <si>
    <t>乖</t>
  </si>
  <si>
    <t>鼻化韻母</t>
  </si>
  <si>
    <t>ㆪ</t>
  </si>
  <si>
    <t>ĩ</t>
  </si>
  <si>
    <t>Ni</t>
  </si>
  <si>
    <t>inn</t>
  </si>
  <si>
    <t>iⁿ</t>
  </si>
  <si>
    <t>ni</t>
  </si>
  <si>
    <t>梔</t>
  </si>
  <si>
    <t>ㆫ</t>
  </si>
  <si>
    <t>ũ</t>
  </si>
  <si>
    <t>Nu</t>
  </si>
  <si>
    <t>ㆧ</t>
  </si>
  <si>
    <t>ㆧㆷ</t>
  </si>
  <si>
    <t>ɔ̃</t>
  </si>
  <si>
    <t>No</t>
  </si>
  <si>
    <t>onn</t>
  </si>
  <si>
    <t>oⁿ</t>
  </si>
  <si>
    <t>noo</t>
  </si>
  <si>
    <t>姑</t>
  </si>
  <si>
    <t>ㆥ</t>
  </si>
  <si>
    <t>ㆥㆷ</t>
  </si>
  <si>
    <t>ẽ</t>
  </si>
  <si>
    <t>Ne</t>
  </si>
  <si>
    <t>enn</t>
  </si>
  <si>
    <t>eⁿ</t>
  </si>
  <si>
    <t>ne</t>
  </si>
  <si>
    <t>更</t>
  </si>
  <si>
    <t>ㆮ</t>
  </si>
  <si>
    <t>ãĩ</t>
  </si>
  <si>
    <t>NI</t>
  </si>
  <si>
    <t>ainn</t>
  </si>
  <si>
    <t>aiⁿ</t>
  </si>
  <si>
    <t>nai</t>
  </si>
  <si>
    <t>閒</t>
  </si>
  <si>
    <t>ㆯ</t>
  </si>
  <si>
    <t>ㆯㆷ</t>
  </si>
  <si>
    <t>ãũ</t>
  </si>
  <si>
    <t>NU</t>
  </si>
  <si>
    <t>aunn</t>
  </si>
  <si>
    <t>auⁿ</t>
  </si>
  <si>
    <t>nau</t>
  </si>
  <si>
    <t>爻</t>
  </si>
  <si>
    <t>ㄧㆫ</t>
  </si>
  <si>
    <t>ĩũ</t>
  </si>
  <si>
    <t>Niu</t>
  </si>
  <si>
    <t>iunn</t>
  </si>
  <si>
    <t>iuⁿ</t>
  </si>
  <si>
    <t>niu</t>
  </si>
  <si>
    <t>薑</t>
  </si>
  <si>
    <t>ㄧㆩ</t>
  </si>
  <si>
    <t>ㄧㆩㆷ</t>
  </si>
  <si>
    <t>ĩã</t>
  </si>
  <si>
    <t>Nia</t>
  </si>
  <si>
    <t>iann</t>
  </si>
  <si>
    <t>iaⁿ</t>
  </si>
  <si>
    <t>nia</t>
  </si>
  <si>
    <t>驚</t>
  </si>
  <si>
    <t>ㄧㆧ</t>
  </si>
  <si>
    <t>ĩɔ̃</t>
  </si>
  <si>
    <t>Nio</t>
  </si>
  <si>
    <t>ionn</t>
  </si>
  <si>
    <t>ioⁿ</t>
  </si>
  <si>
    <t>nio</t>
  </si>
  <si>
    <t>ㄧㆯ</t>
  </si>
  <si>
    <t>ĩãũ</t>
  </si>
  <si>
    <t>NiU</t>
  </si>
  <si>
    <t>iaunn</t>
  </si>
  <si>
    <t>iauⁿ</t>
  </si>
  <si>
    <t>niau</t>
  </si>
  <si>
    <t>嘄</t>
  </si>
  <si>
    <t>ㄨㆪ</t>
  </si>
  <si>
    <t>ũĩ</t>
  </si>
  <si>
    <t>Nui</t>
  </si>
  <si>
    <t>uinn</t>
  </si>
  <si>
    <t>uiⁿ</t>
  </si>
  <si>
    <t>nui</t>
  </si>
  <si>
    <t>口關</t>
  </si>
  <si>
    <t>ㄨㆩ</t>
  </si>
  <si>
    <t>ũã</t>
  </si>
  <si>
    <t>Nua</t>
  </si>
  <si>
    <t>uann</t>
  </si>
  <si>
    <t>oaⁿ</t>
  </si>
  <si>
    <t>nua</t>
  </si>
  <si>
    <t>官</t>
  </si>
  <si>
    <t>ㄨㆥ</t>
  </si>
  <si>
    <t>ũẽ</t>
  </si>
  <si>
    <t>Nue</t>
  </si>
  <si>
    <t>uenn</t>
  </si>
  <si>
    <t>oeⁿ</t>
  </si>
  <si>
    <t>nue</t>
  </si>
  <si>
    <t>ㄨㆮ</t>
  </si>
  <si>
    <t>ㄨㆮㆷ</t>
  </si>
  <si>
    <t>ũãĩ</t>
  </si>
  <si>
    <t>NuI</t>
  </si>
  <si>
    <t>uainn</t>
  </si>
  <si>
    <t>oaiⁿ</t>
  </si>
  <si>
    <t>nuai</t>
  </si>
  <si>
    <t>糜</t>
  </si>
  <si>
    <r>
      <t>ㄧㆧ</t>
    </r>
    <r>
      <rPr>
        <sz val="16"/>
        <color rgb="FF333333"/>
        <rFont val="Helvetica Neue"/>
        <family val="2"/>
      </rPr>
      <t> 為台南腔的 </t>
    </r>
    <r>
      <rPr>
        <sz val="16"/>
        <color rgb="FF333333"/>
        <rFont val="Consolas"/>
        <family val="2"/>
      </rPr>
      <t>ㄧㆫ</t>
    </r>
  </si>
  <si>
    <t> ㆬ韻尾</t>
  </si>
  <si>
    <t>ㄧㆬ</t>
  </si>
  <si>
    <t>ㄧㆴ</t>
  </si>
  <si>
    <t>im</t>
  </si>
  <si>
    <t>iB</t>
  </si>
  <si>
    <t>金</t>
  </si>
  <si>
    <t>ㆦㆴ</t>
  </si>
  <si>
    <t>ɔm</t>
  </si>
  <si>
    <t>oB</t>
  </si>
  <si>
    <t>om</t>
  </si>
  <si>
    <t>箴</t>
  </si>
  <si>
    <t>ㄧㆰ</t>
  </si>
  <si>
    <t>ㄧㄚㆴ</t>
  </si>
  <si>
    <t>iam</t>
  </si>
  <si>
    <t>iaB</t>
  </si>
  <si>
    <t>兼</t>
  </si>
  <si>
    <t> ㄣ韻尾</t>
  </si>
  <si>
    <t>D</t>
  </si>
  <si>
    <t>ㄧㄣ</t>
  </si>
  <si>
    <t>ㄧㆵ</t>
  </si>
  <si>
    <t>in</t>
  </si>
  <si>
    <t>iD</t>
  </si>
  <si>
    <t>巾</t>
  </si>
  <si>
    <t>ㄨㄣ</t>
  </si>
  <si>
    <t>ㄨㆵ</t>
  </si>
  <si>
    <t>un</t>
  </si>
  <si>
    <t>uD</t>
  </si>
  <si>
    <t>君</t>
  </si>
  <si>
    <t>ㄧㄢ</t>
  </si>
  <si>
    <t>ㄧㄚㆵ</t>
  </si>
  <si>
    <t>ian</t>
  </si>
  <si>
    <t>iaD</t>
  </si>
  <si>
    <t>堅</t>
  </si>
  <si>
    <t>ㄨㄢ</t>
  </si>
  <si>
    <t>ㄨㄚㆵ</t>
  </si>
  <si>
    <t>uan</t>
  </si>
  <si>
    <t>uaD</t>
  </si>
  <si>
    <t>oan</t>
  </si>
  <si>
    <t>觀</t>
  </si>
  <si>
    <t> ㆭ韻尾</t>
  </si>
  <si>
    <t>ㄥ</t>
  </si>
  <si>
    <t>əŋ</t>
  </si>
  <si>
    <t>øG</t>
  </si>
  <si>
    <t>ㆦㆻ</t>
  </si>
  <si>
    <t>ɔŋ</t>
  </si>
  <si>
    <t>oG</t>
  </si>
  <si>
    <t>ong</t>
  </si>
  <si>
    <t>公</t>
  </si>
  <si>
    <t>ㄧㄤ</t>
  </si>
  <si>
    <t>ㄧㄚㆻ</t>
  </si>
  <si>
    <t>iaŋ</t>
  </si>
  <si>
    <t>iaG</t>
  </si>
  <si>
    <t>iang</t>
  </si>
  <si>
    <t>姜</t>
  </si>
  <si>
    <t>ㄧㄥ</t>
  </si>
  <si>
    <t>ㄧㄜㆻ</t>
  </si>
  <si>
    <t>iəŋ</t>
  </si>
  <si>
    <t>iøG</t>
  </si>
  <si>
    <t>ing</t>
  </si>
  <si>
    <t>eng</t>
  </si>
  <si>
    <t>經</t>
  </si>
  <si>
    <t>ㄧㆲ</t>
  </si>
  <si>
    <t>ㄧㆦㆻ</t>
  </si>
  <si>
    <t>iɔŋ</t>
  </si>
  <si>
    <t>ioG</t>
  </si>
  <si>
    <t>iong</t>
  </si>
  <si>
    <t>恭</t>
  </si>
  <si>
    <t>ㄨㄤ</t>
  </si>
  <si>
    <t>ㄨㄚㆻ</t>
  </si>
  <si>
    <t>uaŋ</t>
  </si>
  <si>
    <t>uaG</t>
  </si>
  <si>
    <t>uang</t>
  </si>
  <si>
    <t>oang</t>
  </si>
  <si>
    <t>光</t>
  </si>
  <si>
    <r>
      <t>/iəŋ/ 音在方音符號標為 </t>
    </r>
    <r>
      <rPr>
        <sz val="16"/>
        <color rgb="FF333333"/>
        <rFont val="Consolas"/>
        <family val="2"/>
      </rPr>
      <t>ㄧㆻ</t>
    </r>
    <r>
      <rPr>
        <sz val="16"/>
        <color rgb="FF333333"/>
        <rFont val="Helvetica Neue"/>
        <family val="2"/>
      </rPr>
      <t>，但本方案採用更注重發音的寫法 </t>
    </r>
    <r>
      <rPr>
        <sz val="16"/>
        <color rgb="FF333333"/>
        <rFont val="Consolas"/>
        <family val="2"/>
      </rPr>
      <t>ㄧㄜㆻ</t>
    </r>
    <r>
      <rPr>
        <sz val="16"/>
        <color rgb="FF333333"/>
        <rFont val="Helvetica Neue"/>
        <family val="2"/>
      </rPr>
      <t>，更能與 </t>
    </r>
    <r>
      <rPr>
        <sz val="16"/>
        <color rgb="FF333333"/>
        <rFont val="Consolas"/>
        <family val="2"/>
      </rPr>
      <t>ㄧㄥ</t>
    </r>
    <r>
      <rPr>
        <sz val="16"/>
        <color rgb="FF333333"/>
        <rFont val="Helvetica Neue"/>
        <family val="2"/>
      </rPr>
      <t> 對映。</t>
    </r>
  </si>
  <si>
    <t> 韻化子音</t>
  </si>
  <si>
    <t>ㆬㆷ</t>
  </si>
  <si>
    <t>m̩</t>
  </si>
  <si>
    <t>姆</t>
  </si>
  <si>
    <t>ㆭㆷ</t>
  </si>
  <si>
    <t>ŋ̍</t>
  </si>
  <si>
    <t>G</t>
  </si>
  <si>
    <t>禈</t>
  </si>
  <si>
    <t>輸入編碼</t>
  </si>
  <si>
    <t>鍵盤按鍵</t>
  </si>
  <si>
    <t>指令</t>
    <phoneticPr fontId="15" type="noConversion"/>
  </si>
  <si>
    <t>解析</t>
    <phoneticPr fontId="15" type="noConversion"/>
  </si>
  <si>
    <t>xlit|1qaz2wsxedcrfvtgbyhnujm8ik,9ol.0p;/-43657|ㄅㄆㄇㆠㄉㄊㄋㄌㄍㄎㄏㄐㄑㄒㆣㄫㆡㄗㄘㄙㄧㄨㆬㄚㆦㄜㆰㄞㆤㄠㆲㄢㄣㄤㆭｎˋ˪ˊ˫．|</t>
    <phoneticPr fontId="15" type="noConversion"/>
  </si>
  <si>
    <t>xlit|pPbtTdkKgcCzshiuaoøeIUBDGN|ㄅㄆㆠㄉㄊㄌㄍㄎㆣㄗㄘㆡㄙㄏㄧㄨㄚㆦㄜㆤㄞㄠㆬㄣㆭｎ|</t>
    <phoneticPr fontId="15" type="noConversion"/>
  </si>
  <si>
    <t>xlit|pPmbtTndkKhjJSgqzcCsiuBaoøMIeUYLDQGN123570|1qaz2wsxedcrfvtgbyhnujm8ik,9ol.0p;/- 43657|</t>
    <phoneticPr fontId="1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</si>
</sst>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General;;"/>
  </numFmts>
  <fonts count="51">
    <font>
      <sz val="18"/>
      <color theme="1"/>
      <name val="黒体-繁"/>
      <family val="2"/>
      <charset val="136"/>
    </font>
    <font>
      <sz val="12"/>
      <name val="宋体"/>
      <charset val="134"/>
    </font>
    <font>
      <sz val="9"/>
      <name val="黒体-繁"/>
      <family val="2"/>
      <charset val="136"/>
    </font>
    <font>
      <sz val="20"/>
      <name val="宋体"/>
      <charset val="134"/>
    </font>
    <font>
      <b/>
      <sz val="20"/>
      <color rgb="FF000000"/>
      <name val="宋体"/>
      <charset val="134"/>
    </font>
    <font>
      <b/>
      <sz val="20"/>
      <color rgb="FF000000"/>
      <name val="Times New Roman"/>
      <family val="1"/>
    </font>
    <font>
      <sz val="20"/>
      <color rgb="FF000000"/>
      <name val="宋体"/>
      <charset val="134"/>
    </font>
    <font>
      <sz val="20"/>
      <color rgb="FF000000"/>
      <name val="新細明體"/>
      <family val="1"/>
      <charset val="136"/>
      <scheme val="minor"/>
    </font>
    <font>
      <sz val="26"/>
      <color rgb="FFFF0000"/>
      <name val="KangXiZiDian.com 康熙字典體常用版"/>
      <charset val="136"/>
    </font>
    <font>
      <sz val="18"/>
      <color theme="4"/>
      <name val="KangXiZiDian.com 康熙字典體常用版"/>
      <charset val="136"/>
    </font>
    <font>
      <sz val="36"/>
      <color rgb="FFFF0000"/>
      <name val="KangXiZiDian.com 康熙字典體常用版"/>
      <charset val="136"/>
    </font>
    <font>
      <sz val="16"/>
      <color rgb="FFFF0000"/>
      <name val="KangXiZiDian.com 康熙字典體常用版"/>
      <charset val="136"/>
    </font>
    <font>
      <sz val="18"/>
      <color theme="8"/>
      <name val="Arial"/>
      <family val="2"/>
    </font>
    <font>
      <sz val="18"/>
      <name val="宋体"/>
      <charset val="134"/>
    </font>
    <font>
      <sz val="18"/>
      <color rgb="FF000000"/>
      <name val="Arial"/>
      <family val="2"/>
    </font>
    <font>
      <sz val="9"/>
      <name val="新細明體"/>
      <family val="1"/>
      <charset val="136"/>
      <scheme val="minor"/>
    </font>
    <font>
      <sz val="18"/>
      <color rgb="FF000000"/>
      <name val="新細明體"/>
      <family val="1"/>
      <charset val="136"/>
      <scheme val="minor"/>
    </font>
    <font>
      <sz val="28"/>
      <color theme="8"/>
      <name val="Noto Serif TC Bold"/>
    </font>
    <font>
      <sz val="18"/>
      <color rgb="FFFF0000"/>
      <name val="Arial"/>
      <family val="2"/>
    </font>
    <font>
      <sz val="18"/>
      <color rgb="FF000000"/>
      <name val="Arial"/>
      <family val="1"/>
    </font>
    <font>
      <sz val="18"/>
      <color rgb="FF444444"/>
      <name val="Arial"/>
      <family val="2"/>
    </font>
    <font>
      <sz val="18"/>
      <color rgb="FFFFC000"/>
      <name val="Arial"/>
      <family val="2"/>
    </font>
    <font>
      <sz val="18"/>
      <name val="Iansui 094"/>
      <family val="3"/>
      <charset val="136"/>
    </font>
    <font>
      <sz val="18"/>
      <color theme="7"/>
      <name val="Arial"/>
      <family val="2"/>
    </font>
    <font>
      <sz val="18"/>
      <color theme="0"/>
      <name val="Iansui 094"/>
      <family val="3"/>
      <charset val="136"/>
    </font>
    <font>
      <sz val="18"/>
      <color theme="0"/>
      <name val="Arial"/>
      <family val="2"/>
    </font>
    <font>
      <sz val="24"/>
      <color theme="0"/>
      <name val="Iansui 094"/>
      <family val="3"/>
      <charset val="136"/>
    </font>
    <font>
      <sz val="24"/>
      <color theme="0"/>
      <name val="Arial"/>
      <family val="2"/>
    </font>
    <font>
      <sz val="24"/>
      <color rgb="FFFFC000"/>
      <name val="Arial"/>
      <family val="2"/>
    </font>
    <font>
      <sz val="24"/>
      <name val="Iansui 094"/>
      <family val="3"/>
      <charset val="136"/>
    </font>
    <font>
      <sz val="24"/>
      <name val="Arial"/>
      <family val="2"/>
    </font>
    <font>
      <b/>
      <sz val="36"/>
      <color rgb="FF000000"/>
      <name val="Times New Roman"/>
      <family val="1"/>
    </font>
    <font>
      <b/>
      <sz val="36"/>
      <color theme="8"/>
      <name val="Times New Roman"/>
      <family val="1"/>
    </font>
    <font>
      <sz val="26"/>
      <color rgb="FFC00000"/>
      <name val="KangXiZiDian.com 康熙字典體常用版"/>
      <charset val="136"/>
    </font>
    <font>
      <b/>
      <sz val="36"/>
      <color rgb="FF5B9BD5"/>
      <name val="Times New Roman"/>
      <family val="1"/>
    </font>
    <font>
      <b/>
      <sz val="36"/>
      <color theme="4"/>
      <name val="Times New Roman"/>
      <family val="1"/>
    </font>
    <font>
      <sz val="26"/>
      <name val="宋体"/>
      <charset val="134"/>
    </font>
    <font>
      <sz val="26"/>
      <color rgb="FF000000"/>
      <name val="新細明體"/>
      <family val="1"/>
      <charset val="136"/>
      <scheme val="minor"/>
    </font>
    <font>
      <sz val="26"/>
      <color rgb="FFFF0000"/>
      <name val="Arial Bold"/>
    </font>
    <font>
      <sz val="16"/>
      <name val="Noto Serif TC Bold"/>
    </font>
    <font>
      <sz val="16"/>
      <color rgb="FF000000"/>
      <name val="Noto Serif TC Bold"/>
    </font>
    <font>
      <sz val="16"/>
      <color theme="1"/>
      <name val="Noto Serif TC Bold"/>
    </font>
    <font>
      <sz val="16"/>
      <color rgb="FF333333"/>
      <name val="Helvetica Neue"/>
      <family val="2"/>
    </font>
    <font>
      <sz val="16"/>
      <color rgb="FF333333"/>
      <name val="Consolas"/>
      <family val="2"/>
    </font>
    <font>
      <b/>
      <sz val="27"/>
      <color rgb="FF333333"/>
      <name val="Helvetica Neue"/>
      <family val="2"/>
    </font>
    <font>
      <u/>
      <sz val="18"/>
      <color theme="10"/>
      <name val="黒体-繁"/>
      <family val="2"/>
      <charset val="136"/>
    </font>
    <font>
      <u/>
      <sz val="24"/>
      <color theme="10"/>
      <name val="Noto Sans TC Bold"/>
    </font>
    <font>
      <sz val="24"/>
      <color theme="1"/>
      <name val="Noto Sans TC Bold"/>
    </font>
    <font>
      <b/>
      <sz val="24"/>
      <color rgb="FF333333"/>
      <name val="Noto Sans TC Bold"/>
    </font>
    <font>
      <sz val="18"/>
      <color theme="8"/>
      <name val="Noto Serif TC Bold"/>
    </font>
    <font>
      <b/>
      <sz val="16"/>
      <color theme="0"/>
      <name val="Helvetica Neue"/>
      <family val="2"/>
    </font>
  </fonts>
  <fills count="13">
    <fill>
      <patternFill patternType="none"/>
    </fill>
    <fill>
      <patternFill patternType="gray125"/>
    </fill>
    <fill>
      <patternFill patternType="solid">
        <fgColor rgb="FFDAEEF3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DE9D9"/>
        <bgColor rgb="FF000000"/>
      </patternFill>
    </fill>
    <fill>
      <patternFill patternType="solid">
        <fgColor theme="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59999389629810485"/>
        <bgColor rgb="FF000000"/>
      </patternFill>
    </fill>
  </fills>
  <borders count="1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45" fillId="0" borderId="0" applyNumberFormat="0" applyFill="0" applyBorder="0" applyAlignment="0" applyProtection="0">
      <alignment vertical="center"/>
    </xf>
  </cellStyleXfs>
  <cellXfs count="129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8" fillId="2" borderId="6" xfId="0" applyFont="1" applyFill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4" fillId="6" borderId="0" xfId="0" applyFont="1" applyFill="1">
      <alignment vertical="center"/>
    </xf>
    <xf numFmtId="0" fontId="16" fillId="0" borderId="0" xfId="0" applyFont="1">
      <alignment vertical="center"/>
    </xf>
    <xf numFmtId="0" fontId="14" fillId="7" borderId="0" xfId="0" applyFont="1" applyFill="1" applyAlignment="1">
      <alignment horizontal="center" vertical="center"/>
    </xf>
    <xf numFmtId="0" fontId="14" fillId="0" borderId="0" xfId="0" applyFont="1">
      <alignment vertical="center"/>
    </xf>
    <xf numFmtId="0" fontId="17" fillId="0" borderId="0" xfId="0" applyFont="1">
      <alignment vertical="center"/>
    </xf>
    <xf numFmtId="0" fontId="14" fillId="7" borderId="0" xfId="0" applyFont="1" applyFill="1">
      <alignment vertical="center"/>
    </xf>
    <xf numFmtId="0" fontId="19" fillId="6" borderId="0" xfId="0" applyFont="1" applyFill="1">
      <alignment vertical="center"/>
    </xf>
    <xf numFmtId="0" fontId="13" fillId="0" borderId="0" xfId="0" applyFont="1">
      <alignment vertical="center"/>
    </xf>
    <xf numFmtId="0" fontId="21" fillId="0" borderId="0" xfId="0" applyFont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0" fontId="5" fillId="4" borderId="2" xfId="0" applyFont="1" applyFill="1" applyBorder="1" applyAlignment="1">
      <alignment horizontal="center" vertical="center"/>
    </xf>
    <xf numFmtId="0" fontId="8" fillId="4" borderId="6" xfId="0" applyFont="1" applyFill="1" applyBorder="1" applyAlignment="1">
      <alignment horizontal="center" vertical="center"/>
    </xf>
    <xf numFmtId="0" fontId="22" fillId="6" borderId="0" xfId="0" applyFont="1" applyFill="1">
      <alignment vertical="center"/>
    </xf>
    <xf numFmtId="0" fontId="24" fillId="9" borderId="0" xfId="0" applyFont="1" applyFill="1">
      <alignment vertical="center"/>
    </xf>
    <xf numFmtId="0" fontId="26" fillId="9" borderId="0" xfId="0" applyFont="1" applyFill="1" applyAlignment="1">
      <alignment horizontal="center" vertical="center" shrinkToFit="1"/>
    </xf>
    <xf numFmtId="0" fontId="27" fillId="9" borderId="0" xfId="0" applyFont="1" applyFill="1" applyAlignment="1">
      <alignment horizontal="center" vertical="center" shrinkToFit="1"/>
    </xf>
    <xf numFmtId="0" fontId="27" fillId="9" borderId="0" xfId="0" quotePrefix="1" applyFont="1" applyFill="1" applyAlignment="1">
      <alignment horizontal="center" vertical="center" shrinkToFit="1"/>
    </xf>
    <xf numFmtId="0" fontId="26" fillId="9" borderId="0" xfId="0" quotePrefix="1" applyFont="1" applyFill="1" applyAlignment="1">
      <alignment horizontal="center" vertical="center" shrinkToFit="1"/>
    </xf>
    <xf numFmtId="0" fontId="28" fillId="9" borderId="0" xfId="0" applyFont="1" applyFill="1" applyAlignment="1">
      <alignment horizontal="center" vertical="center" shrinkToFit="1"/>
    </xf>
    <xf numFmtId="0" fontId="24" fillId="10" borderId="0" xfId="0" applyFont="1" applyFill="1">
      <alignment vertical="center"/>
    </xf>
    <xf numFmtId="0" fontId="24" fillId="10" borderId="0" xfId="0" applyFont="1" applyFill="1" applyAlignment="1">
      <alignment horizontal="center" vertical="center" shrinkToFit="1"/>
    </xf>
    <xf numFmtId="0" fontId="25" fillId="10" borderId="0" xfId="0" applyFont="1" applyFill="1" applyAlignment="1">
      <alignment horizontal="center" vertical="center" shrinkToFit="1"/>
    </xf>
    <xf numFmtId="0" fontId="25" fillId="10" borderId="0" xfId="0" quotePrefix="1" applyFont="1" applyFill="1" applyAlignment="1">
      <alignment horizontal="center" vertical="center" shrinkToFit="1"/>
    </xf>
    <xf numFmtId="0" fontId="24" fillId="10" borderId="0" xfId="0" quotePrefix="1" applyFont="1" applyFill="1" applyAlignment="1">
      <alignment horizontal="center" vertical="center" shrinkToFit="1"/>
    </xf>
    <xf numFmtId="0" fontId="29" fillId="6" borderId="0" xfId="0" applyFont="1" applyFill="1" applyAlignment="1">
      <alignment horizontal="center" vertical="center" shrinkToFit="1"/>
    </xf>
    <xf numFmtId="0" fontId="30" fillId="6" borderId="0" xfId="0" applyFont="1" applyFill="1" applyAlignment="1">
      <alignment horizontal="center" vertical="center" shrinkToFit="1"/>
    </xf>
    <xf numFmtId="0" fontId="14" fillId="11" borderId="0" xfId="0" applyFont="1" applyFill="1">
      <alignment vertical="center"/>
    </xf>
    <xf numFmtId="0" fontId="14" fillId="11" borderId="0" xfId="0" applyFont="1" applyFill="1" applyAlignment="1">
      <alignment horizontal="center" vertical="center"/>
    </xf>
    <xf numFmtId="0" fontId="18" fillId="11" borderId="0" xfId="0" applyFont="1" applyFill="1" applyAlignment="1">
      <alignment horizontal="center" vertical="center"/>
    </xf>
    <xf numFmtId="0" fontId="23" fillId="11" borderId="0" xfId="0" applyFont="1" applyFill="1" applyAlignment="1">
      <alignment horizontal="center" vertical="center"/>
    </xf>
    <xf numFmtId="0" fontId="21" fillId="12" borderId="0" xfId="0" applyFont="1" applyFill="1" applyAlignment="1">
      <alignment horizontal="center" vertical="center"/>
    </xf>
    <xf numFmtId="0" fontId="12" fillId="5" borderId="0" xfId="0" applyFont="1" applyFill="1" applyAlignment="1">
      <alignment horizontal="center" vertical="center" shrinkToFit="1"/>
    </xf>
    <xf numFmtId="0" fontId="12" fillId="5" borderId="0" xfId="0" applyFont="1" applyFill="1">
      <alignment vertical="center"/>
    </xf>
    <xf numFmtId="0" fontId="5" fillId="2" borderId="7" xfId="0" applyFont="1" applyFill="1" applyBorder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5" fillId="4" borderId="7" xfId="0" applyFont="1" applyFill="1" applyBorder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0" fontId="31" fillId="2" borderId="0" xfId="0" applyFont="1" applyFill="1" applyAlignment="1">
      <alignment horizontal="center" vertical="center"/>
    </xf>
    <xf numFmtId="0" fontId="5" fillId="2" borderId="1" xfId="0" applyFont="1" applyFill="1" applyBorder="1">
      <alignment vertical="center"/>
    </xf>
    <xf numFmtId="0" fontId="8" fillId="2" borderId="4" xfId="0" applyFont="1" applyFill="1" applyBorder="1">
      <alignment vertical="center"/>
    </xf>
    <xf numFmtId="0" fontId="32" fillId="2" borderId="8" xfId="0" applyFont="1" applyFill="1" applyBorder="1" applyAlignment="1">
      <alignment horizontal="center" vertical="center"/>
    </xf>
    <xf numFmtId="0" fontId="33" fillId="2" borderId="5" xfId="0" applyFont="1" applyFill="1" applyBorder="1" applyAlignment="1">
      <alignment horizontal="center" vertical="center"/>
    </xf>
    <xf numFmtId="0" fontId="34" fillId="2" borderId="8" xfId="0" applyFont="1" applyFill="1" applyBorder="1" applyAlignment="1">
      <alignment horizontal="center" vertical="center"/>
    </xf>
    <xf numFmtId="0" fontId="5" fillId="4" borderId="1" xfId="0" applyFont="1" applyFill="1" applyBorder="1">
      <alignment vertical="center"/>
    </xf>
    <xf numFmtId="0" fontId="5" fillId="4" borderId="3" xfId="0" applyFont="1" applyFill="1" applyBorder="1">
      <alignment vertical="center"/>
    </xf>
    <xf numFmtId="0" fontId="8" fillId="4" borderId="4" xfId="0" applyFont="1" applyFill="1" applyBorder="1">
      <alignment vertical="center"/>
    </xf>
    <xf numFmtId="0" fontId="8" fillId="4" borderId="6" xfId="0" applyFont="1" applyFill="1" applyBorder="1">
      <alignment vertical="center"/>
    </xf>
    <xf numFmtId="0" fontId="31" fillId="4" borderId="0" xfId="0" applyFont="1" applyFill="1" applyAlignment="1">
      <alignment horizontal="center" vertical="center"/>
    </xf>
    <xf numFmtId="0" fontId="35" fillId="4" borderId="8" xfId="0" applyFont="1" applyFill="1" applyBorder="1" applyAlignment="1">
      <alignment horizontal="center" vertical="center"/>
    </xf>
    <xf numFmtId="0" fontId="9" fillId="4" borderId="5" xfId="0" applyFont="1" applyFill="1" applyBorder="1" applyAlignment="1">
      <alignment horizontal="center" vertical="center"/>
    </xf>
    <xf numFmtId="0" fontId="33" fillId="4" borderId="5" xfId="0" applyFont="1" applyFill="1" applyBorder="1" applyAlignment="1">
      <alignment horizontal="center" vertical="center"/>
    </xf>
    <xf numFmtId="0" fontId="5" fillId="4" borderId="3" xfId="0" quotePrefix="1" applyFont="1" applyFill="1" applyBorder="1" applyAlignment="1">
      <alignment horizontal="center" vertical="center"/>
    </xf>
    <xf numFmtId="0" fontId="5" fillId="3" borderId="1" xfId="0" applyFont="1" applyFill="1" applyBorder="1" applyAlignment="1"/>
    <xf numFmtId="0" fontId="34" fillId="2" borderId="0" xfId="0" applyFont="1" applyFill="1" applyAlignment="1">
      <alignment horizontal="center" vertical="center"/>
    </xf>
    <xf numFmtId="0" fontId="33" fillId="2" borderId="6" xfId="0" applyFont="1" applyFill="1" applyBorder="1" applyAlignment="1">
      <alignment horizontal="center" vertical="center"/>
    </xf>
    <xf numFmtId="0" fontId="5" fillId="2" borderId="7" xfId="0" applyFont="1" applyFill="1" applyBorder="1">
      <alignment vertical="center"/>
    </xf>
    <xf numFmtId="0" fontId="10" fillId="3" borderId="0" xfId="0" applyFont="1" applyFill="1" applyAlignment="1">
      <alignment horizontal="center" vertical="center"/>
    </xf>
    <xf numFmtId="0" fontId="10" fillId="3" borderId="7" xfId="0" applyFont="1" applyFill="1" applyBorder="1" applyAlignment="1"/>
    <xf numFmtId="0" fontId="11" fillId="3" borderId="8" xfId="0" applyFont="1" applyFill="1" applyBorder="1">
      <alignment vertical="center"/>
    </xf>
    <xf numFmtId="0" fontId="8" fillId="3" borderId="4" xfId="0" applyFont="1" applyFill="1" applyBorder="1" applyAlignment="1">
      <alignment horizontal="center" vertical="center"/>
    </xf>
    <xf numFmtId="0" fontId="8" fillId="3" borderId="6" xfId="0" applyFont="1" applyFill="1" applyBorder="1" applyAlignment="1">
      <alignment horizontal="center" vertical="center"/>
    </xf>
    <xf numFmtId="0" fontId="8" fillId="3" borderId="5" xfId="0" applyFont="1" applyFill="1" applyBorder="1" applyAlignment="1">
      <alignment horizontal="center" vertical="center"/>
    </xf>
    <xf numFmtId="176" fontId="29" fillId="6" borderId="0" xfId="0" applyNumberFormat="1" applyFont="1" applyFill="1" applyAlignment="1">
      <alignment horizontal="center" vertical="center" shrinkToFit="1"/>
    </xf>
    <xf numFmtId="176" fontId="30" fillId="6" borderId="0" xfId="0" applyNumberFormat="1" applyFont="1" applyFill="1" applyAlignment="1">
      <alignment horizontal="center" vertical="center" shrinkToFit="1"/>
    </xf>
    <xf numFmtId="176" fontId="26" fillId="9" borderId="0" xfId="0" applyNumberFormat="1" applyFont="1" applyFill="1" applyAlignment="1">
      <alignment horizontal="center" vertical="center" shrinkToFit="1"/>
    </xf>
    <xf numFmtId="176" fontId="27" fillId="9" borderId="0" xfId="0" applyNumberFormat="1" applyFont="1" applyFill="1" applyAlignment="1">
      <alignment horizontal="center" vertical="center" shrinkToFit="1"/>
    </xf>
    <xf numFmtId="176" fontId="27" fillId="9" borderId="0" xfId="0" quotePrefix="1" applyNumberFormat="1" applyFont="1" applyFill="1" applyAlignment="1">
      <alignment horizontal="center" vertical="center" shrinkToFit="1"/>
    </xf>
    <xf numFmtId="176" fontId="26" fillId="9" borderId="0" xfId="0" quotePrefix="1" applyNumberFormat="1" applyFont="1" applyFill="1" applyAlignment="1">
      <alignment horizontal="center" vertical="center" shrinkToFit="1"/>
    </xf>
    <xf numFmtId="176" fontId="28" fillId="9" borderId="0" xfId="0" applyNumberFormat="1" applyFont="1" applyFill="1" applyAlignment="1">
      <alignment horizontal="center" vertical="center" shrinkToFit="1"/>
    </xf>
    <xf numFmtId="176" fontId="24" fillId="10" borderId="0" xfId="0" applyNumberFormat="1" applyFont="1" applyFill="1" applyAlignment="1">
      <alignment horizontal="center" vertical="center" shrinkToFit="1"/>
    </xf>
    <xf numFmtId="176" fontId="25" fillId="10" borderId="0" xfId="0" applyNumberFormat="1" applyFont="1" applyFill="1" applyAlignment="1">
      <alignment horizontal="center" vertical="center" shrinkToFit="1"/>
    </xf>
    <xf numFmtId="176" fontId="25" fillId="10" borderId="0" xfId="0" quotePrefix="1" applyNumberFormat="1" applyFont="1" applyFill="1" applyAlignment="1">
      <alignment horizontal="center" vertical="center" shrinkToFit="1"/>
    </xf>
    <xf numFmtId="176" fontId="24" fillId="10" borderId="0" xfId="0" quotePrefix="1" applyNumberFormat="1" applyFont="1" applyFill="1" applyAlignment="1">
      <alignment horizontal="center" vertical="center" shrinkToFit="1"/>
    </xf>
    <xf numFmtId="176" fontId="14" fillId="7" borderId="0" xfId="0" applyNumberFormat="1" applyFont="1" applyFill="1" applyAlignment="1">
      <alignment horizontal="center" vertical="center"/>
    </xf>
    <xf numFmtId="176" fontId="14" fillId="11" borderId="0" xfId="0" applyNumberFormat="1" applyFont="1" applyFill="1" applyAlignment="1">
      <alignment horizontal="center" vertical="center"/>
    </xf>
    <xf numFmtId="176" fontId="18" fillId="11" borderId="0" xfId="0" applyNumberFormat="1" applyFont="1" applyFill="1" applyAlignment="1">
      <alignment horizontal="center" vertical="center"/>
    </xf>
    <xf numFmtId="176" fontId="23" fillId="11" borderId="0" xfId="0" applyNumberFormat="1" applyFont="1" applyFill="1" applyAlignment="1">
      <alignment horizontal="center" vertical="center"/>
    </xf>
    <xf numFmtId="176" fontId="21" fillId="12" borderId="0" xfId="0" applyNumberFormat="1" applyFont="1" applyFill="1" applyAlignment="1">
      <alignment horizontal="center" vertical="center"/>
    </xf>
    <xf numFmtId="0" fontId="36" fillId="0" borderId="0" xfId="0" applyFont="1" applyAlignment="1">
      <alignment horizontal="center" vertical="center"/>
    </xf>
    <xf numFmtId="0" fontId="36" fillId="0" borderId="0" xfId="0" applyFont="1">
      <alignment vertical="center"/>
    </xf>
    <xf numFmtId="0" fontId="36" fillId="8" borderId="0" xfId="0" applyFont="1" applyFill="1" applyAlignment="1">
      <alignment horizontal="center" vertical="center"/>
    </xf>
    <xf numFmtId="0" fontId="37" fillId="0" borderId="0" xfId="0" applyFont="1">
      <alignment vertical="center"/>
    </xf>
    <xf numFmtId="0" fontId="38" fillId="8" borderId="0" xfId="0" applyFont="1" applyFill="1" applyAlignment="1">
      <alignment horizontal="left" vertical="center"/>
    </xf>
    <xf numFmtId="0" fontId="38" fillId="8" borderId="0" xfId="0" applyFont="1" applyFill="1" applyAlignment="1">
      <alignment horizontal="center" vertical="center"/>
    </xf>
    <xf numFmtId="0" fontId="39" fillId="0" borderId="0" xfId="0" applyFont="1" applyAlignment="1">
      <alignment horizontal="left" vertical="center"/>
    </xf>
    <xf numFmtId="0" fontId="40" fillId="0" borderId="0" xfId="0" applyFont="1" applyAlignment="1">
      <alignment horizontal="left" vertical="center"/>
    </xf>
    <xf numFmtId="0" fontId="41" fillId="0" borderId="0" xfId="0" applyFont="1" applyAlignment="1">
      <alignment horizontal="left" vertical="center"/>
    </xf>
    <xf numFmtId="0" fontId="35" fillId="4" borderId="0" xfId="0" applyFont="1" applyFill="1" applyAlignment="1">
      <alignment horizontal="center" vertical="center"/>
    </xf>
    <xf numFmtId="0" fontId="33" fillId="4" borderId="6" xfId="0" applyFont="1" applyFill="1" applyBorder="1" applyAlignment="1">
      <alignment horizontal="center" vertical="center"/>
    </xf>
    <xf numFmtId="0" fontId="8" fillId="4" borderId="0" xfId="0" applyFont="1" applyFill="1" applyAlignment="1">
      <alignment horizontal="center" vertical="center"/>
    </xf>
    <xf numFmtId="0" fontId="33" fillId="4" borderId="8" xfId="0" applyFont="1" applyFill="1" applyBorder="1" applyAlignment="1">
      <alignment horizontal="center" vertical="center"/>
    </xf>
    <xf numFmtId="0" fontId="8" fillId="4" borderId="7" xfId="0" applyFont="1" applyFill="1" applyBorder="1">
      <alignment vertical="center"/>
    </xf>
    <xf numFmtId="0" fontId="3" fillId="0" borderId="0" xfId="0" applyFont="1">
      <alignment vertical="center"/>
    </xf>
    <xf numFmtId="0" fontId="20" fillId="6" borderId="0" xfId="0" applyFont="1" applyFill="1" applyAlignment="1">
      <alignment horizontal="left" vertical="center"/>
    </xf>
    <xf numFmtId="0" fontId="20" fillId="7" borderId="0" xfId="0" applyFont="1" applyFill="1" applyAlignment="1">
      <alignment horizontal="left" vertical="center"/>
    </xf>
    <xf numFmtId="0" fontId="18" fillId="8" borderId="0" xfId="0" applyFont="1" applyFill="1" applyAlignment="1">
      <alignment horizontal="left" vertical="center"/>
    </xf>
    <xf numFmtId="0" fontId="6" fillId="0" borderId="0" xfId="0" applyFont="1">
      <alignment vertical="center"/>
    </xf>
    <xf numFmtId="0" fontId="42" fillId="0" borderId="0" xfId="0" applyFont="1">
      <alignment vertical="center"/>
    </xf>
    <xf numFmtId="0" fontId="43" fillId="0" borderId="0" xfId="0" applyFont="1">
      <alignment vertical="center"/>
    </xf>
    <xf numFmtId="0" fontId="42" fillId="0" borderId="9" xfId="0" applyFont="1" applyBorder="1">
      <alignment vertical="center"/>
    </xf>
    <xf numFmtId="0" fontId="43" fillId="0" borderId="9" xfId="0" applyFont="1" applyBorder="1">
      <alignment vertical="center"/>
    </xf>
    <xf numFmtId="0" fontId="42" fillId="0" borderId="10" xfId="0" applyFont="1" applyBorder="1">
      <alignment vertical="center"/>
    </xf>
    <xf numFmtId="0" fontId="42" fillId="0" borderId="11" xfId="0" applyFont="1" applyBorder="1">
      <alignment vertical="center"/>
    </xf>
    <xf numFmtId="0" fontId="42" fillId="0" borderId="15" xfId="0" applyFont="1" applyBorder="1">
      <alignment vertical="center"/>
    </xf>
    <xf numFmtId="0" fontId="42" fillId="0" borderId="16" xfId="0" applyFont="1" applyBorder="1">
      <alignment vertical="center"/>
    </xf>
    <xf numFmtId="0" fontId="42" fillId="0" borderId="17" xfId="0" applyFont="1" applyBorder="1">
      <alignment vertical="center"/>
    </xf>
    <xf numFmtId="0" fontId="44" fillId="0" borderId="0" xfId="0" applyFont="1">
      <alignment vertical="center"/>
    </xf>
    <xf numFmtId="0" fontId="45" fillId="0" borderId="0" xfId="1">
      <alignment vertical="center"/>
    </xf>
    <xf numFmtId="0" fontId="46" fillId="0" borderId="0" xfId="1" applyFont="1">
      <alignment vertical="center"/>
    </xf>
    <xf numFmtId="0" fontId="47" fillId="0" borderId="0" xfId="0" applyFont="1">
      <alignment vertical="center"/>
    </xf>
    <xf numFmtId="0" fontId="48" fillId="0" borderId="0" xfId="0" applyFont="1">
      <alignment vertical="center"/>
    </xf>
    <xf numFmtId="0" fontId="18" fillId="8" borderId="0" xfId="0" quotePrefix="1" applyFont="1" applyFill="1" applyAlignment="1">
      <alignment horizontal="left" vertical="center"/>
    </xf>
    <xf numFmtId="0" fontId="49" fillId="0" borderId="0" xfId="0" applyFont="1">
      <alignment vertical="center"/>
    </xf>
    <xf numFmtId="0" fontId="50" fillId="0" borderId="12" xfId="0" applyFont="1" applyBorder="1">
      <alignment vertical="center"/>
    </xf>
    <xf numFmtId="0" fontId="50" fillId="0" borderId="13" xfId="0" applyFont="1" applyBorder="1">
      <alignment vertical="center"/>
    </xf>
    <xf numFmtId="0" fontId="50" fillId="0" borderId="14" xfId="0" applyFont="1" applyBorder="1">
      <alignment vertical="center"/>
    </xf>
    <xf numFmtId="0" fontId="50" fillId="0" borderId="0" xfId="0" applyFont="1">
      <alignment vertical="center"/>
    </xf>
  </cellXfs>
  <cellStyles count="2">
    <cellStyle name="一般" xfId="0" builtinId="0"/>
    <cellStyle name="超連結" xfId="1" builtinId="8"/>
  </cellStyles>
  <dxfs count="81"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0"/>
        <name val="Helvetica Neue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0"/>
        <name val="Helvetica Neue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333333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333333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333333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333333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333333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333333"/>
        <name val="Consolas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333333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333333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333333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333333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333333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333333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333333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333333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333333"/>
        <name val="Consolas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333333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333333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333333"/>
        <name val="Helvetica Neue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0"/>
        <name val="Helvetica Neue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0"/>
        <name val="Helvetica Neue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0"/>
        <name val="Helvetica Neue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0"/>
        <name val="Helvetica Neue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0"/>
        <name val="Helvetica Neue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0"/>
        <name val="Helvetica Neue"/>
        <scheme val="none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333333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333333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333333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333333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333333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333333"/>
        <name val="Consolas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333333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333333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333333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333333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333333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333333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333333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333333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333333"/>
        <name val="Consolas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333333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333333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333333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333333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333333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333333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333333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333333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333333"/>
        <name val="Consolas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333333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333333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333333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333333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333333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333333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333333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333333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333333"/>
        <name val="Consolas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333333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333333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333333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333333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333333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333333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333333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333333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333333"/>
        <name val="Consolas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333333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333333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333333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333333"/>
        <name val="Helvetica Neue"/>
        <family val="2"/>
        <scheme val="none"/>
      </font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333333"/>
        <name val="Helvetica Neue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333333"/>
        <name val="Helvetica Neue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333333"/>
        <name val="Helvetica Neue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333333"/>
        <name val="Consolas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333333"/>
        <name val="Helvetica Neue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333333"/>
        <name val="Helvetica Neue"/>
        <family val="2"/>
        <scheme val="none"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C6AAE97-CA57-4E42-973D-687C805DEC64}" name="表格1" displayName="表格1" ref="B2:H24" totalsRowShown="0" headerRowDxfId="25" dataDxfId="70" headerRowBorderDxfId="79" tableBorderDxfId="80" totalsRowBorderDxfId="78">
  <autoFilter ref="B2:H24" xr:uid="{BC6AAE97-CA57-4E42-973D-687C805DEC64}"/>
  <tableColumns count="7">
    <tableColumn id="1" xr3:uid="{EA7FF83E-946E-854F-877C-1DC370CC3F6C}" name="TPS" dataDxfId="77"/>
    <tableColumn id="2" xr3:uid="{89DBEB87-9501-F345-809B-8DB8612D7093}" name="IPA" dataDxfId="76"/>
    <tableColumn id="3" xr3:uid="{A1ED44D0-5502-C64A-90A7-F94E7A20584B}" name="Yu" dataDxfId="75"/>
    <tableColumn id="4" xr3:uid="{CC6622CA-2379-FF47-8032-80F32568B0DC}" name="TL" dataDxfId="74"/>
    <tableColumn id="5" xr3:uid="{68E68624-77F2-B043-8CEF-7507F02D5553}" name="POJ" dataDxfId="73"/>
    <tableColumn id="6" xr3:uid="{9D575964-827A-AD45-BF42-7F9BE1A5C378}" name="BP" dataDxfId="72"/>
    <tableColumn id="7" xr3:uid="{5D590E1A-4991-B640-927B-8197FFE8F200}" name="Trad" dataDxfId="71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B8F50C4-FD2D-D54E-9E77-9686B6ABED61}" name="表格2" displayName="表格2" ref="B4:H14" totalsRowShown="0" headerRowDxfId="24" dataDxfId="62">
  <autoFilter ref="B4:H14" xr:uid="{0B8F50C4-FD2D-D54E-9E77-9686B6ABED61}"/>
  <tableColumns count="7">
    <tableColumn id="1" xr3:uid="{B8BF3634-EF24-EC42-9A10-660BA06D828F}" name="TPS" dataDxfId="69"/>
    <tableColumn id="2" xr3:uid="{3F96C0F3-20E7-2145-B1C8-0B5B9A173DAD}" name="IPA" dataDxfId="68"/>
    <tableColumn id="3" xr3:uid="{68B110A7-1329-AE48-BACC-6D48AF3A66EA}" name="Yu" dataDxfId="67"/>
    <tableColumn id="4" xr3:uid="{6FF186C7-75D0-4D45-B173-85551874422A}" name="TL" dataDxfId="66"/>
    <tableColumn id="5" xr3:uid="{CCF30B22-9D66-C549-8193-8A569C348845}" name="POJ" dataDxfId="65"/>
    <tableColumn id="6" xr3:uid="{8E80E0B5-0A47-4249-969C-0100D836863B}" name="BP" dataDxfId="64"/>
    <tableColumn id="7" xr3:uid="{1D172200-465F-CD4E-9D00-1481DCAD025C}" name="Trad" dataDxfId="63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BAFE304-E4BD-454D-9BC7-514855AA652E}" name="表格3" displayName="表格3" ref="B22:I38" totalsRowShown="0" headerRowDxfId="23" dataDxfId="53">
  <autoFilter ref="B22:I38" xr:uid="{3BAFE304-E4BD-454D-9BC7-514855AA652E}"/>
  <tableColumns count="8">
    <tableColumn id="1" xr3:uid="{D703C634-4C68-344A-B103-3FB24606C558}" name="TPS" dataDxfId="61"/>
    <tableColumn id="2" xr3:uid="{0590015E-58BA-904E-A2B6-8FA21DBE5715}" name="入" dataDxfId="60"/>
    <tableColumn id="3" xr3:uid="{357E9879-B105-604A-B7A2-1797EE90A75B}" name="IPA" dataDxfId="59"/>
    <tableColumn id="4" xr3:uid="{CBC6E282-8E5E-8246-93CA-15AF18EAC8ED}" name="Yu" dataDxfId="58"/>
    <tableColumn id="5" xr3:uid="{8813586C-DB8F-3D43-BE7F-E830EE0426CF}" name="TL" dataDxfId="57"/>
    <tableColumn id="6" xr3:uid="{547243A9-990A-BD41-AF17-6CF5513E6ABF}" name="POJ" dataDxfId="56"/>
    <tableColumn id="7" xr3:uid="{48A8B38E-B84F-4847-A732-0C6CC09FAE36}" name="BP" dataDxfId="55"/>
    <tableColumn id="8" xr3:uid="{7E9B1020-EEA1-3949-B83F-67BA440DDE30}" name="Trad" dataDxfId="54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A83BEAA2-18FF-5642-A9F2-75379534FC50}" name="表格5" displayName="表格5" ref="B43:I58" totalsRowShown="0" headerRowDxfId="22" dataDxfId="44">
  <autoFilter ref="B43:I58" xr:uid="{A83BEAA2-18FF-5642-A9F2-75379534FC50}"/>
  <tableColumns count="8">
    <tableColumn id="1" xr3:uid="{12FF71BA-FC42-FF4A-B914-13F141B2BE16}" name="TPS" dataDxfId="52"/>
    <tableColumn id="2" xr3:uid="{E1100245-4C0D-C447-A8C6-5DB539FFD63F}" name="入" dataDxfId="51"/>
    <tableColumn id="3" xr3:uid="{ECF58003-CF5A-4047-9AD0-9DABF3F80A96}" name="IPA" dataDxfId="50"/>
    <tableColumn id="4" xr3:uid="{FB1B2E9D-58B2-644B-BB7B-A91DC8D4A061}" name="Yu" dataDxfId="49"/>
    <tableColumn id="5" xr3:uid="{31A7D990-8661-2D4C-BF41-20E765D02F89}" name="TL" dataDxfId="48"/>
    <tableColumn id="6" xr3:uid="{B934B7E3-2EDC-C541-8D29-1A6785DE85FE}" name="POJ" dataDxfId="47"/>
    <tableColumn id="7" xr3:uid="{1AC3CAE0-13FE-9C46-8E4C-3A00B027512F}" name="BP" dataDxfId="46"/>
    <tableColumn id="8" xr3:uid="{20E99EC9-1889-1142-A575-D6B4B04DD2CE}" name="Trad" dataDxfId="45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6BADBF8D-FDBC-BB43-B6FB-DCD62906B956}" name="表格6" displayName="表格6" ref="B65:I69" totalsRowShown="0" headerRowDxfId="21" dataDxfId="35">
  <autoFilter ref="B65:I69" xr:uid="{6BADBF8D-FDBC-BB43-B6FB-DCD62906B956}"/>
  <tableColumns count="8">
    <tableColumn id="1" xr3:uid="{ED293A98-3CFD-F241-A70A-4074E43F06C5}" name="TPS" dataDxfId="43"/>
    <tableColumn id="2" xr3:uid="{755D43BE-E81F-9241-91DF-B1BE709F561D}" name="入" dataDxfId="42"/>
    <tableColumn id="3" xr3:uid="{AA843352-779A-DC49-89F1-F48F97EE6105}" name="IPA" dataDxfId="41"/>
    <tableColumn id="4" xr3:uid="{860E7E69-BFB3-354D-9C53-AFEDBB37E00F}" name="Yu" dataDxfId="40"/>
    <tableColumn id="5" xr3:uid="{71B16BA3-12FA-3D4C-B6BE-592F3F40B0CA}" name="TL" dataDxfId="39"/>
    <tableColumn id="6" xr3:uid="{01DBF770-BA64-B94F-886D-490FD1E12640}" name="POJ" dataDxfId="38"/>
    <tableColumn id="7" xr3:uid="{FC281972-35DC-E344-BD93-4A5FB48DBB66}" name="BP" dataDxfId="37"/>
    <tableColumn id="8" xr3:uid="{6223668F-AAD4-6343-879B-3DC320F4B315}" name="Trad" dataDxfId="36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5ADBD905-4214-1D43-8FE0-FFB185AE7C6A}" name="表格7" displayName="表格7" ref="B74:I80" totalsRowShown="0" headerRowDxfId="20" dataDxfId="26">
  <autoFilter ref="B74:I80" xr:uid="{5ADBD905-4214-1D43-8FE0-FFB185AE7C6A}"/>
  <tableColumns count="8">
    <tableColumn id="1" xr3:uid="{DBFFB8E7-913B-1744-BBBE-D6BC430C45AB}" name="TPS" dataDxfId="34"/>
    <tableColumn id="2" xr3:uid="{C7C6B681-5B16-9647-BDC6-4BFF67024D0A}" name="入" dataDxfId="33"/>
    <tableColumn id="3" xr3:uid="{440B8A8F-FBEF-D14E-B073-813BF6C99BD7}" name="IPA" dataDxfId="32"/>
    <tableColumn id="4" xr3:uid="{A1BF5308-29E3-3A44-8D4D-04D995A1BC01}" name="Yu" dataDxfId="31"/>
    <tableColumn id="5" xr3:uid="{36D96349-5973-0348-ABB9-221B7778C705}" name="TL" dataDxfId="30"/>
    <tableColumn id="6" xr3:uid="{4BEF3501-4EA9-C14C-8555-BB7DA3C2F53C}" name="POJ" dataDxfId="29"/>
    <tableColumn id="7" xr3:uid="{9DC9AFD9-3197-E343-9FAC-0A93606D46B7}" name="BP" dataDxfId="28"/>
    <tableColumn id="8" xr3:uid="{BF2FCC30-85EC-B240-BBF1-7AE788DB5222}" name="Trad" dataDxfId="27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677C46E6-8C3C-D64E-B69F-FDBBFE7AD13D}" name="表格8" displayName="表格8" ref="B84:I91" totalsRowShown="0" headerRowDxfId="1" dataDxfId="11">
  <autoFilter ref="B84:I91" xr:uid="{677C46E6-8C3C-D64E-B69F-FDBBFE7AD13D}"/>
  <tableColumns count="8">
    <tableColumn id="1" xr3:uid="{812AA0B4-4F10-4D40-8AA6-18E292699635}" name="TPS" dataDxfId="19"/>
    <tableColumn id="2" xr3:uid="{67EE08F6-DEB6-6C47-9199-D8BFAB42470D}" name="入" dataDxfId="18"/>
    <tableColumn id="3" xr3:uid="{C63E203E-D088-854C-8D15-AA18021F536D}" name="IPA" dataDxfId="17"/>
    <tableColumn id="4" xr3:uid="{5E2A75B8-9491-2145-BCA2-859C6B3F1DDF}" name="Yu" dataDxfId="16"/>
    <tableColumn id="5" xr3:uid="{A01727F8-98F7-8949-9496-24B12824AFEE}" name="TL" dataDxfId="15"/>
    <tableColumn id="6" xr3:uid="{03F78B80-C0C5-F347-AB62-E8FE5943BBE7}" name="POJ" dataDxfId="14"/>
    <tableColumn id="7" xr3:uid="{B3B2EC90-CB55-6544-8831-9AB9042EE472}" name="BP" dataDxfId="13"/>
    <tableColumn id="8" xr3:uid="{3BA17A24-823E-0349-B649-4548343A444D}" name="Trad" dataDxfId="12"/>
  </tableColumns>
  <tableStyleInfo name="TableStyleMedium6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7B503A8B-0B89-2B43-A9C3-82285D4D4350}" name="表格9" displayName="表格9" ref="B97:I99" totalsRowShown="0" headerRowDxfId="0" dataDxfId="2">
  <autoFilter ref="B97:I99" xr:uid="{7B503A8B-0B89-2B43-A9C3-82285D4D4350}"/>
  <tableColumns count="8">
    <tableColumn id="1" xr3:uid="{CA631286-AAB9-8B4E-89EB-147B46FC5396}" name="TPS" dataDxfId="10"/>
    <tableColumn id="2" xr3:uid="{AA7EE001-7880-8546-AD02-FBCE55702984}" name="入" dataDxfId="9"/>
    <tableColumn id="3" xr3:uid="{81131BD9-72CE-0D47-A341-4E53AF698CEF}" name="IPA" dataDxfId="8"/>
    <tableColumn id="4" xr3:uid="{6B9260BC-F20B-DC4E-A98B-3A4718B167A7}" name="Yu" dataDxfId="7"/>
    <tableColumn id="5" xr3:uid="{C69C480B-53B5-814F-AE6E-AE49A4F72D75}" name="TL" dataDxfId="6"/>
    <tableColumn id="6" xr3:uid="{15C3FB84-CCED-A54E-8773-06FEF949E5F7}" name="POJ" dataDxfId="5"/>
    <tableColumn id="7" xr3:uid="{31B59411-DF06-5A45-83FD-B12CB6499F77}" name="BP" dataDxfId="4"/>
    <tableColumn id="8" xr3:uid="{31E5C54B-9D50-0646-8C4B-582F037AA823}" name="Trad" dataDxfId="3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table" Target="../tables/table5.xml"/><Relationship Id="rId3" Type="http://schemas.openxmlformats.org/officeDocument/2006/relationships/hyperlink" Target="http://127.0.0.1:9999/7" TargetMode="External"/><Relationship Id="rId7" Type="http://schemas.openxmlformats.org/officeDocument/2006/relationships/table" Target="../tables/table4.xml"/><Relationship Id="rId2" Type="http://schemas.openxmlformats.org/officeDocument/2006/relationships/hyperlink" Target="http://127.0.0.1:9999/7" TargetMode="External"/><Relationship Id="rId1" Type="http://schemas.openxmlformats.org/officeDocument/2006/relationships/hyperlink" Target="http://127.0.0.1:9999/7" TargetMode="External"/><Relationship Id="rId6" Type="http://schemas.openxmlformats.org/officeDocument/2006/relationships/table" Target="../tables/table3.xml"/><Relationship Id="rId11" Type="http://schemas.openxmlformats.org/officeDocument/2006/relationships/table" Target="../tables/table8.xml"/><Relationship Id="rId5" Type="http://schemas.openxmlformats.org/officeDocument/2006/relationships/table" Target="../tables/table2.xml"/><Relationship Id="rId10" Type="http://schemas.openxmlformats.org/officeDocument/2006/relationships/table" Target="../tables/table7.xml"/><Relationship Id="rId4" Type="http://schemas.openxmlformats.org/officeDocument/2006/relationships/hyperlink" Target="http://127.0.0.1:9999/7" TargetMode="External"/><Relationship Id="rId9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43995D-E5DC-2D42-8C6D-74CEAEF47A04}">
  <dimension ref="B2:H28"/>
  <sheetViews>
    <sheetView workbookViewId="0">
      <selection activeCell="A7" sqref="A7:XFD7"/>
    </sheetView>
  </sheetViews>
  <sheetFormatPr baseColWidth="10" defaultRowHeight="22"/>
  <sheetData>
    <row r="2" spans="2:8">
      <c r="B2" s="125" t="s">
        <v>206</v>
      </c>
      <c r="C2" s="126" t="s">
        <v>207</v>
      </c>
      <c r="D2" s="126" t="s">
        <v>208</v>
      </c>
      <c r="E2" s="126" t="s">
        <v>209</v>
      </c>
      <c r="F2" s="126" t="s">
        <v>210</v>
      </c>
      <c r="G2" s="126" t="s">
        <v>211</v>
      </c>
      <c r="H2" s="127" t="s">
        <v>212</v>
      </c>
    </row>
    <row r="3" spans="2:8" ht="23">
      <c r="B3" s="113" t="s">
        <v>1</v>
      </c>
      <c r="C3" s="111" t="s">
        <v>40</v>
      </c>
      <c r="D3" s="112" t="s">
        <v>40</v>
      </c>
      <c r="E3" s="111" t="s">
        <v>40</v>
      </c>
      <c r="F3" s="111" t="s">
        <v>40</v>
      </c>
      <c r="G3" s="111" t="s">
        <v>39</v>
      </c>
      <c r="H3" s="114" t="s">
        <v>213</v>
      </c>
    </row>
    <row r="4" spans="2:8" ht="23">
      <c r="B4" s="113" t="s">
        <v>2</v>
      </c>
      <c r="C4" s="111" t="s">
        <v>214</v>
      </c>
      <c r="D4" s="112" t="s">
        <v>215</v>
      </c>
      <c r="E4" s="111" t="s">
        <v>216</v>
      </c>
      <c r="F4" s="111" t="s">
        <v>216</v>
      </c>
      <c r="G4" s="111" t="s">
        <v>40</v>
      </c>
      <c r="H4" s="114" t="s">
        <v>217</v>
      </c>
    </row>
    <row r="5" spans="2:8" ht="23">
      <c r="B5" s="113" t="s">
        <v>4</v>
      </c>
      <c r="C5" s="111" t="s">
        <v>39</v>
      </c>
      <c r="D5" s="112" t="s">
        <v>39</v>
      </c>
      <c r="E5" s="111" t="s">
        <v>39</v>
      </c>
      <c r="F5" s="111" t="s">
        <v>39</v>
      </c>
      <c r="G5" s="111" t="s">
        <v>218</v>
      </c>
      <c r="H5" s="114" t="s">
        <v>219</v>
      </c>
    </row>
    <row r="6" spans="2:8" ht="23">
      <c r="B6" s="113" t="s">
        <v>3</v>
      </c>
      <c r="C6" s="111" t="s">
        <v>220</v>
      </c>
      <c r="D6" s="112" t="s">
        <v>39</v>
      </c>
      <c r="E6" s="111" t="s">
        <v>220</v>
      </c>
      <c r="F6" s="111" t="s">
        <v>220</v>
      </c>
      <c r="G6" s="111" t="s">
        <v>218</v>
      </c>
      <c r="H6" s="114" t="s">
        <v>219</v>
      </c>
    </row>
    <row r="7" spans="2:8" ht="23">
      <c r="B7" s="113" t="s">
        <v>5</v>
      </c>
      <c r="C7" s="111" t="s">
        <v>43</v>
      </c>
      <c r="D7" s="112" t="s">
        <v>43</v>
      </c>
      <c r="E7" s="111" t="s">
        <v>43</v>
      </c>
      <c r="F7" s="111" t="s">
        <v>43</v>
      </c>
      <c r="G7" s="111" t="s">
        <v>42</v>
      </c>
      <c r="H7" s="114" t="s">
        <v>221</v>
      </c>
    </row>
    <row r="8" spans="2:8" ht="23">
      <c r="B8" s="113" t="s">
        <v>6</v>
      </c>
      <c r="C8" s="111" t="s">
        <v>222</v>
      </c>
      <c r="D8" s="112" t="s">
        <v>223</v>
      </c>
      <c r="E8" s="111" t="s">
        <v>224</v>
      </c>
      <c r="F8" s="111" t="s">
        <v>224</v>
      </c>
      <c r="G8" s="111" t="s">
        <v>43</v>
      </c>
      <c r="H8" s="114" t="s">
        <v>225</v>
      </c>
    </row>
    <row r="9" spans="2:8" ht="23">
      <c r="B9" s="113" t="s">
        <v>8</v>
      </c>
      <c r="C9" s="111" t="s">
        <v>45</v>
      </c>
      <c r="D9" s="112" t="s">
        <v>42</v>
      </c>
      <c r="E9" s="111" t="s">
        <v>45</v>
      </c>
      <c r="F9" s="111" t="s">
        <v>45</v>
      </c>
      <c r="G9" s="111" t="s">
        <v>45</v>
      </c>
      <c r="H9" s="114" t="s">
        <v>226</v>
      </c>
    </row>
    <row r="10" spans="2:8" ht="23">
      <c r="B10" s="113" t="s">
        <v>7</v>
      </c>
      <c r="C10" s="111" t="s">
        <v>44</v>
      </c>
      <c r="D10" s="112" t="s">
        <v>42</v>
      </c>
      <c r="E10" s="111" t="s">
        <v>44</v>
      </c>
      <c r="F10" s="111" t="s">
        <v>44</v>
      </c>
      <c r="G10" s="111" t="s">
        <v>45</v>
      </c>
      <c r="H10" s="114" t="s">
        <v>226</v>
      </c>
    </row>
    <row r="11" spans="2:8" ht="23">
      <c r="B11" s="113" t="s">
        <v>9</v>
      </c>
      <c r="C11" s="111" t="s">
        <v>47</v>
      </c>
      <c r="D11" s="112" t="s">
        <v>47</v>
      </c>
      <c r="E11" s="111" t="s">
        <v>47</v>
      </c>
      <c r="F11" s="111" t="s">
        <v>47</v>
      </c>
      <c r="G11" s="111" t="s">
        <v>46</v>
      </c>
      <c r="H11" s="114" t="s">
        <v>227</v>
      </c>
    </row>
    <row r="12" spans="2:8" ht="23">
      <c r="B12" s="113" t="s">
        <v>10</v>
      </c>
      <c r="C12" s="111" t="s">
        <v>228</v>
      </c>
      <c r="D12" s="112" t="s">
        <v>229</v>
      </c>
      <c r="E12" s="111" t="s">
        <v>230</v>
      </c>
      <c r="F12" s="111" t="s">
        <v>230</v>
      </c>
      <c r="G12" s="111" t="s">
        <v>47</v>
      </c>
      <c r="H12" s="114" t="s">
        <v>231</v>
      </c>
    </row>
    <row r="13" spans="2:8" ht="23">
      <c r="B13" s="113" t="s">
        <v>15</v>
      </c>
      <c r="C13" s="111" t="s">
        <v>46</v>
      </c>
      <c r="D13" s="112" t="s">
        <v>46</v>
      </c>
      <c r="E13" s="111" t="s">
        <v>46</v>
      </c>
      <c r="F13" s="111" t="s">
        <v>46</v>
      </c>
      <c r="G13" s="111" t="s">
        <v>232</v>
      </c>
      <c r="H13" s="114" t="s">
        <v>233</v>
      </c>
    </row>
    <row r="14" spans="2:8" ht="23">
      <c r="B14" s="113" t="s">
        <v>16</v>
      </c>
      <c r="C14" s="111" t="s">
        <v>234</v>
      </c>
      <c r="D14" s="112" t="s">
        <v>46</v>
      </c>
      <c r="E14" s="111" t="s">
        <v>235</v>
      </c>
      <c r="F14" s="111" t="s">
        <v>235</v>
      </c>
      <c r="G14" s="111" t="s">
        <v>232</v>
      </c>
      <c r="H14" s="114" t="s">
        <v>233</v>
      </c>
    </row>
    <row r="15" spans="2:8" ht="23">
      <c r="B15" s="113" t="s">
        <v>19</v>
      </c>
      <c r="C15" s="111" t="s">
        <v>253</v>
      </c>
      <c r="D15" s="112" t="s">
        <v>237</v>
      </c>
      <c r="E15" s="111" t="s">
        <v>238</v>
      </c>
      <c r="F15" s="111" t="s">
        <v>239</v>
      </c>
      <c r="G15" s="111" t="s">
        <v>240</v>
      </c>
      <c r="H15" s="114" t="s">
        <v>241</v>
      </c>
    </row>
    <row r="16" spans="2:8" ht="23">
      <c r="B16" s="113" t="s">
        <v>20</v>
      </c>
      <c r="C16" s="111" t="s">
        <v>254</v>
      </c>
      <c r="D16" s="112" t="s">
        <v>243</v>
      </c>
      <c r="E16" s="111" t="s">
        <v>244</v>
      </c>
      <c r="F16" s="111" t="s">
        <v>245</v>
      </c>
      <c r="G16" s="111" t="s">
        <v>237</v>
      </c>
      <c r="H16" s="114" t="s">
        <v>246</v>
      </c>
    </row>
    <row r="17" spans="2:8" ht="23">
      <c r="B17" s="113" t="s">
        <v>17</v>
      </c>
      <c r="C17" s="111" t="s">
        <v>255</v>
      </c>
      <c r="D17" s="112" t="s">
        <v>240</v>
      </c>
      <c r="E17" s="111" t="s">
        <v>49</v>
      </c>
      <c r="F17" s="111" t="s">
        <v>49</v>
      </c>
      <c r="G17" s="111" t="s">
        <v>248</v>
      </c>
      <c r="H17" s="114" t="s">
        <v>249</v>
      </c>
    </row>
    <row r="18" spans="2:8" ht="23">
      <c r="B18" s="113" t="s">
        <v>21</v>
      </c>
      <c r="C18" s="111" t="s">
        <v>251</v>
      </c>
      <c r="D18" s="112" t="s">
        <v>251</v>
      </c>
      <c r="E18" s="111" t="s">
        <v>251</v>
      </c>
      <c r="F18" s="111" t="s">
        <v>251</v>
      </c>
      <c r="G18" s="111" t="s">
        <v>251</v>
      </c>
      <c r="H18" s="114" t="s">
        <v>252</v>
      </c>
    </row>
    <row r="19" spans="2:8" ht="23">
      <c r="B19" s="113" t="s">
        <v>12</v>
      </c>
      <c r="C19" s="111" t="s">
        <v>236</v>
      </c>
      <c r="D19" s="112" t="s">
        <v>237</v>
      </c>
      <c r="E19" s="111" t="s">
        <v>238</v>
      </c>
      <c r="F19" s="111" t="s">
        <v>239</v>
      </c>
      <c r="G19" s="111" t="s">
        <v>240</v>
      </c>
      <c r="H19" s="114" t="s">
        <v>241</v>
      </c>
    </row>
    <row r="20" spans="2:8" ht="23">
      <c r="B20" s="113" t="s">
        <v>13</v>
      </c>
      <c r="C20" s="111" t="s">
        <v>242</v>
      </c>
      <c r="D20" s="112" t="s">
        <v>243</v>
      </c>
      <c r="E20" s="111" t="s">
        <v>244</v>
      </c>
      <c r="F20" s="111" t="s">
        <v>245</v>
      </c>
      <c r="G20" s="111" t="s">
        <v>237</v>
      </c>
      <c r="H20" s="114" t="s">
        <v>246</v>
      </c>
    </row>
    <row r="21" spans="2:8" ht="23">
      <c r="B21" s="113" t="s">
        <v>18</v>
      </c>
      <c r="C21" s="111" t="s">
        <v>247</v>
      </c>
      <c r="D21" s="112" t="s">
        <v>240</v>
      </c>
      <c r="E21" s="111" t="s">
        <v>49</v>
      </c>
      <c r="F21" s="111" t="s">
        <v>49</v>
      </c>
      <c r="G21" s="111" t="s">
        <v>248</v>
      </c>
      <c r="H21" s="114" t="s">
        <v>249</v>
      </c>
    </row>
    <row r="22" spans="2:8" ht="23">
      <c r="B22" s="113" t="s">
        <v>14</v>
      </c>
      <c r="C22" s="111" t="s">
        <v>250</v>
      </c>
      <c r="D22" s="112" t="s">
        <v>251</v>
      </c>
      <c r="E22" s="111" t="s">
        <v>251</v>
      </c>
      <c r="F22" s="111" t="s">
        <v>251</v>
      </c>
      <c r="G22" s="111" t="s">
        <v>251</v>
      </c>
      <c r="H22" s="114" t="s">
        <v>252</v>
      </c>
    </row>
    <row r="23" spans="2:8" ht="23">
      <c r="B23" s="113" t="s">
        <v>11</v>
      </c>
      <c r="C23" s="111" t="s">
        <v>48</v>
      </c>
      <c r="D23" s="112" t="s">
        <v>48</v>
      </c>
      <c r="E23" s="111" t="s">
        <v>48</v>
      </c>
      <c r="F23" s="111" t="s">
        <v>48</v>
      </c>
      <c r="G23" s="111" t="s">
        <v>48</v>
      </c>
      <c r="H23" s="114" t="s">
        <v>256</v>
      </c>
    </row>
    <row r="24" spans="2:8">
      <c r="B24" s="115"/>
      <c r="C24" s="116" t="s">
        <v>257</v>
      </c>
      <c r="D24" s="116"/>
      <c r="E24" s="116"/>
      <c r="F24" s="116"/>
      <c r="G24" s="116"/>
      <c r="H24" s="117" t="s">
        <v>258</v>
      </c>
    </row>
    <row r="25" spans="2:8">
      <c r="B25" s="109"/>
      <c r="C25" s="109"/>
      <c r="D25" s="109"/>
      <c r="E25" s="109"/>
      <c r="F25" s="109"/>
      <c r="G25" s="109"/>
      <c r="H25" s="109"/>
    </row>
    <row r="26" spans="2:8" ht="23">
      <c r="B26" s="110" t="s">
        <v>259</v>
      </c>
    </row>
    <row r="27" spans="2:8" ht="23">
      <c r="B27" s="110" t="s">
        <v>260</v>
      </c>
    </row>
    <row r="28" spans="2:8">
      <c r="B28" s="109" t="s">
        <v>261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6FC8CE-C95F-7447-ABFC-0726B25BAE78}">
  <dimension ref="B2:I99"/>
  <sheetViews>
    <sheetView tabSelected="1" topLeftCell="A2" workbookViewId="0">
      <selection activeCell="M19" sqref="M19"/>
    </sheetView>
  </sheetViews>
  <sheetFormatPr baseColWidth="10" defaultRowHeight="22"/>
  <sheetData>
    <row r="2" spans="2:8" s="121" customFormat="1" ht="40">
      <c r="B2" s="122" t="s">
        <v>262</v>
      </c>
      <c r="C2" s="121" t="s">
        <v>300</v>
      </c>
    </row>
    <row r="3" spans="2:8" ht="12" customHeight="1">
      <c r="B3" s="109"/>
    </row>
    <row r="4" spans="2:8">
      <c r="B4" s="128" t="s">
        <v>206</v>
      </c>
      <c r="C4" s="128" t="s">
        <v>207</v>
      </c>
      <c r="D4" s="128" t="s">
        <v>208</v>
      </c>
      <c r="E4" s="128" t="s">
        <v>209</v>
      </c>
      <c r="F4" s="128" t="s">
        <v>210</v>
      </c>
      <c r="G4" s="128" t="s">
        <v>211</v>
      </c>
      <c r="H4" s="128" t="s">
        <v>212</v>
      </c>
    </row>
    <row r="5" spans="2:8" ht="23">
      <c r="B5" s="109" t="s">
        <v>25</v>
      </c>
      <c r="C5" s="109" t="s">
        <v>52</v>
      </c>
      <c r="D5" s="110" t="s">
        <v>52</v>
      </c>
      <c r="E5" s="109" t="s">
        <v>52</v>
      </c>
      <c r="F5" s="109" t="s">
        <v>52</v>
      </c>
      <c r="G5" s="109" t="s">
        <v>52</v>
      </c>
      <c r="H5" s="109" t="s">
        <v>263</v>
      </c>
    </row>
    <row r="6" spans="2:8" ht="23">
      <c r="B6" s="109" t="s">
        <v>264</v>
      </c>
      <c r="C6" s="109" t="s">
        <v>265</v>
      </c>
      <c r="D6" s="110" t="s">
        <v>52</v>
      </c>
      <c r="E6" s="109" t="s">
        <v>266</v>
      </c>
      <c r="F6" s="109" t="s">
        <v>266</v>
      </c>
      <c r="G6" s="109" t="s">
        <v>266</v>
      </c>
      <c r="H6" s="109" t="s">
        <v>263</v>
      </c>
    </row>
    <row r="7" spans="2:8" ht="23">
      <c r="B7" s="109" t="s">
        <v>267</v>
      </c>
      <c r="C7" s="109" t="s">
        <v>268</v>
      </c>
      <c r="D7" s="110" t="s">
        <v>269</v>
      </c>
      <c r="E7" s="109" t="s">
        <v>270</v>
      </c>
      <c r="F7" s="109" t="s">
        <v>271</v>
      </c>
      <c r="G7" s="109" t="s">
        <v>272</v>
      </c>
      <c r="H7" s="109" t="s">
        <v>273</v>
      </c>
    </row>
    <row r="8" spans="2:8" ht="23">
      <c r="B8" s="109" t="s">
        <v>274</v>
      </c>
      <c r="C8" s="109" t="s">
        <v>275</v>
      </c>
      <c r="D8" s="110" t="s">
        <v>269</v>
      </c>
      <c r="E8" s="109" t="s">
        <v>276</v>
      </c>
      <c r="F8" s="109" t="s">
        <v>277</v>
      </c>
      <c r="G8" s="109" t="s">
        <v>278</v>
      </c>
      <c r="H8" s="109" t="s">
        <v>273</v>
      </c>
    </row>
    <row r="9" spans="2:8" ht="23">
      <c r="B9" s="109" t="s">
        <v>28</v>
      </c>
      <c r="C9" s="109" t="s">
        <v>279</v>
      </c>
      <c r="D9" s="110" t="s">
        <v>280</v>
      </c>
      <c r="E9" s="109" t="s">
        <v>279</v>
      </c>
      <c r="F9" s="109" t="s">
        <v>279</v>
      </c>
      <c r="G9" s="109" t="s">
        <v>279</v>
      </c>
      <c r="H9" s="109" t="s">
        <v>281</v>
      </c>
    </row>
    <row r="10" spans="2:8" ht="23">
      <c r="B10" s="109" t="s">
        <v>282</v>
      </c>
      <c r="C10" s="109" t="s">
        <v>283</v>
      </c>
      <c r="D10" s="110" t="s">
        <v>280</v>
      </c>
      <c r="E10" s="109" t="s">
        <v>284</v>
      </c>
      <c r="F10" s="109" t="s">
        <v>284</v>
      </c>
      <c r="G10" s="109" t="s">
        <v>284</v>
      </c>
      <c r="H10" s="109" t="s">
        <v>281</v>
      </c>
    </row>
    <row r="11" spans="2:8" ht="23">
      <c r="B11" s="109" t="s">
        <v>34</v>
      </c>
      <c r="C11" s="109" t="s">
        <v>285</v>
      </c>
      <c r="D11" s="110" t="s">
        <v>286</v>
      </c>
      <c r="E11" s="109" t="s">
        <v>285</v>
      </c>
      <c r="F11" s="109" t="s">
        <v>285</v>
      </c>
      <c r="G11" s="109" t="s">
        <v>285</v>
      </c>
      <c r="H11" s="109" t="s">
        <v>287</v>
      </c>
    </row>
    <row r="12" spans="2:8" ht="23">
      <c r="B12" s="109" t="s">
        <v>288</v>
      </c>
      <c r="C12" s="109" t="s">
        <v>289</v>
      </c>
      <c r="D12" s="110" t="s">
        <v>286</v>
      </c>
      <c r="E12" s="109" t="s">
        <v>290</v>
      </c>
      <c r="F12" s="109" t="s">
        <v>290</v>
      </c>
      <c r="G12" s="109" t="s">
        <v>290</v>
      </c>
      <c r="H12" s="109" t="s">
        <v>287</v>
      </c>
    </row>
    <row r="13" spans="2:8" ht="23">
      <c r="B13" s="109" t="s">
        <v>36</v>
      </c>
      <c r="C13" s="109" t="s">
        <v>291</v>
      </c>
      <c r="D13" s="110" t="s">
        <v>292</v>
      </c>
      <c r="E13" s="109" t="s">
        <v>293</v>
      </c>
      <c r="F13" s="109" t="s">
        <v>293</v>
      </c>
      <c r="G13" s="109" t="s">
        <v>293</v>
      </c>
      <c r="H13" s="109" t="s">
        <v>294</v>
      </c>
    </row>
    <row r="14" spans="2:8" ht="23">
      <c r="B14" s="109" t="s">
        <v>295</v>
      </c>
      <c r="C14" s="109" t="s">
        <v>296</v>
      </c>
      <c r="D14" s="110" t="s">
        <v>292</v>
      </c>
      <c r="E14" s="109" t="s">
        <v>297</v>
      </c>
      <c r="F14" s="109" t="s">
        <v>297</v>
      </c>
      <c r="G14" s="109" t="s">
        <v>297</v>
      </c>
      <c r="H14" s="109" t="s">
        <v>294</v>
      </c>
    </row>
    <row r="15" spans="2:8" ht="23">
      <c r="B15" s="109"/>
      <c r="C15" s="109"/>
      <c r="D15" s="110"/>
      <c r="E15" s="109"/>
      <c r="F15" s="109"/>
      <c r="G15" s="109"/>
      <c r="H15" s="109"/>
    </row>
    <row r="16" spans="2:8" ht="23">
      <c r="B16" s="110" t="s">
        <v>298</v>
      </c>
    </row>
    <row r="17" spans="2:9">
      <c r="B17" s="109" t="s">
        <v>299</v>
      </c>
    </row>
    <row r="20" spans="2:9" s="121" customFormat="1" ht="40">
      <c r="B20" s="122" t="s">
        <v>301</v>
      </c>
    </row>
    <row r="21" spans="2:9" ht="12" customHeight="1">
      <c r="B21" s="118"/>
    </row>
    <row r="22" spans="2:9">
      <c r="B22" s="128" t="s">
        <v>206</v>
      </c>
      <c r="C22" s="128" t="s">
        <v>249</v>
      </c>
      <c r="D22" s="128" t="s">
        <v>207</v>
      </c>
      <c r="E22" s="128" t="s">
        <v>208</v>
      </c>
      <c r="F22" s="128" t="s">
        <v>209</v>
      </c>
      <c r="G22" s="128" t="s">
        <v>210</v>
      </c>
      <c r="H22" s="128" t="s">
        <v>211</v>
      </c>
      <c r="I22" s="128" t="s">
        <v>212</v>
      </c>
    </row>
    <row r="23" spans="2:9" ht="23">
      <c r="B23" s="109" t="s">
        <v>22</v>
      </c>
      <c r="C23" s="109" t="s">
        <v>302</v>
      </c>
      <c r="D23" s="109" t="s">
        <v>50</v>
      </c>
      <c r="E23" s="110" t="s">
        <v>50</v>
      </c>
      <c r="F23" s="109" t="s">
        <v>50</v>
      </c>
      <c r="G23" s="109" t="s">
        <v>50</v>
      </c>
      <c r="H23" s="109" t="s">
        <v>50</v>
      </c>
      <c r="I23" s="109" t="s">
        <v>303</v>
      </c>
    </row>
    <row r="24" spans="2:9" ht="23">
      <c r="B24" s="109" t="s">
        <v>23</v>
      </c>
      <c r="C24" s="109" t="s">
        <v>304</v>
      </c>
      <c r="D24" s="109" t="s">
        <v>51</v>
      </c>
      <c r="E24" s="110" t="s">
        <v>51</v>
      </c>
      <c r="F24" s="109" t="s">
        <v>51</v>
      </c>
      <c r="G24" s="109" t="s">
        <v>51</v>
      </c>
      <c r="H24" s="109" t="s">
        <v>51</v>
      </c>
      <c r="I24" s="109" t="s">
        <v>305</v>
      </c>
    </row>
    <row r="25" spans="2:9" ht="23">
      <c r="B25" s="109" t="s">
        <v>25</v>
      </c>
      <c r="C25" s="109" t="s">
        <v>264</v>
      </c>
      <c r="D25" s="109" t="s">
        <v>52</v>
      </c>
      <c r="E25" s="110" t="s">
        <v>52</v>
      </c>
      <c r="F25" s="109" t="s">
        <v>52</v>
      </c>
      <c r="G25" s="109" t="s">
        <v>52</v>
      </c>
      <c r="H25" s="109" t="s">
        <v>52</v>
      </c>
      <c r="I25" s="109" t="s">
        <v>263</v>
      </c>
    </row>
    <row r="26" spans="2:9" ht="23">
      <c r="B26" s="109" t="s">
        <v>26</v>
      </c>
      <c r="C26" s="109" t="s">
        <v>306</v>
      </c>
      <c r="D26" s="109" t="s">
        <v>307</v>
      </c>
      <c r="E26" s="110" t="s">
        <v>308</v>
      </c>
      <c r="F26" s="109" t="s">
        <v>309</v>
      </c>
      <c r="G26" s="109" t="s">
        <v>310</v>
      </c>
      <c r="H26" s="109" t="s">
        <v>309</v>
      </c>
      <c r="I26" s="109" t="s">
        <v>311</v>
      </c>
    </row>
    <row r="27" spans="2:9" ht="23">
      <c r="B27" s="109" t="s">
        <v>27</v>
      </c>
      <c r="C27" s="109" t="s">
        <v>312</v>
      </c>
      <c r="D27" s="109" t="s">
        <v>313</v>
      </c>
      <c r="E27" s="110" t="s">
        <v>314</v>
      </c>
      <c r="F27" s="109" t="s">
        <v>308</v>
      </c>
      <c r="G27" s="109" t="s">
        <v>308</v>
      </c>
      <c r="H27" s="109" t="s">
        <v>308</v>
      </c>
      <c r="I27" s="109" t="s">
        <v>315</v>
      </c>
    </row>
    <row r="28" spans="2:9" ht="23">
      <c r="B28" s="109" t="s">
        <v>31</v>
      </c>
      <c r="C28" s="109" t="s">
        <v>316</v>
      </c>
      <c r="D28" s="109" t="s">
        <v>317</v>
      </c>
      <c r="E28" s="110" t="s">
        <v>317</v>
      </c>
      <c r="F28" s="109" t="s">
        <v>317</v>
      </c>
      <c r="G28" s="109" t="s">
        <v>317</v>
      </c>
      <c r="H28" s="109" t="s">
        <v>317</v>
      </c>
      <c r="I28" s="109" t="s">
        <v>318</v>
      </c>
    </row>
    <row r="29" spans="2:9" ht="23">
      <c r="B29" s="109" t="s">
        <v>30</v>
      </c>
      <c r="C29" s="109" t="s">
        <v>319</v>
      </c>
      <c r="D29" s="109" t="s">
        <v>320</v>
      </c>
      <c r="E29" s="110" t="s">
        <v>321</v>
      </c>
      <c r="F29" s="109" t="s">
        <v>320</v>
      </c>
      <c r="G29" s="109" t="s">
        <v>320</v>
      </c>
      <c r="H29" s="109" t="s">
        <v>320</v>
      </c>
      <c r="I29" s="109" t="s">
        <v>322</v>
      </c>
    </row>
    <row r="30" spans="2:9" ht="23">
      <c r="B30" s="109" t="s">
        <v>32</v>
      </c>
      <c r="C30" s="109" t="s">
        <v>323</v>
      </c>
      <c r="D30" s="109" t="s">
        <v>324</v>
      </c>
      <c r="E30" s="110" t="s">
        <v>325</v>
      </c>
      <c r="F30" s="109" t="s">
        <v>324</v>
      </c>
      <c r="G30" s="109" t="s">
        <v>324</v>
      </c>
      <c r="H30" s="109" t="s">
        <v>324</v>
      </c>
      <c r="I30" s="109" t="s">
        <v>326</v>
      </c>
    </row>
    <row r="31" spans="2:9" ht="23">
      <c r="B31" s="109" t="s">
        <v>327</v>
      </c>
      <c r="C31" s="109" t="s">
        <v>328</v>
      </c>
      <c r="D31" s="109" t="s">
        <v>329</v>
      </c>
      <c r="E31" s="110" t="s">
        <v>329</v>
      </c>
      <c r="F31" s="109" t="s">
        <v>329</v>
      </c>
      <c r="G31" s="109" t="s">
        <v>329</v>
      </c>
      <c r="H31" s="109" t="s">
        <v>329</v>
      </c>
      <c r="I31" s="109" t="s">
        <v>12</v>
      </c>
    </row>
    <row r="32" spans="2:9" ht="23">
      <c r="B32" s="109" t="s">
        <v>330</v>
      </c>
      <c r="C32" s="109" t="s">
        <v>331</v>
      </c>
      <c r="D32" s="109" t="s">
        <v>332</v>
      </c>
      <c r="E32" s="110" t="s">
        <v>332</v>
      </c>
      <c r="F32" s="109" t="s">
        <v>332</v>
      </c>
      <c r="G32" s="109" t="s">
        <v>332</v>
      </c>
      <c r="H32" s="109" t="s">
        <v>332</v>
      </c>
      <c r="I32" s="109" t="s">
        <v>333</v>
      </c>
    </row>
    <row r="33" spans="2:9" ht="23">
      <c r="B33" s="109" t="s">
        <v>334</v>
      </c>
      <c r="C33" s="109" t="s">
        <v>335</v>
      </c>
      <c r="D33" s="109" t="s">
        <v>336</v>
      </c>
      <c r="E33" s="110" t="s">
        <v>337</v>
      </c>
      <c r="F33" s="109" t="s">
        <v>338</v>
      </c>
      <c r="G33" s="109" t="s">
        <v>338</v>
      </c>
      <c r="H33" s="109" t="s">
        <v>338</v>
      </c>
      <c r="I33" s="109" t="s">
        <v>339</v>
      </c>
    </row>
    <row r="34" spans="2:9" ht="23">
      <c r="B34" s="109" t="s">
        <v>340</v>
      </c>
      <c r="C34" s="109" t="s">
        <v>341</v>
      </c>
      <c r="D34" s="109" t="s">
        <v>342</v>
      </c>
      <c r="E34" s="110" t="s">
        <v>343</v>
      </c>
      <c r="F34" s="109" t="s">
        <v>342</v>
      </c>
      <c r="G34" s="109" t="s">
        <v>342</v>
      </c>
      <c r="H34" s="109" t="s">
        <v>342</v>
      </c>
      <c r="I34" s="109" t="s">
        <v>344</v>
      </c>
    </row>
    <row r="35" spans="2:9" ht="23">
      <c r="B35" s="109" t="s">
        <v>345</v>
      </c>
      <c r="C35" s="109" t="s">
        <v>346</v>
      </c>
      <c r="D35" s="109" t="s">
        <v>347</v>
      </c>
      <c r="E35" s="110" t="s">
        <v>347</v>
      </c>
      <c r="F35" s="109" t="s">
        <v>347</v>
      </c>
      <c r="G35" s="109" t="s">
        <v>347</v>
      </c>
      <c r="H35" s="109" t="s">
        <v>347</v>
      </c>
      <c r="I35" s="109" t="s">
        <v>348</v>
      </c>
    </row>
    <row r="36" spans="2:9" ht="23">
      <c r="B36" s="109" t="s">
        <v>349</v>
      </c>
      <c r="C36" s="109" t="s">
        <v>350</v>
      </c>
      <c r="D36" s="109" t="s">
        <v>351</v>
      </c>
      <c r="E36" s="110" t="s">
        <v>351</v>
      </c>
      <c r="F36" s="109" t="s">
        <v>351</v>
      </c>
      <c r="G36" s="109" t="s">
        <v>352</v>
      </c>
      <c r="H36" s="109" t="s">
        <v>351</v>
      </c>
      <c r="I36" s="109" t="s">
        <v>353</v>
      </c>
    </row>
    <row r="37" spans="2:9" ht="23">
      <c r="B37" s="109" t="s">
        <v>354</v>
      </c>
      <c r="C37" s="109" t="s">
        <v>355</v>
      </c>
      <c r="D37" s="109" t="s">
        <v>356</v>
      </c>
      <c r="E37" s="110" t="s">
        <v>356</v>
      </c>
      <c r="F37" s="109" t="s">
        <v>356</v>
      </c>
      <c r="G37" s="109" t="s">
        <v>357</v>
      </c>
      <c r="H37" s="109" t="s">
        <v>356</v>
      </c>
      <c r="I37" s="109" t="s">
        <v>358</v>
      </c>
    </row>
    <row r="38" spans="2:9" ht="23">
      <c r="B38" s="109" t="s">
        <v>359</v>
      </c>
      <c r="C38" s="109" t="s">
        <v>360</v>
      </c>
      <c r="D38" s="109" t="s">
        <v>361</v>
      </c>
      <c r="E38" s="110" t="s">
        <v>362</v>
      </c>
      <c r="F38" s="109" t="s">
        <v>361</v>
      </c>
      <c r="G38" s="109" t="s">
        <v>363</v>
      </c>
      <c r="H38" s="109" t="s">
        <v>361</v>
      </c>
      <c r="I38" s="109" t="s">
        <v>364</v>
      </c>
    </row>
    <row r="41" spans="2:9" s="121" customFormat="1" ht="40">
      <c r="B41" s="122" t="s">
        <v>365</v>
      </c>
    </row>
    <row r="42" spans="2:9" ht="12" customHeight="1">
      <c r="B42" s="118"/>
    </row>
    <row r="43" spans="2:9">
      <c r="B43" s="128" t="s">
        <v>206</v>
      </c>
      <c r="C43" s="128" t="s">
        <v>249</v>
      </c>
      <c r="D43" s="128" t="s">
        <v>207</v>
      </c>
      <c r="E43" s="128" t="s">
        <v>208</v>
      </c>
      <c r="F43" s="128" t="s">
        <v>209</v>
      </c>
      <c r="G43" s="128" t="s">
        <v>210</v>
      </c>
      <c r="H43" s="128" t="s">
        <v>211</v>
      </c>
      <c r="I43" s="128" t="s">
        <v>212</v>
      </c>
    </row>
    <row r="44" spans="2:9" ht="23">
      <c r="B44" s="109" t="s">
        <v>366</v>
      </c>
      <c r="C44" s="109"/>
      <c r="D44" s="109" t="s">
        <v>367</v>
      </c>
      <c r="E44" s="110" t="s">
        <v>368</v>
      </c>
      <c r="F44" s="109" t="s">
        <v>369</v>
      </c>
      <c r="G44" s="109" t="s">
        <v>370</v>
      </c>
      <c r="H44" s="109" t="s">
        <v>371</v>
      </c>
      <c r="I44" s="109" t="s">
        <v>372</v>
      </c>
    </row>
    <row r="45" spans="2:9" ht="23">
      <c r="B45" s="109" t="s">
        <v>373</v>
      </c>
      <c r="C45" s="109"/>
      <c r="D45" s="109" t="s">
        <v>374</v>
      </c>
      <c r="E45" s="110" t="s">
        <v>375</v>
      </c>
      <c r="F45" s="109"/>
      <c r="G45" s="109"/>
      <c r="H45" s="109"/>
      <c r="I45" s="109"/>
    </row>
    <row r="46" spans="2:9" ht="23">
      <c r="B46" s="109" t="s">
        <v>267</v>
      </c>
      <c r="C46" s="109" t="s">
        <v>274</v>
      </c>
      <c r="D46" s="109" t="s">
        <v>268</v>
      </c>
      <c r="E46" s="110" t="s">
        <v>269</v>
      </c>
      <c r="F46" s="109" t="s">
        <v>270</v>
      </c>
      <c r="G46" s="109" t="s">
        <v>271</v>
      </c>
      <c r="H46" s="109" t="s">
        <v>272</v>
      </c>
      <c r="I46" s="109" t="s">
        <v>273</v>
      </c>
    </row>
    <row r="47" spans="2:9" ht="23">
      <c r="B47" s="109" t="s">
        <v>376</v>
      </c>
      <c r="C47" s="109" t="s">
        <v>377</v>
      </c>
      <c r="D47" s="109" t="s">
        <v>378</v>
      </c>
      <c r="E47" s="110" t="s">
        <v>379</v>
      </c>
      <c r="F47" s="109" t="s">
        <v>380</v>
      </c>
      <c r="G47" s="109" t="s">
        <v>381</v>
      </c>
      <c r="H47" s="109" t="s">
        <v>382</v>
      </c>
      <c r="I47" s="109" t="s">
        <v>383</v>
      </c>
    </row>
    <row r="48" spans="2:9" ht="23">
      <c r="B48" s="109" t="s">
        <v>384</v>
      </c>
      <c r="C48" s="109" t="s">
        <v>385</v>
      </c>
      <c r="D48" s="109" t="s">
        <v>386</v>
      </c>
      <c r="E48" s="110" t="s">
        <v>387</v>
      </c>
      <c r="F48" s="109" t="s">
        <v>388</v>
      </c>
      <c r="G48" s="109" t="s">
        <v>389</v>
      </c>
      <c r="H48" s="109" t="s">
        <v>390</v>
      </c>
      <c r="I48" s="109" t="s">
        <v>391</v>
      </c>
    </row>
    <row r="49" spans="2:9" ht="23">
      <c r="B49" s="109" t="s">
        <v>392</v>
      </c>
      <c r="C49" s="109"/>
      <c r="D49" s="109" t="s">
        <v>393</v>
      </c>
      <c r="E49" s="110" t="s">
        <v>394</v>
      </c>
      <c r="F49" s="109" t="s">
        <v>395</v>
      </c>
      <c r="G49" s="109" t="s">
        <v>396</v>
      </c>
      <c r="H49" s="109" t="s">
        <v>397</v>
      </c>
      <c r="I49" s="109" t="s">
        <v>398</v>
      </c>
    </row>
    <row r="50" spans="2:9" ht="23">
      <c r="B50" s="109" t="s">
        <v>399</v>
      </c>
      <c r="C50" s="109" t="s">
        <v>400</v>
      </c>
      <c r="D50" s="109" t="s">
        <v>401</v>
      </c>
      <c r="E50" s="110" t="s">
        <v>402</v>
      </c>
      <c r="F50" s="109" t="s">
        <v>403</v>
      </c>
      <c r="G50" s="109" t="s">
        <v>404</v>
      </c>
      <c r="H50" s="109" t="s">
        <v>405</v>
      </c>
      <c r="I50" s="109" t="s">
        <v>406</v>
      </c>
    </row>
    <row r="51" spans="2:9" ht="23">
      <c r="B51" s="109" t="s">
        <v>407</v>
      </c>
      <c r="C51" s="109"/>
      <c r="D51" s="109" t="s">
        <v>408</v>
      </c>
      <c r="E51" s="110" t="s">
        <v>409</v>
      </c>
      <c r="F51" s="109" t="s">
        <v>410</v>
      </c>
      <c r="G51" s="109" t="s">
        <v>411</v>
      </c>
      <c r="H51" s="109" t="s">
        <v>412</v>
      </c>
      <c r="I51" s="109" t="s">
        <v>413</v>
      </c>
    </row>
    <row r="52" spans="2:9" ht="23">
      <c r="B52" s="109" t="s">
        <v>414</v>
      </c>
      <c r="C52" s="109" t="s">
        <v>415</v>
      </c>
      <c r="D52" s="109" t="s">
        <v>416</v>
      </c>
      <c r="E52" s="110" t="s">
        <v>417</v>
      </c>
      <c r="F52" s="109" t="s">
        <v>418</v>
      </c>
      <c r="G52" s="109" t="s">
        <v>419</v>
      </c>
      <c r="H52" s="109" t="s">
        <v>420</v>
      </c>
      <c r="I52" s="109" t="s">
        <v>421</v>
      </c>
    </row>
    <row r="53" spans="2:9" ht="23">
      <c r="B53" s="109" t="s">
        <v>422</v>
      </c>
      <c r="C53" s="109"/>
      <c r="D53" s="109" t="s">
        <v>423</v>
      </c>
      <c r="E53" s="110" t="s">
        <v>424</v>
      </c>
      <c r="F53" s="109" t="s">
        <v>425</v>
      </c>
      <c r="G53" s="109" t="s">
        <v>426</v>
      </c>
      <c r="H53" s="109" t="s">
        <v>427</v>
      </c>
      <c r="I53" s="109"/>
    </row>
    <row r="54" spans="2:9" ht="23">
      <c r="B54" s="109" t="s">
        <v>428</v>
      </c>
      <c r="C54" s="109"/>
      <c r="D54" s="109" t="s">
        <v>429</v>
      </c>
      <c r="E54" s="110" t="s">
        <v>430</v>
      </c>
      <c r="F54" s="109" t="s">
        <v>431</v>
      </c>
      <c r="G54" s="109" t="s">
        <v>432</v>
      </c>
      <c r="H54" s="109" t="s">
        <v>433</v>
      </c>
      <c r="I54" s="109" t="s">
        <v>434</v>
      </c>
    </row>
    <row r="55" spans="2:9" ht="23">
      <c r="B55" s="109" t="s">
        <v>435</v>
      </c>
      <c r="C55" s="109"/>
      <c r="D55" s="109" t="s">
        <v>436</v>
      </c>
      <c r="E55" s="110" t="s">
        <v>437</v>
      </c>
      <c r="F55" s="109" t="s">
        <v>438</v>
      </c>
      <c r="G55" s="109" t="s">
        <v>439</v>
      </c>
      <c r="H55" s="109" t="s">
        <v>440</v>
      </c>
      <c r="I55" s="109" t="s">
        <v>441</v>
      </c>
    </row>
    <row r="56" spans="2:9" ht="23">
      <c r="B56" s="109" t="s">
        <v>442</v>
      </c>
      <c r="C56" s="109"/>
      <c r="D56" s="109" t="s">
        <v>443</v>
      </c>
      <c r="E56" s="110" t="s">
        <v>444</v>
      </c>
      <c r="F56" s="109" t="s">
        <v>445</v>
      </c>
      <c r="G56" s="109" t="s">
        <v>446</v>
      </c>
      <c r="H56" s="109" t="s">
        <v>447</v>
      </c>
      <c r="I56" s="109" t="s">
        <v>448</v>
      </c>
    </row>
    <row r="57" spans="2:9" ht="23">
      <c r="B57" s="109" t="s">
        <v>449</v>
      </c>
      <c r="C57" s="109"/>
      <c r="D57" s="109" t="s">
        <v>450</v>
      </c>
      <c r="E57" s="110" t="s">
        <v>451</v>
      </c>
      <c r="F57" s="109" t="s">
        <v>452</v>
      </c>
      <c r="G57" s="109" t="s">
        <v>453</v>
      </c>
      <c r="H57" s="109" t="s">
        <v>454</v>
      </c>
      <c r="I57" s="109"/>
    </row>
    <row r="58" spans="2:9" ht="23">
      <c r="B58" s="109" t="s">
        <v>455</v>
      </c>
      <c r="C58" s="109" t="s">
        <v>456</v>
      </c>
      <c r="D58" s="109" t="s">
        <v>457</v>
      </c>
      <c r="E58" s="110" t="s">
        <v>458</v>
      </c>
      <c r="F58" s="109" t="s">
        <v>459</v>
      </c>
      <c r="G58" s="109" t="s">
        <v>460</v>
      </c>
      <c r="H58" s="109" t="s">
        <v>461</v>
      </c>
      <c r="I58" s="109" t="s">
        <v>462</v>
      </c>
    </row>
    <row r="59" spans="2:9" ht="23">
      <c r="B59" s="109"/>
      <c r="C59" s="109"/>
      <c r="D59" s="109"/>
      <c r="E59" s="110"/>
      <c r="F59" s="109"/>
      <c r="G59" s="109"/>
      <c r="H59" s="109"/>
      <c r="I59" s="109"/>
    </row>
    <row r="60" spans="2:9" ht="23">
      <c r="B60" s="110" t="s">
        <v>463</v>
      </c>
    </row>
    <row r="61" spans="2:9" ht="23">
      <c r="B61" s="110"/>
    </row>
    <row r="63" spans="2:9" s="121" customFormat="1" ht="40">
      <c r="B63" s="120" t="s">
        <v>464</v>
      </c>
    </row>
    <row r="64" spans="2:9" ht="12" customHeight="1">
      <c r="B64" s="119"/>
    </row>
    <row r="65" spans="2:9">
      <c r="B65" s="128" t="s">
        <v>206</v>
      </c>
      <c r="C65" s="128" t="s">
        <v>249</v>
      </c>
      <c r="D65" s="128" t="s">
        <v>207</v>
      </c>
      <c r="E65" s="128" t="s">
        <v>208</v>
      </c>
      <c r="F65" s="128" t="s">
        <v>209</v>
      </c>
      <c r="G65" s="128" t="s">
        <v>210</v>
      </c>
      <c r="H65" s="128" t="s">
        <v>211</v>
      </c>
      <c r="I65" s="128" t="s">
        <v>212</v>
      </c>
    </row>
    <row r="66" spans="2:9" ht="23">
      <c r="B66" s="109" t="s">
        <v>465</v>
      </c>
      <c r="C66" s="109" t="s">
        <v>466</v>
      </c>
      <c r="D66" s="109" t="s">
        <v>467</v>
      </c>
      <c r="E66" s="110" t="s">
        <v>468</v>
      </c>
      <c r="F66" s="109" t="s">
        <v>467</v>
      </c>
      <c r="G66" s="109" t="s">
        <v>467</v>
      </c>
      <c r="H66" s="109" t="s">
        <v>467</v>
      </c>
      <c r="I66" s="109" t="s">
        <v>469</v>
      </c>
    </row>
    <row r="67" spans="2:9" ht="23">
      <c r="B67" s="109" t="s">
        <v>28</v>
      </c>
      <c r="C67" s="109" t="s">
        <v>282</v>
      </c>
      <c r="D67" s="109" t="s">
        <v>279</v>
      </c>
      <c r="E67" s="110" t="s">
        <v>280</v>
      </c>
      <c r="F67" s="109" t="s">
        <v>279</v>
      </c>
      <c r="G67" s="109" t="s">
        <v>279</v>
      </c>
      <c r="H67" s="109" t="s">
        <v>279</v>
      </c>
      <c r="I67" s="109" t="s">
        <v>281</v>
      </c>
    </row>
    <row r="68" spans="2:9" ht="23">
      <c r="B68" s="109" t="s">
        <v>29</v>
      </c>
      <c r="C68" s="109" t="s">
        <v>470</v>
      </c>
      <c r="D68" s="109" t="s">
        <v>471</v>
      </c>
      <c r="E68" s="110" t="s">
        <v>472</v>
      </c>
      <c r="F68" s="109" t="s">
        <v>473</v>
      </c>
      <c r="G68" s="109" t="s">
        <v>473</v>
      </c>
      <c r="H68" s="109"/>
      <c r="I68" s="109" t="s">
        <v>474</v>
      </c>
    </row>
    <row r="69" spans="2:9" ht="23">
      <c r="B69" s="109" t="s">
        <v>475</v>
      </c>
      <c r="C69" s="109" t="s">
        <v>476</v>
      </c>
      <c r="D69" s="109" t="s">
        <v>477</v>
      </c>
      <c r="E69" s="110" t="s">
        <v>478</v>
      </c>
      <c r="F69" s="109" t="s">
        <v>477</v>
      </c>
      <c r="G69" s="109" t="s">
        <v>477</v>
      </c>
      <c r="H69" s="109" t="s">
        <v>477</v>
      </c>
      <c r="I69" s="109" t="s">
        <v>479</v>
      </c>
    </row>
    <row r="70" spans="2:9" ht="23">
      <c r="B70" s="109"/>
      <c r="C70" s="109"/>
      <c r="D70" s="109"/>
      <c r="E70" s="110"/>
      <c r="F70" s="109"/>
      <c r="G70" s="109"/>
      <c r="H70" s="109"/>
      <c r="I70" s="109"/>
    </row>
    <row r="72" spans="2:9" s="121" customFormat="1" ht="40">
      <c r="B72" s="120" t="s">
        <v>480</v>
      </c>
    </row>
    <row r="73" spans="2:9" ht="12" customHeight="1">
      <c r="B73" s="119"/>
    </row>
    <row r="74" spans="2:9">
      <c r="B74" s="128" t="s">
        <v>206</v>
      </c>
      <c r="C74" s="128" t="s">
        <v>249</v>
      </c>
      <c r="D74" s="128" t="s">
        <v>207</v>
      </c>
      <c r="E74" s="128" t="s">
        <v>208</v>
      </c>
      <c r="F74" s="128" t="s">
        <v>209</v>
      </c>
      <c r="G74" s="128" t="s">
        <v>210</v>
      </c>
      <c r="H74" s="128" t="s">
        <v>211</v>
      </c>
      <c r="I74" s="128" t="s">
        <v>212</v>
      </c>
    </row>
    <row r="75" spans="2:9" ht="23">
      <c r="B75" s="109" t="s">
        <v>35</v>
      </c>
      <c r="C75" s="109"/>
      <c r="D75" s="109" t="s">
        <v>44</v>
      </c>
      <c r="E75" s="110" t="s">
        <v>481</v>
      </c>
      <c r="F75" s="109"/>
      <c r="G75" s="109"/>
      <c r="H75" s="109"/>
      <c r="I75" s="109"/>
    </row>
    <row r="76" spans="2:9" ht="23">
      <c r="B76" s="109" t="s">
        <v>482</v>
      </c>
      <c r="C76" s="109" t="s">
        <v>483</v>
      </c>
      <c r="D76" s="109" t="s">
        <v>484</v>
      </c>
      <c r="E76" s="110" t="s">
        <v>485</v>
      </c>
      <c r="F76" s="109" t="s">
        <v>484</v>
      </c>
      <c r="G76" s="109" t="s">
        <v>484</v>
      </c>
      <c r="H76" s="109" t="s">
        <v>484</v>
      </c>
      <c r="I76" s="109" t="s">
        <v>486</v>
      </c>
    </row>
    <row r="77" spans="2:9" ht="23">
      <c r="B77" s="109" t="s">
        <v>487</v>
      </c>
      <c r="C77" s="109" t="s">
        <v>488</v>
      </c>
      <c r="D77" s="109" t="s">
        <v>489</v>
      </c>
      <c r="E77" s="110" t="s">
        <v>490</v>
      </c>
      <c r="F77" s="109" t="s">
        <v>489</v>
      </c>
      <c r="G77" s="109" t="s">
        <v>489</v>
      </c>
      <c r="H77" s="109" t="s">
        <v>489</v>
      </c>
      <c r="I77" s="109" t="s">
        <v>491</v>
      </c>
    </row>
    <row r="78" spans="2:9" ht="23">
      <c r="B78" s="109" t="s">
        <v>34</v>
      </c>
      <c r="C78" s="109" t="s">
        <v>288</v>
      </c>
      <c r="D78" s="109" t="s">
        <v>285</v>
      </c>
      <c r="E78" s="110" t="s">
        <v>286</v>
      </c>
      <c r="F78" s="109" t="s">
        <v>285</v>
      </c>
      <c r="G78" s="109" t="s">
        <v>285</v>
      </c>
      <c r="H78" s="109" t="s">
        <v>285</v>
      </c>
      <c r="I78" s="109" t="s">
        <v>287</v>
      </c>
    </row>
    <row r="79" spans="2:9" ht="23">
      <c r="B79" s="109" t="s">
        <v>492</v>
      </c>
      <c r="C79" s="109" t="s">
        <v>493</v>
      </c>
      <c r="D79" s="109" t="s">
        <v>494</v>
      </c>
      <c r="E79" s="110" t="s">
        <v>495</v>
      </c>
      <c r="F79" s="109" t="s">
        <v>494</v>
      </c>
      <c r="G79" s="109" t="s">
        <v>494</v>
      </c>
      <c r="H79" s="109" t="s">
        <v>494</v>
      </c>
      <c r="I79" s="109" t="s">
        <v>496</v>
      </c>
    </row>
    <row r="80" spans="2:9" ht="23">
      <c r="B80" s="109" t="s">
        <v>497</v>
      </c>
      <c r="C80" s="109" t="s">
        <v>498</v>
      </c>
      <c r="D80" s="109" t="s">
        <v>499</v>
      </c>
      <c r="E80" s="110" t="s">
        <v>500</v>
      </c>
      <c r="F80" s="109" t="s">
        <v>499</v>
      </c>
      <c r="G80" s="109" t="s">
        <v>501</v>
      </c>
      <c r="H80" s="109" t="s">
        <v>499</v>
      </c>
      <c r="I80" s="109" t="s">
        <v>502</v>
      </c>
    </row>
    <row r="82" spans="2:9" s="121" customFormat="1" ht="40">
      <c r="B82" s="120" t="s">
        <v>503</v>
      </c>
    </row>
    <row r="83" spans="2:9" ht="12" customHeight="1">
      <c r="B83" s="119"/>
    </row>
    <row r="84" spans="2:9">
      <c r="B84" s="128" t="s">
        <v>206</v>
      </c>
      <c r="C84" s="128" t="s">
        <v>249</v>
      </c>
      <c r="D84" s="128" t="s">
        <v>207</v>
      </c>
      <c r="E84" s="128" t="s">
        <v>208</v>
      </c>
      <c r="F84" s="128" t="s">
        <v>209</v>
      </c>
      <c r="G84" s="128" t="s">
        <v>210</v>
      </c>
      <c r="H84" s="128" t="s">
        <v>211</v>
      </c>
      <c r="I84" s="128" t="s">
        <v>212</v>
      </c>
    </row>
    <row r="85" spans="2:9" ht="23">
      <c r="B85" s="109" t="s">
        <v>36</v>
      </c>
      <c r="C85" s="109" t="s">
        <v>295</v>
      </c>
      <c r="D85" s="109" t="s">
        <v>291</v>
      </c>
      <c r="E85" s="110" t="s">
        <v>292</v>
      </c>
      <c r="F85" s="109" t="s">
        <v>293</v>
      </c>
      <c r="G85" s="109" t="s">
        <v>293</v>
      </c>
      <c r="H85" s="109" t="s">
        <v>293</v>
      </c>
      <c r="I85" s="109" t="s">
        <v>294</v>
      </c>
    </row>
    <row r="86" spans="2:9" ht="23">
      <c r="B86" s="109" t="s">
        <v>504</v>
      </c>
      <c r="C86" s="109"/>
      <c r="D86" s="109" t="s">
        <v>505</v>
      </c>
      <c r="E86" s="110" t="s">
        <v>506</v>
      </c>
      <c r="F86" s="109"/>
      <c r="G86" s="109"/>
      <c r="H86" s="109"/>
      <c r="I86" s="109"/>
    </row>
    <row r="87" spans="2:9" ht="23">
      <c r="B87" s="109" t="s">
        <v>33</v>
      </c>
      <c r="C87" s="109" t="s">
        <v>507</v>
      </c>
      <c r="D87" s="109" t="s">
        <v>508</v>
      </c>
      <c r="E87" s="110" t="s">
        <v>509</v>
      </c>
      <c r="F87" s="109" t="s">
        <v>510</v>
      </c>
      <c r="G87" s="109" t="s">
        <v>510</v>
      </c>
      <c r="H87" s="109" t="s">
        <v>510</v>
      </c>
      <c r="I87" s="109" t="s">
        <v>511</v>
      </c>
    </row>
    <row r="88" spans="2:9" ht="23">
      <c r="B88" s="109" t="s">
        <v>512</v>
      </c>
      <c r="C88" s="109" t="s">
        <v>513</v>
      </c>
      <c r="D88" s="109" t="s">
        <v>514</v>
      </c>
      <c r="E88" s="110" t="s">
        <v>515</v>
      </c>
      <c r="F88" s="109" t="s">
        <v>516</v>
      </c>
      <c r="G88" s="109" t="s">
        <v>516</v>
      </c>
      <c r="H88" s="109" t="s">
        <v>516</v>
      </c>
      <c r="I88" s="109" t="s">
        <v>517</v>
      </c>
    </row>
    <row r="89" spans="2:9" ht="23">
      <c r="B89" s="109" t="s">
        <v>518</v>
      </c>
      <c r="C89" s="109" t="s">
        <v>519</v>
      </c>
      <c r="D89" s="109" t="s">
        <v>520</v>
      </c>
      <c r="E89" s="110" t="s">
        <v>521</v>
      </c>
      <c r="F89" s="109" t="s">
        <v>522</v>
      </c>
      <c r="G89" s="109" t="s">
        <v>523</v>
      </c>
      <c r="H89" s="109" t="s">
        <v>522</v>
      </c>
      <c r="I89" s="109" t="s">
        <v>524</v>
      </c>
    </row>
    <row r="90" spans="2:9" ht="23">
      <c r="B90" s="109" t="s">
        <v>525</v>
      </c>
      <c r="C90" s="109" t="s">
        <v>526</v>
      </c>
      <c r="D90" s="109" t="s">
        <v>527</v>
      </c>
      <c r="E90" s="110" t="s">
        <v>528</v>
      </c>
      <c r="F90" s="109" t="s">
        <v>529</v>
      </c>
      <c r="G90" s="109" t="s">
        <v>529</v>
      </c>
      <c r="H90" s="109" t="s">
        <v>529</v>
      </c>
      <c r="I90" s="109" t="s">
        <v>530</v>
      </c>
    </row>
    <row r="91" spans="2:9" ht="23">
      <c r="B91" s="109" t="s">
        <v>531</v>
      </c>
      <c r="C91" s="109" t="s">
        <v>532</v>
      </c>
      <c r="D91" s="109" t="s">
        <v>533</v>
      </c>
      <c r="E91" s="110" t="s">
        <v>534</v>
      </c>
      <c r="F91" s="109" t="s">
        <v>535</v>
      </c>
      <c r="G91" s="109" t="s">
        <v>536</v>
      </c>
      <c r="H91" s="109" t="s">
        <v>535</v>
      </c>
      <c r="I91" s="109" t="s">
        <v>537</v>
      </c>
    </row>
    <row r="92" spans="2:9" ht="23">
      <c r="B92" s="109"/>
      <c r="C92" s="109"/>
      <c r="D92" s="109"/>
      <c r="E92" s="110"/>
      <c r="F92" s="109"/>
      <c r="G92" s="109"/>
      <c r="H92" s="109"/>
      <c r="I92" s="109"/>
    </row>
    <row r="93" spans="2:9" ht="23">
      <c r="B93" s="109" t="s">
        <v>538</v>
      </c>
    </row>
    <row r="95" spans="2:9" s="121" customFormat="1" ht="40">
      <c r="B95" s="120" t="s">
        <v>539</v>
      </c>
    </row>
    <row r="96" spans="2:9" ht="12" customHeight="1">
      <c r="B96" s="119"/>
    </row>
    <row r="97" spans="2:9">
      <c r="B97" s="128" t="s">
        <v>206</v>
      </c>
      <c r="C97" s="128" t="s">
        <v>249</v>
      </c>
      <c r="D97" s="128" t="s">
        <v>207</v>
      </c>
      <c r="E97" s="128" t="s">
        <v>208</v>
      </c>
      <c r="F97" s="128" t="s">
        <v>209</v>
      </c>
      <c r="G97" s="128" t="s">
        <v>210</v>
      </c>
      <c r="H97" s="128" t="s">
        <v>211</v>
      </c>
      <c r="I97" s="128" t="s">
        <v>212</v>
      </c>
    </row>
    <row r="98" spans="2:9" ht="23">
      <c r="B98" s="109" t="s">
        <v>24</v>
      </c>
      <c r="C98" s="109" t="s">
        <v>540</v>
      </c>
      <c r="D98" s="109" t="s">
        <v>541</v>
      </c>
      <c r="E98" s="110" t="s">
        <v>41</v>
      </c>
      <c r="F98" s="109" t="s">
        <v>220</v>
      </c>
      <c r="G98" s="109" t="s">
        <v>220</v>
      </c>
      <c r="H98" s="109" t="s">
        <v>220</v>
      </c>
      <c r="I98" s="109" t="s">
        <v>542</v>
      </c>
    </row>
    <row r="99" spans="2:9" ht="23">
      <c r="B99" s="109" t="s">
        <v>37</v>
      </c>
      <c r="C99" s="109" t="s">
        <v>543</v>
      </c>
      <c r="D99" s="109" t="s">
        <v>544</v>
      </c>
      <c r="E99" s="110" t="s">
        <v>545</v>
      </c>
      <c r="F99" s="109" t="s">
        <v>235</v>
      </c>
      <c r="G99" s="109" t="s">
        <v>235</v>
      </c>
      <c r="H99" s="109" t="s">
        <v>235</v>
      </c>
      <c r="I99" s="109" t="s">
        <v>546</v>
      </c>
    </row>
  </sheetData>
  <phoneticPr fontId="2" type="noConversion"/>
  <hyperlinks>
    <hyperlink ref="B63" r:id="rId1" location="%E3%86%AC%E9%9F%BB%E5%B0%BE" display="http://127.0.0.1:9999/7 - %E3%86%AC%E9%9F%BB%E5%B0%BE" xr:uid="{5086A058-E708-DB40-B208-B83F1F027159}"/>
    <hyperlink ref="B72" r:id="rId2" location="%E3%84%A3%E9%9F%BB%E5%B0%BE" display="http://127.0.0.1:9999/7 - %E3%84%A3%E9%9F%BB%E5%B0%BE" xr:uid="{F6ADB769-6F0B-E648-8F91-0C67DAA7A8BB}"/>
    <hyperlink ref="B82" r:id="rId3" location="%E3%86%AD%E9%9F%BB%E5%B0%BE" display="http://127.0.0.1:9999/7 - %E3%86%AD%E9%9F%BB%E5%B0%BE" xr:uid="{3EB3AA40-9A7B-304E-B95C-CD59E8B00F5F}"/>
    <hyperlink ref="B95" r:id="rId4" location="%E9%9F%BB%E5%8C%96%E5%AD%90%E9%9F%B3" display="http://127.0.0.1:9999/7 - %E9%9F%BB%E5%8C%96%E5%AD%90%E9%9F%B3" xr:uid="{C841D81A-CF8B-664E-AC4F-3CD0698993C3}"/>
  </hyperlinks>
  <pageMargins left="0.7" right="0.7" top="0.75" bottom="0.75" header="0.3" footer="0.3"/>
  <tableParts count="7">
    <tablePart r:id="rId5"/>
    <tablePart r:id="rId6"/>
    <tablePart r:id="rId7"/>
    <tablePart r:id="rId8"/>
    <tablePart r:id="rId9"/>
    <tablePart r:id="rId10"/>
    <tablePart r:id="rId1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71C50-397E-FB4B-8AEB-A4A07D19ECCB}">
  <dimension ref="A1:AU46"/>
  <sheetViews>
    <sheetView topLeftCell="A15" workbookViewId="0">
      <selection activeCell="AQ45" sqref="AQ45"/>
    </sheetView>
  </sheetViews>
  <sheetFormatPr baseColWidth="10" defaultRowHeight="22"/>
  <cols>
    <col min="1" max="1" width="1.796875" customWidth="1"/>
    <col min="2" max="2" width="14.5" customWidth="1"/>
    <col min="3" max="47" width="4.3984375" customWidth="1"/>
  </cols>
  <sheetData>
    <row r="1" spans="1:47" ht="17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04"/>
      <c r="AR1" s="104"/>
      <c r="AS1" s="1"/>
      <c r="AT1" s="1"/>
      <c r="AU1" s="1"/>
    </row>
    <row r="2" spans="1:47" s="10" customFormat="1" ht="45">
      <c r="B2" s="11" t="s">
        <v>149</v>
      </c>
    </row>
    <row r="3" spans="1:47" s="10" customFormat="1" ht="23"/>
    <row r="4" spans="1:47" s="10" customFormat="1" ht="30">
      <c r="B4" s="124" t="s">
        <v>549</v>
      </c>
    </row>
    <row r="5" spans="1:47" s="10" customFormat="1" ht="23">
      <c r="B5" s="123" t="s">
        <v>553</v>
      </c>
      <c r="C5" s="107"/>
      <c r="D5" s="107"/>
      <c r="E5" s="107"/>
      <c r="F5" s="107"/>
      <c r="G5" s="107"/>
      <c r="H5" s="107"/>
      <c r="I5" s="107"/>
      <c r="J5" s="107"/>
      <c r="K5" s="107"/>
      <c r="L5" s="107"/>
      <c r="M5" s="107"/>
      <c r="N5" s="107"/>
      <c r="O5" s="107"/>
      <c r="P5" s="107"/>
      <c r="Q5" s="107"/>
      <c r="R5" s="107"/>
      <c r="S5" s="107"/>
      <c r="T5" s="107"/>
      <c r="U5" s="107"/>
      <c r="V5" s="107"/>
      <c r="W5" s="107"/>
      <c r="X5" s="107"/>
      <c r="Y5" s="107"/>
      <c r="Z5" s="107"/>
    </row>
    <row r="6" spans="1:47" s="10" customFormat="1" ht="23"/>
    <row r="7" spans="1:47" s="10" customFormat="1" ht="23">
      <c r="B7" s="12" t="s">
        <v>547</v>
      </c>
      <c r="C7" s="106" t="str" cm="1">
        <f t="array" aca="1" ref="C7" ca="1" xml:space="preserve"> MID( INDIRECT(ADDRESS(ROW()-2, COLUMN($B:$B))), 6, 42)</f>
        <v>pPmbtTndkKhjJSgqzcCsiuBaoøMIeUYLDQGN123570</v>
      </c>
      <c r="D7" s="106"/>
      <c r="E7" s="106"/>
      <c r="F7" s="106"/>
      <c r="G7" s="106"/>
      <c r="H7" s="106"/>
      <c r="I7" s="106"/>
      <c r="J7" s="106"/>
      <c r="K7" s="106"/>
      <c r="L7" s="106"/>
      <c r="M7" s="106"/>
      <c r="N7" s="106"/>
      <c r="O7" s="106"/>
      <c r="P7" s="106"/>
      <c r="Q7" s="106"/>
      <c r="R7" s="106"/>
      <c r="S7" s="106"/>
      <c r="T7" s="106"/>
      <c r="U7" s="106"/>
      <c r="V7" s="106"/>
      <c r="W7" s="106"/>
      <c r="X7" s="106"/>
      <c r="Y7" s="106"/>
      <c r="Z7" s="106"/>
    </row>
    <row r="8" spans="1:47" s="10" customFormat="1" ht="23">
      <c r="B8" s="7" t="s">
        <v>548</v>
      </c>
      <c r="C8" s="105" t="str" cm="1">
        <f t="array" aca="1" ref="C8" ca="1" xml:space="preserve"> MID( INDIRECT(ADDRESS(ROW()-3, COLUMN($B:$B))), 49, 42)</f>
        <v>1qaz2wsxedcrfvtgbyhnujm8ik,9ol.0p;/- 43657</v>
      </c>
      <c r="D8" s="105"/>
      <c r="E8" s="105"/>
      <c r="F8" s="105"/>
      <c r="G8" s="105"/>
      <c r="H8" s="105"/>
      <c r="I8" s="105"/>
      <c r="J8" s="105"/>
      <c r="K8" s="105"/>
      <c r="L8" s="105"/>
      <c r="M8" s="105"/>
      <c r="N8" s="105"/>
      <c r="O8" s="105"/>
      <c r="P8" s="105"/>
      <c r="Q8" s="105"/>
      <c r="R8" s="105"/>
      <c r="S8" s="105"/>
      <c r="T8" s="105"/>
      <c r="U8" s="105"/>
      <c r="V8" s="105"/>
      <c r="W8" s="105"/>
      <c r="X8" s="105"/>
      <c r="Y8" s="105"/>
      <c r="Z8" s="105"/>
    </row>
    <row r="9" spans="1:47" s="10" customFormat="1" ht="23"/>
    <row r="10" spans="1:47" s="10" customFormat="1" ht="30">
      <c r="B10" s="124" t="s">
        <v>550</v>
      </c>
    </row>
    <row r="11" spans="1:47" s="10" customFormat="1" ht="6" customHeight="1"/>
    <row r="12" spans="1:47" s="10" customFormat="1" ht="23">
      <c r="B12" s="43" t="s">
        <v>0</v>
      </c>
      <c r="C12" s="42" cm="1">
        <f t="array" ref="C12" xml:space="preserve"> COLUMN() - COLUMN($B:$B)</f>
        <v>1</v>
      </c>
      <c r="D12" s="42" cm="1">
        <f t="array" ref="D12" xml:space="preserve"> COLUMN() - COLUMN($B:$B)</f>
        <v>2</v>
      </c>
      <c r="E12" s="42" cm="1">
        <f t="array" ref="E12" xml:space="preserve"> COLUMN() - COLUMN($B:$B)</f>
        <v>3</v>
      </c>
      <c r="F12" s="42" cm="1">
        <f t="array" ref="F12" xml:space="preserve"> COLUMN() - COLUMN($B:$B)</f>
        <v>4</v>
      </c>
      <c r="G12" s="42" cm="1">
        <f t="array" ref="G12" xml:space="preserve"> COLUMN() - COLUMN($B:$B)</f>
        <v>5</v>
      </c>
      <c r="H12" s="42" cm="1">
        <f t="array" ref="H12" xml:space="preserve"> COLUMN() - COLUMN($B:$B)</f>
        <v>6</v>
      </c>
      <c r="I12" s="42" cm="1">
        <f t="array" ref="I12" xml:space="preserve"> COLUMN() - COLUMN($B:$B)</f>
        <v>7</v>
      </c>
      <c r="J12" s="42" cm="1">
        <f t="array" ref="J12" xml:space="preserve"> COLUMN() - COLUMN($B:$B)</f>
        <v>8</v>
      </c>
      <c r="K12" s="42" cm="1">
        <f t="array" ref="K12" xml:space="preserve"> COLUMN() - COLUMN($B:$B)</f>
        <v>9</v>
      </c>
      <c r="L12" s="42" cm="1">
        <f t="array" ref="L12" xml:space="preserve"> COLUMN() - COLUMN($B:$B)</f>
        <v>10</v>
      </c>
      <c r="M12" s="42" cm="1">
        <f t="array" ref="M12" xml:space="preserve"> COLUMN() - COLUMN($B:$B)</f>
        <v>11</v>
      </c>
      <c r="N12" s="42" cm="1">
        <f t="array" ref="N12" xml:space="preserve"> COLUMN() - COLUMN($B:$B)</f>
        <v>12</v>
      </c>
      <c r="O12" s="42" cm="1">
        <f t="array" ref="O12" xml:space="preserve"> COLUMN() - COLUMN($B:$B)</f>
        <v>13</v>
      </c>
      <c r="P12" s="42" cm="1">
        <f t="array" ref="P12" xml:space="preserve"> COLUMN() - COLUMN($B:$B)</f>
        <v>14</v>
      </c>
      <c r="Q12" s="42" cm="1">
        <f t="array" ref="Q12" xml:space="preserve"> COLUMN() - COLUMN($B:$B)</f>
        <v>15</v>
      </c>
      <c r="R12" s="42" cm="1">
        <f t="array" ref="R12" xml:space="preserve"> COLUMN() - COLUMN($B:$B)</f>
        <v>16</v>
      </c>
      <c r="S12" s="42" cm="1">
        <f t="array" ref="S12" xml:space="preserve"> COLUMN() - COLUMN($B:$B)</f>
        <v>17</v>
      </c>
      <c r="T12" s="42" cm="1">
        <f t="array" ref="T12" xml:space="preserve"> COLUMN() - COLUMN($B:$B)</f>
        <v>18</v>
      </c>
      <c r="U12" s="42" cm="1">
        <f t="array" ref="U12" xml:space="preserve"> COLUMN() - COLUMN($B:$B)</f>
        <v>19</v>
      </c>
      <c r="V12" s="42" cm="1">
        <f t="array" ref="V12" xml:space="preserve"> COLUMN() - COLUMN($B:$B)</f>
        <v>20</v>
      </c>
      <c r="W12" s="42" cm="1">
        <f t="array" ref="W12" xml:space="preserve"> COLUMN() - COLUMN($B:$B)</f>
        <v>21</v>
      </c>
      <c r="X12" s="42" cm="1">
        <f t="array" ref="X12" xml:space="preserve"> COLUMN() - COLUMN($B:$B)</f>
        <v>22</v>
      </c>
      <c r="Y12" s="42" cm="1">
        <f t="array" ref="Y12" xml:space="preserve"> COLUMN() - COLUMN($B:$B)</f>
        <v>23</v>
      </c>
      <c r="Z12" s="42" cm="1">
        <f t="array" ref="Z12" xml:space="preserve"> COLUMN() - COLUMN($B:$B)</f>
        <v>24</v>
      </c>
      <c r="AA12" s="42" cm="1">
        <f t="array" ref="AA12" xml:space="preserve"> COLUMN() - COLUMN($B:$B)</f>
        <v>25</v>
      </c>
      <c r="AB12" s="42" cm="1">
        <f t="array" ref="AB12" xml:space="preserve"> COLUMN() - COLUMN($B:$B)</f>
        <v>26</v>
      </c>
      <c r="AC12" s="42" cm="1">
        <f t="array" ref="AC12" xml:space="preserve"> COLUMN() - COLUMN($B:$B)</f>
        <v>27</v>
      </c>
      <c r="AD12" s="42" cm="1">
        <f t="array" ref="AD12" xml:space="preserve"> COLUMN() - COLUMN($B:$B)</f>
        <v>28</v>
      </c>
      <c r="AE12" s="42" cm="1">
        <f t="array" ref="AE12" xml:space="preserve"> COLUMN() - COLUMN($B:$B)</f>
        <v>29</v>
      </c>
      <c r="AF12" s="42" cm="1">
        <f t="array" ref="AF12" xml:space="preserve"> COLUMN() - COLUMN($B:$B)</f>
        <v>30</v>
      </c>
      <c r="AG12" s="42" cm="1">
        <f t="array" ref="AG12" xml:space="preserve"> COLUMN() - COLUMN($B:$B)</f>
        <v>31</v>
      </c>
      <c r="AH12" s="42" cm="1">
        <f t="array" ref="AH12" xml:space="preserve"> COLUMN() - COLUMN($B:$B)</f>
        <v>32</v>
      </c>
      <c r="AI12" s="42" cm="1">
        <f t="array" ref="AI12" xml:space="preserve"> COLUMN() - COLUMN($B:$B)</f>
        <v>33</v>
      </c>
      <c r="AJ12" s="42" cm="1">
        <f t="array" ref="AJ12" xml:space="preserve"> COLUMN() - COLUMN($B:$B)</f>
        <v>34</v>
      </c>
      <c r="AK12" s="42" cm="1">
        <f t="array" ref="AK12" xml:space="preserve"> COLUMN() - COLUMN($B:$B)</f>
        <v>35</v>
      </c>
      <c r="AL12" s="42" cm="1">
        <f t="array" ref="AL12" xml:space="preserve"> COLUMN() - COLUMN($B:$B)</f>
        <v>36</v>
      </c>
      <c r="AM12" s="42" cm="1">
        <f t="array" ref="AM12" xml:space="preserve"> COLUMN() - COLUMN($B:$B)</f>
        <v>37</v>
      </c>
      <c r="AN12" s="42" cm="1">
        <f t="array" ref="AN12" xml:space="preserve"> COLUMN() - COLUMN($B:$B)</f>
        <v>38</v>
      </c>
      <c r="AO12" s="42" cm="1">
        <f t="array" ref="AO12" xml:space="preserve"> COLUMN() - COLUMN($B:$B)</f>
        <v>39</v>
      </c>
      <c r="AP12" s="42" cm="1">
        <f t="array" ref="AP12" xml:space="preserve"> COLUMN() - COLUMN($B:$B)</f>
        <v>40</v>
      </c>
      <c r="AQ12" s="42" cm="1">
        <f t="array" ref="AQ12" xml:space="preserve"> COLUMN() - COLUMN($B:$B)</f>
        <v>41</v>
      </c>
      <c r="AR12" s="42" cm="1">
        <f t="array" ref="AR12" xml:space="preserve"> COLUMN() - COLUMN($B:$B)</f>
        <v>42</v>
      </c>
      <c r="AS12" s="42" cm="1">
        <f t="array" ref="AS12" xml:space="preserve"> COLUMN() - COLUMN($B:$B)</f>
        <v>43</v>
      </c>
      <c r="AT12" s="42" cm="1">
        <f t="array" ref="AT12" xml:space="preserve"> COLUMN() - COLUMN($B:$B)</f>
        <v>44</v>
      </c>
      <c r="AU12" s="42" cm="1">
        <f t="array" ref="AU12" xml:space="preserve"> COLUMN() - COLUMN($B:$B)</f>
        <v>45</v>
      </c>
    </row>
    <row r="13" spans="1:47" s="10" customFormat="1" ht="23">
      <c r="B13" s="12" t="s">
        <v>547</v>
      </c>
      <c r="C13" s="85" t="str" cm="1">
        <f t="array" aca="1" ref="C13" ca="1" xml:space="preserve"> MID( INDIRECT(ADDRESS(ROW()-6, COLUMN($C:$C))), C$12, 1)</f>
        <v>p</v>
      </c>
      <c r="D13" s="85" t="str" cm="1">
        <f t="array" aca="1" ref="D13" ca="1" xml:space="preserve"> MID( INDIRECT(ADDRESS(ROW()-6, COLUMN($C:$C))), D$12, 1)</f>
        <v>P</v>
      </c>
      <c r="E13" s="85" t="str" cm="1">
        <f t="array" aca="1" ref="E13" ca="1" xml:space="preserve"> MID( INDIRECT(ADDRESS(ROW()-6, COLUMN($C:$C))), E$12, 1)</f>
        <v>m</v>
      </c>
      <c r="F13" s="85" t="str" cm="1">
        <f t="array" aca="1" ref="F13" ca="1" xml:space="preserve"> MID( INDIRECT(ADDRESS(ROW()-6, COLUMN($C:$C))), F$12, 1)</f>
        <v>b</v>
      </c>
      <c r="G13" s="85" t="str" cm="1">
        <f t="array" aca="1" ref="G13" ca="1" xml:space="preserve"> MID( INDIRECT(ADDRESS(ROW()-6, COLUMN($C:$C))), G$12, 1)</f>
        <v>t</v>
      </c>
      <c r="H13" s="85" t="str" cm="1">
        <f t="array" aca="1" ref="H13" ca="1" xml:space="preserve"> MID( INDIRECT(ADDRESS(ROW()-6, COLUMN($C:$C))), H$12, 1)</f>
        <v>T</v>
      </c>
      <c r="I13" s="85" t="str" cm="1">
        <f t="array" aca="1" ref="I13" ca="1" xml:space="preserve"> MID( INDIRECT(ADDRESS(ROW()-6, COLUMN($C:$C))), I$12, 1)</f>
        <v>n</v>
      </c>
      <c r="J13" s="85" t="str" cm="1">
        <f t="array" aca="1" ref="J13" ca="1" xml:space="preserve"> MID( INDIRECT(ADDRESS(ROW()-6, COLUMN($C:$C))), J$12, 1)</f>
        <v>d</v>
      </c>
      <c r="K13" s="85" t="str" cm="1">
        <f t="array" aca="1" ref="K13" ca="1" xml:space="preserve"> MID( INDIRECT(ADDRESS(ROW()-6, COLUMN($C:$C))), K$12, 1)</f>
        <v>k</v>
      </c>
      <c r="L13" s="85" t="str" cm="1">
        <f t="array" aca="1" ref="L13" ca="1" xml:space="preserve"> MID( INDIRECT(ADDRESS(ROW()-6, COLUMN($C:$C))), L$12, 1)</f>
        <v>K</v>
      </c>
      <c r="M13" s="85" t="str" cm="1">
        <f t="array" aca="1" ref="M13" ca="1" xml:space="preserve"> MID( INDIRECT(ADDRESS(ROW()-6, COLUMN($C:$C))), M$12, 1)</f>
        <v>h</v>
      </c>
      <c r="N13" s="85" t="str" cm="1">
        <f t="array" aca="1" ref="N13" ca="1" xml:space="preserve"> MID( INDIRECT(ADDRESS(ROW()-6, COLUMN($C:$C))), N$12, 1)</f>
        <v>j</v>
      </c>
      <c r="O13" s="85" t="str" cm="1">
        <f t="array" aca="1" ref="O13" ca="1" xml:space="preserve"> MID( INDIRECT(ADDRESS(ROW()-6, COLUMN($C:$C))), O$12, 1)</f>
        <v>J</v>
      </c>
      <c r="P13" s="85" t="str" cm="1">
        <f t="array" aca="1" ref="P13" ca="1" xml:space="preserve"> MID( INDIRECT(ADDRESS(ROW()-6, COLUMN($C:$C))), P$12, 1)</f>
        <v>S</v>
      </c>
      <c r="Q13" s="85" t="str" cm="1">
        <f t="array" aca="1" ref="Q13" ca="1" xml:space="preserve"> MID( INDIRECT(ADDRESS(ROW()-6, COLUMN($C:$C))), Q$12, 1)</f>
        <v>g</v>
      </c>
      <c r="R13" s="85" t="str" cm="1">
        <f t="array" aca="1" ref="R13" ca="1" xml:space="preserve"> MID( INDIRECT(ADDRESS(ROW()-6, COLUMN($C:$C))), R$12, 1)</f>
        <v>q</v>
      </c>
      <c r="S13" s="85" t="str" cm="1">
        <f t="array" aca="1" ref="S13" ca="1" xml:space="preserve"> MID( INDIRECT(ADDRESS(ROW()-6, COLUMN($C:$C))), S$12, 1)</f>
        <v>z</v>
      </c>
      <c r="T13" s="85" t="str" cm="1">
        <f t="array" aca="1" ref="T13" ca="1" xml:space="preserve"> MID( INDIRECT(ADDRESS(ROW()-6, COLUMN($C:$C))), T$12, 1)</f>
        <v>c</v>
      </c>
      <c r="U13" s="85" t="str" cm="1">
        <f t="array" aca="1" ref="U13" ca="1" xml:space="preserve"> MID( INDIRECT(ADDRESS(ROW()-6, COLUMN($C:$C))), U$12, 1)</f>
        <v>C</v>
      </c>
      <c r="V13" s="85" t="str" cm="1">
        <f t="array" aca="1" ref="V13" ca="1" xml:space="preserve"> MID( INDIRECT(ADDRESS(ROW()-6, COLUMN($C:$C))), V$12, 1)</f>
        <v>s</v>
      </c>
      <c r="W13" s="85" t="str" cm="1">
        <f t="array" aca="1" ref="W13" ca="1" xml:space="preserve"> MID( INDIRECT(ADDRESS(ROW()-6, COLUMN($C:$C))), W$12, 1)</f>
        <v>i</v>
      </c>
      <c r="X13" s="85" t="str" cm="1">
        <f t="array" aca="1" ref="X13" ca="1" xml:space="preserve"> MID( INDIRECT(ADDRESS(ROW()-6, COLUMN($C:$C))), X$12, 1)</f>
        <v>u</v>
      </c>
      <c r="Y13" s="85" t="str" cm="1">
        <f t="array" aca="1" ref="Y13" ca="1" xml:space="preserve"> MID( INDIRECT(ADDRESS(ROW()-6, COLUMN($C:$C))), Y$12, 1)</f>
        <v>B</v>
      </c>
      <c r="Z13" s="85" t="str" cm="1">
        <f t="array" aca="1" ref="Z13" ca="1" xml:space="preserve"> MID( INDIRECT(ADDRESS(ROW()-6, COLUMN($C:$C))), Z$12, 1)</f>
        <v>a</v>
      </c>
      <c r="AA13" s="85" t="str" cm="1">
        <f t="array" aca="1" ref="AA13" ca="1" xml:space="preserve"> MID( INDIRECT(ADDRESS(ROW()-6, COLUMN($C:$C))), AA$12, 1)</f>
        <v>o</v>
      </c>
      <c r="AB13" s="85" t="str" cm="1">
        <f t="array" aca="1" ref="AB13" ca="1" xml:space="preserve"> MID( INDIRECT(ADDRESS(ROW()-6, COLUMN($C:$C))), AB$12, 1)</f>
        <v>ø</v>
      </c>
      <c r="AC13" s="85" t="str" cm="1">
        <f t="array" aca="1" ref="AC13" ca="1" xml:space="preserve"> MID( INDIRECT(ADDRESS(ROW()-6, COLUMN($C:$C))), AC$12, 1)</f>
        <v>M</v>
      </c>
      <c r="AD13" s="85" t="str" cm="1">
        <f t="array" aca="1" ref="AD13" ca="1" xml:space="preserve"> MID( INDIRECT(ADDRESS(ROW()-6, COLUMN($C:$C))), AD$12, 1)</f>
        <v>I</v>
      </c>
      <c r="AE13" s="85" t="str" cm="1">
        <f t="array" aca="1" ref="AE13" ca="1" xml:space="preserve"> MID( INDIRECT(ADDRESS(ROW()-6, COLUMN($C:$C))), AE$12, 1)</f>
        <v>e</v>
      </c>
      <c r="AF13" s="85" t="str" cm="1">
        <f t="array" aca="1" ref="AF13" ca="1" xml:space="preserve"> MID( INDIRECT(ADDRESS(ROW()-6, COLUMN($C:$C))), AF$12, 1)</f>
        <v>U</v>
      </c>
      <c r="AG13" s="85" t="str" cm="1">
        <f t="array" aca="1" ref="AG13" ca="1" xml:space="preserve"> MID( INDIRECT(ADDRESS(ROW()-6, COLUMN($C:$C))), AG$12, 1)</f>
        <v>Y</v>
      </c>
      <c r="AH13" s="85" t="str" cm="1">
        <f t="array" aca="1" ref="AH13" ca="1" xml:space="preserve"> MID( INDIRECT(ADDRESS(ROW()-6, COLUMN($C:$C))), AH$12, 1)</f>
        <v>L</v>
      </c>
      <c r="AI13" s="85" t="str" cm="1">
        <f t="array" aca="1" ref="AI13" ca="1" xml:space="preserve"> MID( INDIRECT(ADDRESS(ROW()-6, COLUMN($C:$C))), AI$12, 1)</f>
        <v>D</v>
      </c>
      <c r="AJ13" s="85" t="str" cm="1">
        <f t="array" aca="1" ref="AJ13" ca="1" xml:space="preserve"> MID( INDIRECT(ADDRESS(ROW()-6, COLUMN($C:$C))), AJ$12, 1)</f>
        <v>Q</v>
      </c>
      <c r="AK13" s="85" t="str" cm="1">
        <f t="array" aca="1" ref="AK13" ca="1" xml:space="preserve"> MID( INDIRECT(ADDRESS(ROW()-6, COLUMN($C:$C))), AK$12, 1)</f>
        <v>G</v>
      </c>
      <c r="AL13" s="85" t="str" cm="1">
        <f t="array" aca="1" ref="AL13" ca="1" xml:space="preserve"> MID( INDIRECT(ADDRESS(ROW()-6, COLUMN($C:$C))), AL$12, 1)</f>
        <v>N</v>
      </c>
      <c r="AM13" s="85" t="str" cm="1">
        <f t="array" aca="1" ref="AM13" ca="1" xml:space="preserve"> MID( INDIRECT(ADDRESS(ROW()-6, COLUMN($C:$C))), AM$12, 1)</f>
        <v>1</v>
      </c>
      <c r="AN13" s="85" t="str" cm="1">
        <f t="array" aca="1" ref="AN13" ca="1" xml:space="preserve"> MID( INDIRECT(ADDRESS(ROW()-6, COLUMN($C:$C))), AN$12, 1)</f>
        <v>2</v>
      </c>
      <c r="AO13" s="85" t="str" cm="1">
        <f t="array" aca="1" ref="AO13" ca="1" xml:space="preserve"> MID( INDIRECT(ADDRESS(ROW()-6, COLUMN($C:$C))), AO$12, 1)</f>
        <v>3</v>
      </c>
      <c r="AP13" s="85" t="str" cm="1">
        <f t="array" aca="1" ref="AP13" ca="1" xml:space="preserve"> MID( INDIRECT(ADDRESS(ROW()-6, COLUMN($C:$C))), AP$12, 1)</f>
        <v>5</v>
      </c>
      <c r="AQ13" s="85" t="str" cm="1">
        <f t="array" aca="1" ref="AQ13" ca="1" xml:space="preserve"> MID( INDIRECT(ADDRESS(ROW()-6, COLUMN($C:$C))), AQ$12, 1)</f>
        <v>7</v>
      </c>
      <c r="AR13" s="85" t="str" cm="1">
        <f t="array" aca="1" ref="AR13" ca="1" xml:space="preserve"> MID( INDIRECT(ADDRESS(ROW()-6, COLUMN($C:$C))), AR$12, 1)</f>
        <v>0</v>
      </c>
      <c r="AS13" s="85" t="str" cm="1">
        <f t="array" aca="1" ref="AS13" ca="1" xml:space="preserve"> MID( INDIRECT(ADDRESS(ROW()-6, COLUMN($C:$C))), AS$12, 1)</f>
        <v/>
      </c>
      <c r="AT13" s="85" t="str" cm="1">
        <f t="array" aca="1" ref="AT13" ca="1" xml:space="preserve"> MID( INDIRECT(ADDRESS(ROW()-6, COLUMN($C:$C))), AT$12, 1)</f>
        <v/>
      </c>
      <c r="AU13" s="85" t="str" cm="1">
        <f t="array" aca="1" ref="AU13" ca="1" xml:space="preserve"> MID( INDIRECT(ADDRESS(ROW()-6, COLUMN($C:$C))), AU$12, 1)</f>
        <v/>
      </c>
    </row>
    <row r="14" spans="1:47" s="10" customFormat="1" ht="23">
      <c r="B14" s="37" t="s">
        <v>548</v>
      </c>
      <c r="C14" s="86" t="str" cm="1">
        <f t="array" aca="1" ref="C14" ca="1" xml:space="preserve"> MID( INDIRECT(ADDRESS(ROW()-6, COLUMN($C:$C))), C$12, 1)</f>
        <v>1</v>
      </c>
      <c r="D14" s="86" t="str" cm="1">
        <f t="array" aca="1" ref="D14" ca="1" xml:space="preserve"> MID( INDIRECT(ADDRESS(ROW()-6, COLUMN($C:$C))), D$12, 1)</f>
        <v>q</v>
      </c>
      <c r="E14" s="86" t="str" cm="1">
        <f t="array" aca="1" ref="E14" ca="1" xml:space="preserve"> MID( INDIRECT(ADDRESS(ROW()-6, COLUMN($C:$C))), E$12, 1)</f>
        <v>a</v>
      </c>
      <c r="F14" s="86" t="str" cm="1">
        <f t="array" aca="1" ref="F14" ca="1" xml:space="preserve"> MID( INDIRECT(ADDRESS(ROW()-6, COLUMN($C:$C))), F$12, 1)</f>
        <v>z</v>
      </c>
      <c r="G14" s="86" t="str" cm="1">
        <f t="array" aca="1" ref="G14" ca="1" xml:space="preserve"> MID( INDIRECT(ADDRESS(ROW()-6, COLUMN($C:$C))), G$12, 1)</f>
        <v>2</v>
      </c>
      <c r="H14" s="86" t="str" cm="1">
        <f t="array" aca="1" ref="H14" ca="1" xml:space="preserve"> MID( INDIRECT(ADDRESS(ROW()-6, COLUMN($C:$C))), H$12, 1)</f>
        <v>w</v>
      </c>
      <c r="I14" s="86" t="str" cm="1">
        <f t="array" aca="1" ref="I14" ca="1" xml:space="preserve"> MID( INDIRECT(ADDRESS(ROW()-6, COLUMN($C:$C))), I$12, 1)</f>
        <v>s</v>
      </c>
      <c r="J14" s="86" t="str" cm="1">
        <f t="array" aca="1" ref="J14" ca="1" xml:space="preserve"> MID( INDIRECT(ADDRESS(ROW()-6, COLUMN($C:$C))), J$12, 1)</f>
        <v>x</v>
      </c>
      <c r="K14" s="86" t="str" cm="1">
        <f t="array" aca="1" ref="K14" ca="1" xml:space="preserve"> MID( INDIRECT(ADDRESS(ROW()-6, COLUMN($C:$C))), K$12, 1)</f>
        <v>e</v>
      </c>
      <c r="L14" s="86" t="str" cm="1">
        <f t="array" aca="1" ref="L14" ca="1" xml:space="preserve"> MID( INDIRECT(ADDRESS(ROW()-6, COLUMN($C:$C))), L$12, 1)</f>
        <v>d</v>
      </c>
      <c r="M14" s="86" t="str" cm="1">
        <f t="array" aca="1" ref="M14" ca="1" xml:space="preserve"> MID( INDIRECT(ADDRESS(ROW()-6, COLUMN($C:$C))), M$12, 1)</f>
        <v>c</v>
      </c>
      <c r="N14" s="86" t="str" cm="1">
        <f t="array" aca="1" ref="N14" ca="1" xml:space="preserve"> MID( INDIRECT(ADDRESS(ROW()-6, COLUMN($C:$C))), N$12, 1)</f>
        <v>r</v>
      </c>
      <c r="O14" s="86" t="str" cm="1">
        <f t="array" aca="1" ref="O14" ca="1" xml:space="preserve"> MID( INDIRECT(ADDRESS(ROW()-6, COLUMN($C:$C))), O$12, 1)</f>
        <v>f</v>
      </c>
      <c r="P14" s="86" t="str" cm="1">
        <f t="array" aca="1" ref="P14" ca="1" xml:space="preserve"> MID( INDIRECT(ADDRESS(ROW()-6, COLUMN($C:$C))), P$12, 1)</f>
        <v>v</v>
      </c>
      <c r="Q14" s="86" t="str" cm="1">
        <f t="array" aca="1" ref="Q14" ca="1" xml:space="preserve"> MID( INDIRECT(ADDRESS(ROW()-6, COLUMN($C:$C))), Q$12, 1)</f>
        <v>t</v>
      </c>
      <c r="R14" s="86" t="str" cm="1">
        <f t="array" aca="1" ref="R14" ca="1" xml:space="preserve"> MID( INDIRECT(ADDRESS(ROW()-6, COLUMN($C:$C))), R$12, 1)</f>
        <v>g</v>
      </c>
      <c r="S14" s="86" t="str" cm="1">
        <f t="array" aca="1" ref="S14" ca="1" xml:space="preserve"> MID( INDIRECT(ADDRESS(ROW()-6, COLUMN($C:$C))), S$12, 1)</f>
        <v>b</v>
      </c>
      <c r="T14" s="86" t="str" cm="1">
        <f t="array" aca="1" ref="T14" ca="1" xml:space="preserve"> MID( INDIRECT(ADDRESS(ROW()-6, COLUMN($C:$C))), T$12, 1)</f>
        <v>y</v>
      </c>
      <c r="U14" s="86" t="str" cm="1">
        <f t="array" aca="1" ref="U14" ca="1" xml:space="preserve"> MID( INDIRECT(ADDRESS(ROW()-6, COLUMN($C:$C))), U$12, 1)</f>
        <v>h</v>
      </c>
      <c r="V14" s="86" t="str" cm="1">
        <f t="array" aca="1" ref="V14" ca="1" xml:space="preserve"> MID( INDIRECT(ADDRESS(ROW()-6, COLUMN($C:$C))), V$12, 1)</f>
        <v>n</v>
      </c>
      <c r="W14" s="86" t="str" cm="1">
        <f t="array" aca="1" ref="W14" ca="1" xml:space="preserve"> MID( INDIRECT(ADDRESS(ROW()-6, COLUMN($C:$C))), W$12, 1)</f>
        <v>u</v>
      </c>
      <c r="X14" s="86" t="str" cm="1">
        <f t="array" aca="1" ref="X14" ca="1" xml:space="preserve"> MID( INDIRECT(ADDRESS(ROW()-6, COLUMN($C:$C))), X$12, 1)</f>
        <v>j</v>
      </c>
      <c r="Y14" s="86" t="str" cm="1">
        <f t="array" aca="1" ref="Y14" ca="1" xml:space="preserve"> MID( INDIRECT(ADDRESS(ROW()-6, COLUMN($C:$C))), Y$12, 1)</f>
        <v>m</v>
      </c>
      <c r="Z14" s="86" t="str" cm="1">
        <f t="array" aca="1" ref="Z14" ca="1" xml:space="preserve"> MID( INDIRECT(ADDRESS(ROW()-6, COLUMN($C:$C))), Z$12, 1)</f>
        <v>8</v>
      </c>
      <c r="AA14" s="86" t="str" cm="1">
        <f t="array" aca="1" ref="AA14" ca="1" xml:space="preserve"> MID( INDIRECT(ADDRESS(ROW()-6, COLUMN($C:$C))), AA$12, 1)</f>
        <v>i</v>
      </c>
      <c r="AB14" s="86" t="str" cm="1">
        <f t="array" aca="1" ref="AB14" ca="1" xml:space="preserve"> MID( INDIRECT(ADDRESS(ROW()-6, COLUMN($C:$C))), AB$12, 1)</f>
        <v>k</v>
      </c>
      <c r="AC14" s="86" t="str" cm="1">
        <f t="array" aca="1" ref="AC14" ca="1" xml:space="preserve"> MID( INDIRECT(ADDRESS(ROW()-6, COLUMN($C:$C))), AC$12, 1)</f>
        <v>,</v>
      </c>
      <c r="AD14" s="86" t="str" cm="1">
        <f t="array" aca="1" ref="AD14" ca="1" xml:space="preserve"> MID( INDIRECT(ADDRESS(ROW()-6, COLUMN($C:$C))), AD$12, 1)</f>
        <v>9</v>
      </c>
      <c r="AE14" s="86" t="str" cm="1">
        <f t="array" aca="1" ref="AE14" ca="1" xml:space="preserve"> MID( INDIRECT(ADDRESS(ROW()-6, COLUMN($C:$C))), AE$12, 1)</f>
        <v>o</v>
      </c>
      <c r="AF14" s="86" t="str" cm="1">
        <f t="array" aca="1" ref="AF14" ca="1" xml:space="preserve"> MID( INDIRECT(ADDRESS(ROW()-6, COLUMN($C:$C))), AF$12, 1)</f>
        <v>l</v>
      </c>
      <c r="AG14" s="86" t="str" cm="1">
        <f t="array" aca="1" ref="AG14" ca="1" xml:space="preserve"> MID( INDIRECT(ADDRESS(ROW()-6, COLUMN($C:$C))), AG$12, 1)</f>
        <v>.</v>
      </c>
      <c r="AH14" s="86" t="str" cm="1">
        <f t="array" aca="1" ref="AH14" ca="1" xml:space="preserve"> MID( INDIRECT(ADDRESS(ROW()-6, COLUMN($C:$C))), AH$12, 1)</f>
        <v>0</v>
      </c>
      <c r="AI14" s="86" t="str" cm="1">
        <f t="array" aca="1" ref="AI14" ca="1" xml:space="preserve"> MID( INDIRECT(ADDRESS(ROW()-6, COLUMN($C:$C))), AI$12, 1)</f>
        <v>p</v>
      </c>
      <c r="AJ14" s="86" t="str" cm="1">
        <f t="array" aca="1" ref="AJ14" ca="1" xml:space="preserve"> MID( INDIRECT(ADDRESS(ROW()-6, COLUMN($C:$C))), AJ$12, 1)</f>
        <v>;</v>
      </c>
      <c r="AK14" s="86" t="str" cm="1">
        <f t="array" aca="1" ref="AK14" ca="1" xml:space="preserve"> MID( INDIRECT(ADDRESS(ROW()-6, COLUMN($C:$C))), AK$12, 1)</f>
        <v>/</v>
      </c>
      <c r="AL14" s="86" t="str" cm="1">
        <f t="array" aca="1" ref="AL14" ca="1" xml:space="preserve"> MID( INDIRECT(ADDRESS(ROW()-6, COLUMN($C:$C))), AL$12, 1)</f>
        <v>-</v>
      </c>
      <c r="AM14" s="86" t="str" cm="1">
        <f t="array" aca="1" ref="AM14" ca="1" xml:space="preserve"> MID( INDIRECT(ADDRESS(ROW()-6, COLUMN($C:$C))), AM$12, 1)</f>
        <v xml:space="preserve"> </v>
      </c>
      <c r="AN14" s="86" t="str" cm="1">
        <f t="array" aca="1" ref="AN14" ca="1" xml:space="preserve"> MID( INDIRECT(ADDRESS(ROW()-6, COLUMN($C:$C))), AN$12, 1)</f>
        <v>4</v>
      </c>
      <c r="AO14" s="86" t="str" cm="1">
        <f t="array" aca="1" ref="AO14" ca="1" xml:space="preserve"> MID( INDIRECT(ADDRESS(ROW()-6, COLUMN($C:$C))), AO$12, 1)</f>
        <v>3</v>
      </c>
      <c r="AP14" s="86" t="str" cm="1">
        <f t="array" aca="1" ref="AP14" ca="1" xml:space="preserve"> MID( INDIRECT(ADDRESS(ROW()-6, COLUMN($C:$C))), AP$12, 1)</f>
        <v>6</v>
      </c>
      <c r="AQ14" s="86" t="str" cm="1">
        <f t="array" aca="1" ref="AQ14" ca="1" xml:space="preserve"> MID( INDIRECT(ADDRESS(ROW()-6, COLUMN($C:$C))), AQ$12, 1)</f>
        <v>5</v>
      </c>
      <c r="AR14" s="86" t="str" cm="1">
        <f t="array" aca="1" ref="AR14" ca="1" xml:space="preserve"> MID( INDIRECT(ADDRESS(ROW()-6, COLUMN($C:$C))), AR$12, 1)</f>
        <v>7</v>
      </c>
      <c r="AS14" s="86" t="str" cm="1">
        <f t="array" aca="1" ref="AS14" ca="1" xml:space="preserve"> MID( INDIRECT(ADDRESS(ROW()-6, COLUMN($C:$C))), AS$12, 1)</f>
        <v/>
      </c>
      <c r="AT14" s="86" t="str" cm="1">
        <f t="array" aca="1" ref="AT14" ca="1" xml:space="preserve"> MID( INDIRECT(ADDRESS(ROW()-6, COLUMN($C:$C))), AT$12, 1)</f>
        <v/>
      </c>
      <c r="AU14" s="86" t="str" cm="1">
        <f t="array" aca="1" ref="AU14" ca="1" xml:space="preserve"> MID( INDIRECT(ADDRESS(ROW()-6, COLUMN($C:$C))), AU$12, 1)</f>
        <v/>
      </c>
    </row>
    <row r="15" spans="1:47" s="10" customFormat="1" ht="23"/>
    <row r="17" spans="2:47" s="10" customFormat="1" ht="45">
      <c r="B17" s="11" t="s">
        <v>150</v>
      </c>
    </row>
    <row r="18" spans="2:47" s="10" customFormat="1" ht="23"/>
    <row r="19" spans="2:47" s="10" customFormat="1" ht="30">
      <c r="B19" s="124" t="s">
        <v>549</v>
      </c>
    </row>
    <row r="20" spans="2:47" s="10" customFormat="1" ht="23">
      <c r="B20" s="123" t="s">
        <v>552</v>
      </c>
      <c r="C20" s="107"/>
      <c r="D20" s="107"/>
      <c r="E20" s="107"/>
      <c r="F20" s="107"/>
      <c r="G20" s="107"/>
      <c r="H20" s="107"/>
      <c r="I20" s="107"/>
      <c r="J20" s="107"/>
      <c r="K20" s="107"/>
      <c r="L20" s="107"/>
      <c r="M20" s="107"/>
      <c r="N20" s="107"/>
      <c r="O20" s="107"/>
      <c r="P20" s="107"/>
      <c r="Q20" s="107"/>
      <c r="R20" s="107"/>
      <c r="S20" s="107"/>
      <c r="T20" s="107"/>
      <c r="U20" s="107"/>
      <c r="V20" s="107"/>
      <c r="W20" s="107"/>
      <c r="X20" s="107"/>
      <c r="Y20" s="107"/>
      <c r="Z20" s="107"/>
    </row>
    <row r="21" spans="2:47" s="10" customFormat="1" ht="23"/>
    <row r="22" spans="2:47" s="10" customFormat="1" ht="23">
      <c r="B22" s="12" t="s">
        <v>547</v>
      </c>
      <c r="C22" s="106" t="str" cm="1">
        <f t="array" aca="1" ref="C22" ca="1" xml:space="preserve"> MID( INDIRECT(ADDRESS(ROW()-2, COLUMN($B:$B))), 6, 26)</f>
        <v>pPbtTdkKgcCzshiuaoøeIUBDGN</v>
      </c>
      <c r="D22" s="106"/>
      <c r="E22" s="106"/>
      <c r="F22" s="106"/>
      <c r="G22" s="106"/>
      <c r="H22" s="106"/>
      <c r="I22" s="106"/>
      <c r="J22" s="106"/>
      <c r="K22" s="106"/>
      <c r="L22" s="106"/>
      <c r="M22" s="106"/>
      <c r="N22" s="106"/>
      <c r="O22" s="106"/>
      <c r="P22" s="106"/>
      <c r="Q22" s="106"/>
      <c r="R22" s="106"/>
      <c r="S22" s="106"/>
      <c r="T22" s="106"/>
      <c r="U22" s="106"/>
      <c r="V22" s="106"/>
      <c r="W22" s="106"/>
      <c r="X22" s="106"/>
      <c r="Y22" s="106"/>
      <c r="Z22" s="106"/>
    </row>
    <row r="23" spans="2:47" s="10" customFormat="1" ht="23">
      <c r="B23" s="7" t="s">
        <v>548</v>
      </c>
      <c r="C23" s="105" t="str" cm="1">
        <f t="array" aca="1" ref="C23" ca="1" xml:space="preserve"> MID( INDIRECT(ADDRESS(ROW()-3, COLUMN($B:$B))), 33, 26)</f>
        <v>ㄅㄆㆠㄉㄊㄌㄍㄎㆣㄗㄘㆡㄙㄏㄧㄨㄚㆦㄜㆤㄞㄠㆬㄣㆭｎ</v>
      </c>
      <c r="D23" s="105"/>
      <c r="E23" s="105"/>
      <c r="F23" s="105"/>
      <c r="G23" s="105"/>
      <c r="H23" s="105"/>
      <c r="I23" s="105"/>
      <c r="J23" s="105"/>
      <c r="K23" s="105"/>
      <c r="L23" s="105"/>
      <c r="M23" s="105"/>
      <c r="N23" s="105"/>
      <c r="O23" s="105"/>
      <c r="P23" s="105"/>
      <c r="Q23" s="105"/>
      <c r="R23" s="105"/>
      <c r="S23" s="105"/>
      <c r="T23" s="105"/>
      <c r="U23" s="105"/>
      <c r="V23" s="105"/>
      <c r="W23" s="105"/>
      <c r="X23" s="105"/>
      <c r="Y23" s="105"/>
      <c r="Z23" s="105"/>
    </row>
    <row r="24" spans="2:47" s="10" customFormat="1" ht="23"/>
    <row r="25" spans="2:47" s="10" customFormat="1" ht="30">
      <c r="B25" s="124" t="s">
        <v>550</v>
      </c>
    </row>
    <row r="26" spans="2:47" s="10" customFormat="1" ht="6" customHeight="1"/>
    <row r="27" spans="2:47" s="10" customFormat="1" ht="23">
      <c r="B27" s="43" t="s">
        <v>0</v>
      </c>
      <c r="C27" s="42" cm="1">
        <f t="array" ref="C27" xml:space="preserve"> COLUMN() - COLUMN($B:$B)</f>
        <v>1</v>
      </c>
      <c r="D27" s="42" cm="1">
        <f t="array" ref="D27" xml:space="preserve"> COLUMN() - COLUMN($B:$B)</f>
        <v>2</v>
      </c>
      <c r="E27" s="42" cm="1">
        <f t="array" ref="E27" xml:space="preserve"> COLUMN() - COLUMN($B:$B)</f>
        <v>3</v>
      </c>
      <c r="F27" s="42" cm="1">
        <f t="array" ref="F27" xml:space="preserve"> COLUMN() - COLUMN($B:$B)</f>
        <v>4</v>
      </c>
      <c r="G27" s="42" cm="1">
        <f t="array" ref="G27" xml:space="preserve"> COLUMN() - COLUMN($B:$B)</f>
        <v>5</v>
      </c>
      <c r="H27" s="42" cm="1">
        <f t="array" ref="H27" xml:space="preserve"> COLUMN() - COLUMN($B:$B)</f>
        <v>6</v>
      </c>
      <c r="I27" s="42" cm="1">
        <f t="array" ref="I27" xml:space="preserve"> COLUMN() - COLUMN($B:$B)</f>
        <v>7</v>
      </c>
      <c r="J27" s="42" cm="1">
        <f t="array" ref="J27" xml:space="preserve"> COLUMN() - COLUMN($B:$B)</f>
        <v>8</v>
      </c>
      <c r="K27" s="42" cm="1">
        <f t="array" ref="K27" xml:space="preserve"> COLUMN() - COLUMN($B:$B)</f>
        <v>9</v>
      </c>
      <c r="L27" s="42" cm="1">
        <f t="array" ref="L27" xml:space="preserve"> COLUMN() - COLUMN($B:$B)</f>
        <v>10</v>
      </c>
      <c r="M27" s="42" cm="1">
        <f t="array" ref="M27" xml:space="preserve"> COLUMN() - COLUMN($B:$B)</f>
        <v>11</v>
      </c>
      <c r="N27" s="42" cm="1">
        <f t="array" ref="N27" xml:space="preserve"> COLUMN() - COLUMN($B:$B)</f>
        <v>12</v>
      </c>
      <c r="O27" s="42" cm="1">
        <f t="array" ref="O27" xml:space="preserve"> COLUMN() - COLUMN($B:$B)</f>
        <v>13</v>
      </c>
      <c r="P27" s="42" cm="1">
        <f t="array" ref="P27" xml:space="preserve"> COLUMN() - COLUMN($B:$B)</f>
        <v>14</v>
      </c>
      <c r="Q27" s="42" cm="1">
        <f t="array" ref="Q27" xml:space="preserve"> COLUMN() - COLUMN($B:$B)</f>
        <v>15</v>
      </c>
      <c r="R27" s="42" cm="1">
        <f t="array" ref="R27" xml:space="preserve"> COLUMN() - COLUMN($B:$B)</f>
        <v>16</v>
      </c>
      <c r="S27" s="42" cm="1">
        <f t="array" ref="S27" xml:space="preserve"> COLUMN() - COLUMN($B:$B)</f>
        <v>17</v>
      </c>
      <c r="T27" s="42" cm="1">
        <f t="array" ref="T27" xml:space="preserve"> COLUMN() - COLUMN($B:$B)</f>
        <v>18</v>
      </c>
      <c r="U27" s="42" cm="1">
        <f t="array" ref="U27" xml:space="preserve"> COLUMN() - COLUMN($B:$B)</f>
        <v>19</v>
      </c>
      <c r="V27" s="42" cm="1">
        <f t="array" ref="V27" xml:space="preserve"> COLUMN() - COLUMN($B:$B)</f>
        <v>20</v>
      </c>
      <c r="W27" s="42" cm="1">
        <f t="array" ref="W27" xml:space="preserve"> COLUMN() - COLUMN($B:$B)</f>
        <v>21</v>
      </c>
      <c r="X27" s="42" cm="1">
        <f t="array" ref="X27" xml:space="preserve"> COLUMN() - COLUMN($B:$B)</f>
        <v>22</v>
      </c>
      <c r="Y27" s="42" cm="1">
        <f t="array" ref="Y27" xml:space="preserve"> COLUMN() - COLUMN($B:$B)</f>
        <v>23</v>
      </c>
      <c r="Z27" s="42" cm="1">
        <f t="array" ref="Z27" xml:space="preserve"> COLUMN() - COLUMN($B:$B)</f>
        <v>24</v>
      </c>
      <c r="AA27" s="42" cm="1">
        <f t="array" ref="AA27" xml:space="preserve"> COLUMN() - COLUMN($B:$B)</f>
        <v>25</v>
      </c>
      <c r="AB27" s="42" cm="1">
        <f t="array" ref="AB27" xml:space="preserve"> COLUMN() - COLUMN($B:$B)</f>
        <v>26</v>
      </c>
      <c r="AC27" s="42" cm="1">
        <f t="array" ref="AC27" xml:space="preserve"> COLUMN() - COLUMN($B:$B)</f>
        <v>27</v>
      </c>
      <c r="AD27" s="42" cm="1">
        <f t="array" ref="AD27" xml:space="preserve"> COLUMN() - COLUMN($B:$B)</f>
        <v>28</v>
      </c>
      <c r="AE27" s="42" cm="1">
        <f t="array" ref="AE27" xml:space="preserve"> COLUMN() - COLUMN($B:$B)</f>
        <v>29</v>
      </c>
      <c r="AF27" s="42" cm="1">
        <f t="array" ref="AF27" xml:space="preserve"> COLUMN() - COLUMN($B:$B)</f>
        <v>30</v>
      </c>
      <c r="AG27" s="42" cm="1">
        <f t="array" ref="AG27" xml:space="preserve"> COLUMN() - COLUMN($B:$B)</f>
        <v>31</v>
      </c>
      <c r="AH27" s="42" cm="1">
        <f t="array" ref="AH27" xml:space="preserve"> COLUMN() - COLUMN($B:$B)</f>
        <v>32</v>
      </c>
      <c r="AI27" s="42" cm="1">
        <f t="array" ref="AI27" xml:space="preserve"> COLUMN() - COLUMN($B:$B)</f>
        <v>33</v>
      </c>
      <c r="AJ27" s="42" cm="1">
        <f t="array" ref="AJ27" xml:space="preserve"> COLUMN() - COLUMN($B:$B)</f>
        <v>34</v>
      </c>
      <c r="AK27" s="42" cm="1">
        <f t="array" ref="AK27" xml:space="preserve"> COLUMN() - COLUMN($B:$B)</f>
        <v>35</v>
      </c>
      <c r="AL27" s="42" cm="1">
        <f t="array" ref="AL27" xml:space="preserve"> COLUMN() - COLUMN($B:$B)</f>
        <v>36</v>
      </c>
      <c r="AM27" s="42" cm="1">
        <f t="array" ref="AM27" xml:space="preserve"> COLUMN() - COLUMN($B:$B)</f>
        <v>37</v>
      </c>
      <c r="AN27" s="42" cm="1">
        <f t="array" ref="AN27" xml:space="preserve"> COLUMN() - COLUMN($B:$B)</f>
        <v>38</v>
      </c>
      <c r="AO27" s="42" cm="1">
        <f t="array" ref="AO27" xml:space="preserve"> COLUMN() - COLUMN($B:$B)</f>
        <v>39</v>
      </c>
      <c r="AP27" s="42" cm="1">
        <f t="array" ref="AP27" xml:space="preserve"> COLUMN() - COLUMN($B:$B)</f>
        <v>40</v>
      </c>
      <c r="AQ27" s="42" cm="1">
        <f t="array" ref="AQ27" xml:space="preserve"> COLUMN() - COLUMN($B:$B)</f>
        <v>41</v>
      </c>
      <c r="AR27" s="42" cm="1">
        <f t="array" ref="AR27" xml:space="preserve"> COLUMN() - COLUMN($B:$B)</f>
        <v>42</v>
      </c>
      <c r="AS27" s="42" cm="1">
        <f t="array" ref="AS27" xml:space="preserve"> COLUMN() - COLUMN($B:$B)</f>
        <v>43</v>
      </c>
      <c r="AT27" s="42" cm="1">
        <f t="array" ref="AT27" xml:space="preserve"> COLUMN() - COLUMN($B:$B)</f>
        <v>44</v>
      </c>
      <c r="AU27" s="42" cm="1">
        <f t="array" ref="AU27" xml:space="preserve"> COLUMN() - COLUMN($B:$B)</f>
        <v>45</v>
      </c>
    </row>
    <row r="28" spans="2:47" s="10" customFormat="1" ht="23">
      <c r="B28" s="12" t="s">
        <v>547</v>
      </c>
      <c r="C28" s="85" t="str" cm="1">
        <f t="array" aca="1" ref="C28" ca="1" xml:space="preserve"> MID( INDIRECT(ADDRESS(ROW()-6, COLUMN($C:$C))), C$12, 1)</f>
        <v>p</v>
      </c>
      <c r="D28" s="85" t="str" cm="1">
        <f t="array" aca="1" ref="D28" ca="1" xml:space="preserve"> MID( INDIRECT(ADDRESS(ROW()-6, COLUMN($C:$C))), D$12, 1)</f>
        <v>P</v>
      </c>
      <c r="E28" s="85" t="str" cm="1">
        <f t="array" aca="1" ref="E28" ca="1" xml:space="preserve"> MID( INDIRECT(ADDRESS(ROW()-6, COLUMN($C:$C))), E$12, 1)</f>
        <v>b</v>
      </c>
      <c r="F28" s="85" t="str" cm="1">
        <f t="array" aca="1" ref="F28" ca="1" xml:space="preserve"> MID( INDIRECT(ADDRESS(ROW()-6, COLUMN($C:$C))), F$12, 1)</f>
        <v>t</v>
      </c>
      <c r="G28" s="85" t="str" cm="1">
        <f t="array" aca="1" ref="G28" ca="1" xml:space="preserve"> MID( INDIRECT(ADDRESS(ROW()-6, COLUMN($C:$C))), G$12, 1)</f>
        <v>T</v>
      </c>
      <c r="H28" s="85" t="str" cm="1">
        <f t="array" aca="1" ref="H28" ca="1" xml:space="preserve"> MID( INDIRECT(ADDRESS(ROW()-6, COLUMN($C:$C))), H$12, 1)</f>
        <v>d</v>
      </c>
      <c r="I28" s="85" t="str" cm="1">
        <f t="array" aca="1" ref="I28" ca="1" xml:space="preserve"> MID( INDIRECT(ADDRESS(ROW()-6, COLUMN($C:$C))), I$12, 1)</f>
        <v>k</v>
      </c>
      <c r="J28" s="85" t="str" cm="1">
        <f t="array" aca="1" ref="J28" ca="1" xml:space="preserve"> MID( INDIRECT(ADDRESS(ROW()-6, COLUMN($C:$C))), J$12, 1)</f>
        <v>K</v>
      </c>
      <c r="K28" s="85" t="str" cm="1">
        <f t="array" aca="1" ref="K28" ca="1" xml:space="preserve"> MID( INDIRECT(ADDRESS(ROW()-6, COLUMN($C:$C))), K$12, 1)</f>
        <v>g</v>
      </c>
      <c r="L28" s="85" t="str" cm="1">
        <f t="array" aca="1" ref="L28" ca="1" xml:space="preserve"> MID( INDIRECT(ADDRESS(ROW()-6, COLUMN($C:$C))), L$12, 1)</f>
        <v>c</v>
      </c>
      <c r="M28" s="85" t="str" cm="1">
        <f t="array" aca="1" ref="M28" ca="1" xml:space="preserve"> MID( INDIRECT(ADDRESS(ROW()-6, COLUMN($C:$C))), M$12, 1)</f>
        <v>C</v>
      </c>
      <c r="N28" s="85" t="str" cm="1">
        <f t="array" aca="1" ref="N28" ca="1" xml:space="preserve"> MID( INDIRECT(ADDRESS(ROW()-6, COLUMN($C:$C))), N$12, 1)</f>
        <v>z</v>
      </c>
      <c r="O28" s="85" t="str" cm="1">
        <f t="array" aca="1" ref="O28" ca="1" xml:space="preserve"> MID( INDIRECT(ADDRESS(ROW()-6, COLUMN($C:$C))), O$12, 1)</f>
        <v>s</v>
      </c>
      <c r="P28" s="85" t="str" cm="1">
        <f t="array" aca="1" ref="P28" ca="1" xml:space="preserve"> MID( INDIRECT(ADDRESS(ROW()-6, COLUMN($C:$C))), P$12, 1)</f>
        <v>h</v>
      </c>
      <c r="Q28" s="85" t="str" cm="1">
        <f t="array" aca="1" ref="Q28" ca="1" xml:space="preserve"> MID( INDIRECT(ADDRESS(ROW()-6, COLUMN($C:$C))), Q$12, 1)</f>
        <v>i</v>
      </c>
      <c r="R28" s="85" t="str" cm="1">
        <f t="array" aca="1" ref="R28" ca="1" xml:space="preserve"> MID( INDIRECT(ADDRESS(ROW()-6, COLUMN($C:$C))), R$12, 1)</f>
        <v>u</v>
      </c>
      <c r="S28" s="85" t="str" cm="1">
        <f t="array" aca="1" ref="S28" ca="1" xml:space="preserve"> MID( INDIRECT(ADDRESS(ROW()-6, COLUMN($C:$C))), S$12, 1)</f>
        <v>a</v>
      </c>
      <c r="T28" s="85" t="str" cm="1">
        <f t="array" aca="1" ref="T28" ca="1" xml:space="preserve"> MID( INDIRECT(ADDRESS(ROW()-6, COLUMN($C:$C))), T$12, 1)</f>
        <v>o</v>
      </c>
      <c r="U28" s="85" t="str" cm="1">
        <f t="array" aca="1" ref="U28" ca="1" xml:space="preserve"> MID( INDIRECT(ADDRESS(ROW()-6, COLUMN($C:$C))), U$12, 1)</f>
        <v>ø</v>
      </c>
      <c r="V28" s="85" t="str" cm="1">
        <f t="array" aca="1" ref="V28" ca="1" xml:space="preserve"> MID( INDIRECT(ADDRESS(ROW()-6, COLUMN($C:$C))), V$12, 1)</f>
        <v>e</v>
      </c>
      <c r="W28" s="85" t="str" cm="1">
        <f t="array" aca="1" ref="W28" ca="1" xml:space="preserve"> MID( INDIRECT(ADDRESS(ROW()-6, COLUMN($C:$C))), W$12, 1)</f>
        <v>I</v>
      </c>
      <c r="X28" s="85" t="str" cm="1">
        <f t="array" aca="1" ref="X28" ca="1" xml:space="preserve"> MID( INDIRECT(ADDRESS(ROW()-6, COLUMN($C:$C))), X$12, 1)</f>
        <v>U</v>
      </c>
      <c r="Y28" s="85" t="str" cm="1">
        <f t="array" aca="1" ref="Y28" ca="1" xml:space="preserve"> MID( INDIRECT(ADDRESS(ROW()-6, COLUMN($C:$C))), Y$12, 1)</f>
        <v>B</v>
      </c>
      <c r="Z28" s="85" t="str" cm="1">
        <f t="array" aca="1" ref="Z28" ca="1" xml:space="preserve"> MID( INDIRECT(ADDRESS(ROW()-6, COLUMN($C:$C))), Z$12, 1)</f>
        <v>D</v>
      </c>
      <c r="AA28" s="85" t="str" cm="1">
        <f t="array" aca="1" ref="AA28" ca="1" xml:space="preserve"> MID( INDIRECT(ADDRESS(ROW()-6, COLUMN($C:$C))), AA$12, 1)</f>
        <v>G</v>
      </c>
      <c r="AB28" s="85" t="str" cm="1">
        <f t="array" aca="1" ref="AB28" ca="1" xml:space="preserve"> MID( INDIRECT(ADDRESS(ROW()-6, COLUMN($C:$C))), AB$12, 1)</f>
        <v>N</v>
      </c>
      <c r="AC28" s="85"/>
      <c r="AD28" s="85"/>
      <c r="AE28" s="85"/>
      <c r="AF28" s="85"/>
      <c r="AG28" s="85"/>
      <c r="AH28" s="85"/>
      <c r="AI28" s="85"/>
      <c r="AJ28" s="85"/>
      <c r="AK28" s="85"/>
      <c r="AL28" s="85"/>
      <c r="AM28" s="85"/>
      <c r="AN28" s="85"/>
      <c r="AO28" s="85"/>
      <c r="AP28" s="85"/>
      <c r="AQ28" s="85"/>
      <c r="AR28" s="85"/>
      <c r="AS28" s="85"/>
      <c r="AT28" s="85"/>
      <c r="AU28" s="85"/>
    </row>
    <row r="29" spans="2:47" s="10" customFormat="1" ht="23">
      <c r="B29" s="37" t="s">
        <v>548</v>
      </c>
      <c r="C29" s="86" t="str" cm="1">
        <f t="array" aca="1" ref="C29" ca="1" xml:space="preserve"> MID( INDIRECT(ADDRESS(ROW()-6, COLUMN($C:$C))), C$12, 1)</f>
        <v>ㄅ</v>
      </c>
      <c r="D29" s="86" t="str" cm="1">
        <f t="array" aca="1" ref="D29" ca="1" xml:space="preserve"> MID( INDIRECT(ADDRESS(ROW()-6, COLUMN($C:$C))), D$12, 1)</f>
        <v>ㄆ</v>
      </c>
      <c r="E29" s="86" t="str" cm="1">
        <f t="array" aca="1" ref="E29" ca="1" xml:space="preserve"> MID( INDIRECT(ADDRESS(ROW()-6, COLUMN($C:$C))), E$12, 1)</f>
        <v>ㆠ</v>
      </c>
      <c r="F29" s="86" t="str" cm="1">
        <f t="array" aca="1" ref="F29" ca="1" xml:space="preserve"> MID( INDIRECT(ADDRESS(ROW()-6, COLUMN($C:$C))), F$12, 1)</f>
        <v>ㄉ</v>
      </c>
      <c r="G29" s="86" t="str" cm="1">
        <f t="array" aca="1" ref="G29" ca="1" xml:space="preserve"> MID( INDIRECT(ADDRESS(ROW()-6, COLUMN($C:$C))), G$12, 1)</f>
        <v>ㄊ</v>
      </c>
      <c r="H29" s="86" t="str" cm="1">
        <f t="array" aca="1" ref="H29" ca="1" xml:space="preserve"> MID( INDIRECT(ADDRESS(ROW()-6, COLUMN($C:$C))), H$12, 1)</f>
        <v>ㄌ</v>
      </c>
      <c r="I29" s="86" t="str" cm="1">
        <f t="array" aca="1" ref="I29" ca="1" xml:space="preserve"> MID( INDIRECT(ADDRESS(ROW()-6, COLUMN($C:$C))), I$12, 1)</f>
        <v>ㄍ</v>
      </c>
      <c r="J29" s="86" t="str" cm="1">
        <f t="array" aca="1" ref="J29" ca="1" xml:space="preserve"> MID( INDIRECT(ADDRESS(ROW()-6, COLUMN($C:$C))), J$12, 1)</f>
        <v>ㄎ</v>
      </c>
      <c r="K29" s="86" t="str" cm="1">
        <f t="array" aca="1" ref="K29" ca="1" xml:space="preserve"> MID( INDIRECT(ADDRESS(ROW()-6, COLUMN($C:$C))), K$12, 1)</f>
        <v>ㆣ</v>
      </c>
      <c r="L29" s="86" t="str" cm="1">
        <f t="array" aca="1" ref="L29" ca="1" xml:space="preserve"> MID( INDIRECT(ADDRESS(ROW()-6, COLUMN($C:$C))), L$12, 1)</f>
        <v>ㄗ</v>
      </c>
      <c r="M29" s="86" t="str" cm="1">
        <f t="array" aca="1" ref="M29" ca="1" xml:space="preserve"> MID( INDIRECT(ADDRESS(ROW()-6, COLUMN($C:$C))), M$12, 1)</f>
        <v>ㄘ</v>
      </c>
      <c r="N29" s="86" t="str" cm="1">
        <f t="array" aca="1" ref="N29" ca="1" xml:space="preserve"> MID( INDIRECT(ADDRESS(ROW()-6, COLUMN($C:$C))), N$12, 1)</f>
        <v>ㆡ</v>
      </c>
      <c r="O29" s="86" t="str" cm="1">
        <f t="array" aca="1" ref="O29" ca="1" xml:space="preserve"> MID( INDIRECT(ADDRESS(ROW()-6, COLUMN($C:$C))), O$12, 1)</f>
        <v>ㄙ</v>
      </c>
      <c r="P29" s="86" t="str" cm="1">
        <f t="array" aca="1" ref="P29" ca="1" xml:space="preserve"> MID( INDIRECT(ADDRESS(ROW()-6, COLUMN($C:$C))), P$12, 1)</f>
        <v>ㄏ</v>
      </c>
      <c r="Q29" s="86" t="str" cm="1">
        <f t="array" aca="1" ref="Q29" ca="1" xml:space="preserve"> MID( INDIRECT(ADDRESS(ROW()-6, COLUMN($C:$C))), Q$12, 1)</f>
        <v>ㄧ</v>
      </c>
      <c r="R29" s="86" t="str" cm="1">
        <f t="array" aca="1" ref="R29" ca="1" xml:space="preserve"> MID( INDIRECT(ADDRESS(ROW()-6, COLUMN($C:$C))), R$12, 1)</f>
        <v>ㄨ</v>
      </c>
      <c r="S29" s="86" t="str" cm="1">
        <f t="array" aca="1" ref="S29" ca="1" xml:space="preserve"> MID( INDIRECT(ADDRESS(ROW()-6, COLUMN($C:$C))), S$12, 1)</f>
        <v>ㄚ</v>
      </c>
      <c r="T29" s="86" t="str" cm="1">
        <f t="array" aca="1" ref="T29" ca="1" xml:space="preserve"> MID( INDIRECT(ADDRESS(ROW()-6, COLUMN($C:$C))), T$12, 1)</f>
        <v>ㆦ</v>
      </c>
      <c r="U29" s="86" t="str" cm="1">
        <f t="array" aca="1" ref="U29" ca="1" xml:space="preserve"> MID( INDIRECT(ADDRESS(ROW()-6, COLUMN($C:$C))), U$12, 1)</f>
        <v>ㄜ</v>
      </c>
      <c r="V29" s="86" t="str" cm="1">
        <f t="array" aca="1" ref="V29" ca="1" xml:space="preserve"> MID( INDIRECT(ADDRESS(ROW()-6, COLUMN($C:$C))), V$12, 1)</f>
        <v>ㆤ</v>
      </c>
      <c r="W29" s="86" t="str" cm="1">
        <f t="array" aca="1" ref="W29" ca="1" xml:space="preserve"> MID( INDIRECT(ADDRESS(ROW()-6, COLUMN($C:$C))), W$12, 1)</f>
        <v>ㄞ</v>
      </c>
      <c r="X29" s="86" t="str" cm="1">
        <f t="array" aca="1" ref="X29" ca="1" xml:space="preserve"> MID( INDIRECT(ADDRESS(ROW()-6, COLUMN($C:$C))), X$12, 1)</f>
        <v>ㄠ</v>
      </c>
      <c r="Y29" s="86" t="str" cm="1">
        <f t="array" aca="1" ref="Y29" ca="1" xml:space="preserve"> MID( INDIRECT(ADDRESS(ROW()-6, COLUMN($C:$C))), Y$12, 1)</f>
        <v>ㆬ</v>
      </c>
      <c r="Z29" s="86" t="str" cm="1">
        <f t="array" aca="1" ref="Z29" ca="1" xml:space="preserve"> MID( INDIRECT(ADDRESS(ROW()-6, COLUMN($C:$C))), Z$12, 1)</f>
        <v>ㄣ</v>
      </c>
      <c r="AA29" s="86" t="str" cm="1">
        <f t="array" aca="1" ref="AA29" ca="1" xml:space="preserve"> MID( INDIRECT(ADDRESS(ROW()-6, COLUMN($C:$C))), AA$12, 1)</f>
        <v>ㆭ</v>
      </c>
      <c r="AB29" s="86" t="str" cm="1">
        <f t="array" aca="1" ref="AB29" ca="1" xml:space="preserve"> MID( INDIRECT(ADDRESS(ROW()-6, COLUMN($C:$C))), AB$12, 1)</f>
        <v>ｎ</v>
      </c>
      <c r="AC29" s="86"/>
      <c r="AD29" s="86"/>
      <c r="AE29" s="86"/>
      <c r="AF29" s="86"/>
      <c r="AG29" s="86"/>
      <c r="AH29" s="86"/>
      <c r="AI29" s="86"/>
      <c r="AJ29" s="86"/>
      <c r="AK29" s="86"/>
      <c r="AL29" s="86"/>
      <c r="AM29" s="86"/>
      <c r="AN29" s="86"/>
      <c r="AO29" s="86"/>
      <c r="AP29" s="86"/>
      <c r="AQ29" s="86"/>
      <c r="AR29" s="86"/>
      <c r="AS29" s="86"/>
      <c r="AT29" s="86"/>
      <c r="AU29" s="86"/>
    </row>
    <row r="30" spans="2:47" s="10" customFormat="1" ht="23"/>
    <row r="32" spans="2:47" s="10" customFormat="1" ht="45">
      <c r="B32" s="11" t="s">
        <v>151</v>
      </c>
    </row>
    <row r="33" spans="1:47" s="10" customFormat="1" ht="23"/>
    <row r="34" spans="1:47" s="10" customFormat="1" ht="30">
      <c r="B34" s="124" t="s">
        <v>549</v>
      </c>
    </row>
    <row r="35" spans="1:47" s="10" customFormat="1" ht="23">
      <c r="B35" s="123" t="s">
        <v>551</v>
      </c>
      <c r="C35" s="107"/>
      <c r="D35" s="107"/>
      <c r="E35" s="107"/>
      <c r="F35" s="107"/>
      <c r="G35" s="107"/>
      <c r="H35" s="107"/>
      <c r="I35" s="107"/>
      <c r="J35" s="107"/>
      <c r="K35" s="107"/>
      <c r="L35" s="107"/>
      <c r="M35" s="107"/>
      <c r="N35" s="107"/>
      <c r="O35" s="107"/>
      <c r="P35" s="107"/>
      <c r="Q35" s="107"/>
      <c r="R35" s="107"/>
      <c r="S35" s="107"/>
      <c r="T35" s="107"/>
      <c r="U35" s="107"/>
      <c r="V35" s="107"/>
      <c r="W35" s="107"/>
      <c r="X35" s="107"/>
      <c r="Y35" s="107"/>
      <c r="Z35" s="107"/>
    </row>
    <row r="36" spans="1:47" s="10" customFormat="1" ht="23"/>
    <row r="37" spans="1:47" s="10" customFormat="1" ht="23">
      <c r="B37" s="12" t="s">
        <v>547</v>
      </c>
      <c r="C37" s="106" t="str" cm="1">
        <f t="array" aca="1" ref="C37" ca="1" xml:space="preserve"> MID( INDIRECT(ADDRESS(ROW()-2, COLUMN($B:$B))), 6, 41)</f>
        <v>1qaz2wsxedcrfvtgbyhnujm8ik,9ol.0p;/-43657</v>
      </c>
      <c r="D37" s="106"/>
      <c r="E37" s="106"/>
      <c r="F37" s="106"/>
      <c r="G37" s="106"/>
      <c r="H37" s="106"/>
      <c r="I37" s="106"/>
      <c r="J37" s="106"/>
      <c r="K37" s="106"/>
      <c r="L37" s="106"/>
      <c r="M37" s="106"/>
      <c r="N37" s="106"/>
      <c r="O37" s="106"/>
      <c r="P37" s="106"/>
      <c r="Q37" s="106"/>
      <c r="R37" s="106"/>
      <c r="S37" s="106"/>
      <c r="T37" s="106"/>
      <c r="U37" s="106"/>
      <c r="V37" s="106"/>
      <c r="W37" s="106"/>
      <c r="X37" s="106"/>
      <c r="Y37" s="106"/>
      <c r="Z37" s="106"/>
    </row>
    <row r="38" spans="1:47" s="10" customFormat="1" ht="23">
      <c r="B38" s="7" t="s">
        <v>548</v>
      </c>
      <c r="C38" s="105" t="str" cm="1">
        <f t="array" aca="1" ref="C38" ca="1" xml:space="preserve"> MID( INDIRECT(ADDRESS(ROW()-3, COLUMN($B:$B))), 48, 41)</f>
        <v>ㄅㄆㄇㆠㄉㄊㄋㄌㄍㄎㄏㄐㄑㄒㆣㄫㆡㄗㄘㄙㄧㄨㆬㄚㆦㄜㆰㄞㆤㄠㆲㄢㄣㄤㆭｎˋ˪ˊ˫．</v>
      </c>
      <c r="D38" s="105"/>
      <c r="E38" s="105"/>
      <c r="F38" s="105"/>
      <c r="G38" s="105"/>
      <c r="H38" s="105"/>
      <c r="I38" s="105"/>
      <c r="J38" s="105"/>
      <c r="K38" s="105"/>
      <c r="L38" s="105"/>
      <c r="M38" s="105"/>
      <c r="N38" s="105"/>
      <c r="O38" s="105"/>
      <c r="P38" s="105"/>
      <c r="Q38" s="105"/>
      <c r="R38" s="105"/>
      <c r="S38" s="105"/>
      <c r="T38" s="105"/>
      <c r="U38" s="105"/>
      <c r="V38" s="105"/>
      <c r="W38" s="105"/>
      <c r="X38" s="105"/>
      <c r="Y38" s="105"/>
      <c r="Z38" s="105"/>
    </row>
    <row r="39" spans="1:47" s="10" customFormat="1" ht="23"/>
    <row r="40" spans="1:47" s="10" customFormat="1" ht="30">
      <c r="B40" s="124" t="s">
        <v>550</v>
      </c>
    </row>
    <row r="41" spans="1:47" s="10" customFormat="1" ht="6" customHeight="1"/>
    <row r="42" spans="1:47" s="10" customFormat="1" ht="23">
      <c r="B42" s="43" t="s">
        <v>0</v>
      </c>
      <c r="C42" s="42" cm="1">
        <f t="array" ref="C42" xml:space="preserve"> COLUMN() - COLUMN($B:$B)</f>
        <v>1</v>
      </c>
      <c r="D42" s="42" cm="1">
        <f t="array" ref="D42" xml:space="preserve"> COLUMN() - COLUMN($B:$B)</f>
        <v>2</v>
      </c>
      <c r="E42" s="42" cm="1">
        <f t="array" ref="E42" xml:space="preserve"> COLUMN() - COLUMN($B:$B)</f>
        <v>3</v>
      </c>
      <c r="F42" s="42" cm="1">
        <f t="array" ref="F42" xml:space="preserve"> COLUMN() - COLUMN($B:$B)</f>
        <v>4</v>
      </c>
      <c r="G42" s="42" cm="1">
        <f t="array" ref="G42" xml:space="preserve"> COLUMN() - COLUMN($B:$B)</f>
        <v>5</v>
      </c>
      <c r="H42" s="42" cm="1">
        <f t="array" ref="H42" xml:space="preserve"> COLUMN() - COLUMN($B:$B)</f>
        <v>6</v>
      </c>
      <c r="I42" s="42" cm="1">
        <f t="array" ref="I42" xml:space="preserve"> COLUMN() - COLUMN($B:$B)</f>
        <v>7</v>
      </c>
      <c r="J42" s="42" cm="1">
        <f t="array" ref="J42" xml:space="preserve"> COLUMN() - COLUMN($B:$B)</f>
        <v>8</v>
      </c>
      <c r="K42" s="42" cm="1">
        <f t="array" ref="K42" xml:space="preserve"> COLUMN() - COLUMN($B:$B)</f>
        <v>9</v>
      </c>
      <c r="L42" s="42" cm="1">
        <f t="array" ref="L42" xml:space="preserve"> COLUMN() - COLUMN($B:$B)</f>
        <v>10</v>
      </c>
      <c r="M42" s="42" cm="1">
        <f t="array" ref="M42" xml:space="preserve"> COLUMN() - COLUMN($B:$B)</f>
        <v>11</v>
      </c>
      <c r="N42" s="42" cm="1">
        <f t="array" ref="N42" xml:space="preserve"> COLUMN() - COLUMN($B:$B)</f>
        <v>12</v>
      </c>
      <c r="O42" s="42" cm="1">
        <f t="array" ref="O42" xml:space="preserve"> COLUMN() - COLUMN($B:$B)</f>
        <v>13</v>
      </c>
      <c r="P42" s="42" cm="1">
        <f t="array" ref="P42" xml:space="preserve"> COLUMN() - COLUMN($B:$B)</f>
        <v>14</v>
      </c>
      <c r="Q42" s="42" cm="1">
        <f t="array" ref="Q42" xml:space="preserve"> COLUMN() - COLUMN($B:$B)</f>
        <v>15</v>
      </c>
      <c r="R42" s="42" cm="1">
        <f t="array" ref="R42" xml:space="preserve"> COLUMN() - COLUMN($B:$B)</f>
        <v>16</v>
      </c>
      <c r="S42" s="42" cm="1">
        <f t="array" ref="S42" xml:space="preserve"> COLUMN() - COLUMN($B:$B)</f>
        <v>17</v>
      </c>
      <c r="T42" s="42" cm="1">
        <f t="array" ref="T42" xml:space="preserve"> COLUMN() - COLUMN($B:$B)</f>
        <v>18</v>
      </c>
      <c r="U42" s="42" cm="1">
        <f t="array" ref="U42" xml:space="preserve"> COLUMN() - COLUMN($B:$B)</f>
        <v>19</v>
      </c>
      <c r="V42" s="42" cm="1">
        <f t="array" ref="V42" xml:space="preserve"> COLUMN() - COLUMN($B:$B)</f>
        <v>20</v>
      </c>
      <c r="W42" s="42" cm="1">
        <f t="array" ref="W42" xml:space="preserve"> COLUMN() - COLUMN($B:$B)</f>
        <v>21</v>
      </c>
      <c r="X42" s="42" cm="1">
        <f t="array" ref="X42" xml:space="preserve"> COLUMN() - COLUMN($B:$B)</f>
        <v>22</v>
      </c>
      <c r="Y42" s="42" cm="1">
        <f t="array" ref="Y42" xml:space="preserve"> COLUMN() - COLUMN($B:$B)</f>
        <v>23</v>
      </c>
      <c r="Z42" s="42" cm="1">
        <f t="array" ref="Z42" xml:space="preserve"> COLUMN() - COLUMN($B:$B)</f>
        <v>24</v>
      </c>
      <c r="AA42" s="42" cm="1">
        <f t="array" ref="AA42" xml:space="preserve"> COLUMN() - COLUMN($B:$B)</f>
        <v>25</v>
      </c>
      <c r="AB42" s="42" cm="1">
        <f t="array" ref="AB42" xml:space="preserve"> COLUMN() - COLUMN($B:$B)</f>
        <v>26</v>
      </c>
      <c r="AC42" s="42" cm="1">
        <f t="array" ref="AC42" xml:space="preserve"> COLUMN() - COLUMN($B:$B)</f>
        <v>27</v>
      </c>
      <c r="AD42" s="42" cm="1">
        <f t="array" ref="AD42" xml:space="preserve"> COLUMN() - COLUMN($B:$B)</f>
        <v>28</v>
      </c>
      <c r="AE42" s="42" cm="1">
        <f t="array" ref="AE42" xml:space="preserve"> COLUMN() - COLUMN($B:$B)</f>
        <v>29</v>
      </c>
      <c r="AF42" s="42" cm="1">
        <f t="array" ref="AF42" xml:space="preserve"> COLUMN() - COLUMN($B:$B)</f>
        <v>30</v>
      </c>
      <c r="AG42" s="42" cm="1">
        <f t="array" ref="AG42" xml:space="preserve"> COLUMN() - COLUMN($B:$B)</f>
        <v>31</v>
      </c>
      <c r="AH42" s="42" cm="1">
        <f t="array" ref="AH42" xml:space="preserve"> COLUMN() - COLUMN($B:$B)</f>
        <v>32</v>
      </c>
      <c r="AI42" s="42" cm="1">
        <f t="array" ref="AI42" xml:space="preserve"> COLUMN() - COLUMN($B:$B)</f>
        <v>33</v>
      </c>
      <c r="AJ42" s="42" cm="1">
        <f t="array" ref="AJ42" xml:space="preserve"> COLUMN() - COLUMN($B:$B)</f>
        <v>34</v>
      </c>
      <c r="AK42" s="42" cm="1">
        <f t="array" ref="AK42" xml:space="preserve"> COLUMN() - COLUMN($B:$B)</f>
        <v>35</v>
      </c>
      <c r="AL42" s="42" cm="1">
        <f t="array" ref="AL42" xml:space="preserve"> COLUMN() - COLUMN($B:$B)</f>
        <v>36</v>
      </c>
      <c r="AM42" s="42" cm="1">
        <f t="array" ref="AM42" xml:space="preserve"> COLUMN() - COLUMN($B:$B)</f>
        <v>37</v>
      </c>
      <c r="AN42" s="42" cm="1">
        <f t="array" ref="AN42" xml:space="preserve"> COLUMN() - COLUMN($B:$B)</f>
        <v>38</v>
      </c>
      <c r="AO42" s="42" cm="1">
        <f t="array" ref="AO42" xml:space="preserve"> COLUMN() - COLUMN($B:$B)</f>
        <v>39</v>
      </c>
      <c r="AP42" s="42" cm="1">
        <f t="array" ref="AP42" xml:space="preserve"> COLUMN() - COLUMN($B:$B)</f>
        <v>40</v>
      </c>
      <c r="AQ42" s="42" cm="1">
        <f t="array" ref="AQ42" xml:space="preserve"> COLUMN() - COLUMN($B:$B)</f>
        <v>41</v>
      </c>
      <c r="AR42" s="42" cm="1">
        <f t="array" ref="AR42" xml:space="preserve"> COLUMN() - COLUMN($B:$B)</f>
        <v>42</v>
      </c>
      <c r="AS42" s="42" cm="1">
        <f t="array" ref="AS42" xml:space="preserve"> COLUMN() - COLUMN($B:$B)</f>
        <v>43</v>
      </c>
      <c r="AT42" s="42" cm="1">
        <f t="array" ref="AT42" xml:space="preserve"> COLUMN() - COLUMN($B:$B)</f>
        <v>44</v>
      </c>
      <c r="AU42" s="42" cm="1">
        <f t="array" ref="AU42" xml:space="preserve"> COLUMN() - COLUMN($B:$B)</f>
        <v>45</v>
      </c>
    </row>
    <row r="43" spans="1:47" s="10" customFormat="1" ht="23">
      <c r="B43" s="12" t="s">
        <v>547</v>
      </c>
      <c r="C43" s="85" t="str" cm="1">
        <f t="array" aca="1" ref="C43" ca="1" xml:space="preserve"> MID( INDIRECT(ADDRESS(ROW()-6, COLUMN($C:$C))), C$12, 1)</f>
        <v>1</v>
      </c>
      <c r="D43" s="85" t="str" cm="1">
        <f t="array" aca="1" ref="D43" ca="1" xml:space="preserve"> MID( INDIRECT(ADDRESS(ROW()-6, COLUMN($C:$C))), D$12, 1)</f>
        <v>q</v>
      </c>
      <c r="E43" s="85" t="str" cm="1">
        <f t="array" aca="1" ref="E43" ca="1" xml:space="preserve"> MID( INDIRECT(ADDRESS(ROW()-6, COLUMN($C:$C))), E$12, 1)</f>
        <v>a</v>
      </c>
      <c r="F43" s="85" t="str" cm="1">
        <f t="array" aca="1" ref="F43" ca="1" xml:space="preserve"> MID( INDIRECT(ADDRESS(ROW()-6, COLUMN($C:$C))), F$12, 1)</f>
        <v>z</v>
      </c>
      <c r="G43" s="85" t="str" cm="1">
        <f t="array" aca="1" ref="G43" ca="1" xml:space="preserve"> MID( INDIRECT(ADDRESS(ROW()-6, COLUMN($C:$C))), G$12, 1)</f>
        <v>2</v>
      </c>
      <c r="H43" s="85" t="str" cm="1">
        <f t="array" aca="1" ref="H43" ca="1" xml:space="preserve"> MID( INDIRECT(ADDRESS(ROW()-6, COLUMN($C:$C))), H$12, 1)</f>
        <v>w</v>
      </c>
      <c r="I43" s="85" t="str" cm="1">
        <f t="array" aca="1" ref="I43" ca="1" xml:space="preserve"> MID( INDIRECT(ADDRESS(ROW()-6, COLUMN($C:$C))), I$12, 1)</f>
        <v>s</v>
      </c>
      <c r="J43" s="85" t="str" cm="1">
        <f t="array" aca="1" ref="J43" ca="1" xml:space="preserve"> MID( INDIRECT(ADDRESS(ROW()-6, COLUMN($C:$C))), J$12, 1)</f>
        <v>x</v>
      </c>
      <c r="K43" s="85" t="str" cm="1">
        <f t="array" aca="1" ref="K43" ca="1" xml:space="preserve"> MID( INDIRECT(ADDRESS(ROW()-6, COLUMN($C:$C))), K$12, 1)</f>
        <v>e</v>
      </c>
      <c r="L43" s="85" t="str" cm="1">
        <f t="array" aca="1" ref="L43" ca="1" xml:space="preserve"> MID( INDIRECT(ADDRESS(ROW()-6, COLUMN($C:$C))), L$12, 1)</f>
        <v>d</v>
      </c>
      <c r="M43" s="85" t="str" cm="1">
        <f t="array" aca="1" ref="M43" ca="1" xml:space="preserve"> MID( INDIRECT(ADDRESS(ROW()-6, COLUMN($C:$C))), M$12, 1)</f>
        <v>c</v>
      </c>
      <c r="N43" s="85" t="str" cm="1">
        <f t="array" aca="1" ref="N43" ca="1" xml:space="preserve"> MID( INDIRECT(ADDRESS(ROW()-6, COLUMN($C:$C))), N$12, 1)</f>
        <v>r</v>
      </c>
      <c r="O43" s="85" t="str" cm="1">
        <f t="array" aca="1" ref="O43" ca="1" xml:space="preserve"> MID( INDIRECT(ADDRESS(ROW()-6, COLUMN($C:$C))), O$12, 1)</f>
        <v>f</v>
      </c>
      <c r="P43" s="85" t="str" cm="1">
        <f t="array" aca="1" ref="P43" ca="1" xml:space="preserve"> MID( INDIRECT(ADDRESS(ROW()-6, COLUMN($C:$C))), P$12, 1)</f>
        <v>v</v>
      </c>
      <c r="Q43" s="85" t="str" cm="1">
        <f t="array" aca="1" ref="Q43" ca="1" xml:space="preserve"> MID( INDIRECT(ADDRESS(ROW()-6, COLUMN($C:$C))), Q$12, 1)</f>
        <v>t</v>
      </c>
      <c r="R43" s="85" t="str" cm="1">
        <f t="array" aca="1" ref="R43" ca="1" xml:space="preserve"> MID( INDIRECT(ADDRESS(ROW()-6, COLUMN($C:$C))), R$12, 1)</f>
        <v>g</v>
      </c>
      <c r="S43" s="85" t="str" cm="1">
        <f t="array" aca="1" ref="S43" ca="1" xml:space="preserve"> MID( INDIRECT(ADDRESS(ROW()-6, COLUMN($C:$C))), S$12, 1)</f>
        <v>b</v>
      </c>
      <c r="T43" s="85" t="str" cm="1">
        <f t="array" aca="1" ref="T43" ca="1" xml:space="preserve"> MID( INDIRECT(ADDRESS(ROW()-6, COLUMN($C:$C))), T$12, 1)</f>
        <v>y</v>
      </c>
      <c r="U43" s="85" t="str" cm="1">
        <f t="array" aca="1" ref="U43" ca="1" xml:space="preserve"> MID( INDIRECT(ADDRESS(ROW()-6, COLUMN($C:$C))), U$12, 1)</f>
        <v>h</v>
      </c>
      <c r="V43" s="85" t="str" cm="1">
        <f t="array" aca="1" ref="V43" ca="1" xml:space="preserve"> MID( INDIRECT(ADDRESS(ROW()-6, COLUMN($C:$C))), V$12, 1)</f>
        <v>n</v>
      </c>
      <c r="W43" s="85" t="str" cm="1">
        <f t="array" aca="1" ref="W43" ca="1" xml:space="preserve"> MID( INDIRECT(ADDRESS(ROW()-6, COLUMN($C:$C))), W$12, 1)</f>
        <v>u</v>
      </c>
      <c r="X43" s="85" t="str" cm="1">
        <f t="array" aca="1" ref="X43" ca="1" xml:space="preserve"> MID( INDIRECT(ADDRESS(ROW()-6, COLUMN($C:$C))), X$12, 1)</f>
        <v>j</v>
      </c>
      <c r="Y43" s="85" t="str" cm="1">
        <f t="array" aca="1" ref="Y43" ca="1" xml:space="preserve"> MID( INDIRECT(ADDRESS(ROW()-6, COLUMN($C:$C))), Y$12, 1)</f>
        <v>m</v>
      </c>
      <c r="Z43" s="85" t="str" cm="1">
        <f t="array" aca="1" ref="Z43" ca="1" xml:space="preserve"> MID( INDIRECT(ADDRESS(ROW()-6, COLUMN($C:$C))), Z$12, 1)</f>
        <v>8</v>
      </c>
      <c r="AA43" s="85" t="str" cm="1">
        <f t="array" aca="1" ref="AA43" ca="1" xml:space="preserve"> MID( INDIRECT(ADDRESS(ROW()-6, COLUMN($C:$C))), AA$12, 1)</f>
        <v>i</v>
      </c>
      <c r="AB43" s="85" t="str" cm="1">
        <f t="array" aca="1" ref="AB43" ca="1" xml:space="preserve"> MID( INDIRECT(ADDRESS(ROW()-6, COLUMN($C:$C))), AB$12, 1)</f>
        <v>k</v>
      </c>
      <c r="AC43" s="85" t="str" cm="1">
        <f t="array" aca="1" ref="AC43" ca="1" xml:space="preserve"> MID( INDIRECT(ADDRESS(ROW()-6, COLUMN($C:$C))), AC$12, 1)</f>
        <v>,</v>
      </c>
      <c r="AD43" s="85" t="str" cm="1">
        <f t="array" aca="1" ref="AD43" ca="1" xml:space="preserve"> MID( INDIRECT(ADDRESS(ROW()-6, COLUMN($C:$C))), AD$12, 1)</f>
        <v>9</v>
      </c>
      <c r="AE43" s="85" t="str" cm="1">
        <f t="array" aca="1" ref="AE43" ca="1" xml:space="preserve"> MID( INDIRECT(ADDRESS(ROW()-6, COLUMN($C:$C))), AE$12, 1)</f>
        <v>o</v>
      </c>
      <c r="AF43" s="85" t="str" cm="1">
        <f t="array" aca="1" ref="AF43" ca="1" xml:space="preserve"> MID( INDIRECT(ADDRESS(ROW()-6, COLUMN($C:$C))), AF$12, 1)</f>
        <v>l</v>
      </c>
      <c r="AG43" s="85" t="str" cm="1">
        <f t="array" aca="1" ref="AG43" ca="1" xml:space="preserve"> MID( INDIRECT(ADDRESS(ROW()-6, COLUMN($C:$C))), AG$12, 1)</f>
        <v>.</v>
      </c>
      <c r="AH43" s="85" t="str" cm="1">
        <f t="array" aca="1" ref="AH43" ca="1" xml:space="preserve"> MID( INDIRECT(ADDRESS(ROW()-6, COLUMN($C:$C))), AH$12, 1)</f>
        <v>0</v>
      </c>
      <c r="AI43" s="85" t="str" cm="1">
        <f t="array" aca="1" ref="AI43" ca="1" xml:space="preserve"> MID( INDIRECT(ADDRESS(ROW()-6, COLUMN($C:$C))), AI$12, 1)</f>
        <v>p</v>
      </c>
      <c r="AJ43" s="85" t="str" cm="1">
        <f t="array" aca="1" ref="AJ43" ca="1" xml:space="preserve"> MID( INDIRECT(ADDRESS(ROW()-6, COLUMN($C:$C))), AJ$12, 1)</f>
        <v>;</v>
      </c>
      <c r="AK43" s="85" t="str" cm="1">
        <f t="array" aca="1" ref="AK43" ca="1" xml:space="preserve"> MID( INDIRECT(ADDRESS(ROW()-6, COLUMN($C:$C))), AK$12, 1)</f>
        <v>/</v>
      </c>
      <c r="AL43" s="85" t="str" cm="1">
        <f t="array" aca="1" ref="AL43" ca="1" xml:space="preserve"> MID( INDIRECT(ADDRESS(ROW()-6, COLUMN($C:$C))), AL$12, 1)</f>
        <v>-</v>
      </c>
      <c r="AM43" s="85" t="str" cm="1">
        <f t="array" aca="1" ref="AM43" ca="1" xml:space="preserve"> MID( INDIRECT(ADDRESS(ROW()-6, COLUMN($C:$C))), AM$12, 1)</f>
        <v>4</v>
      </c>
      <c r="AN43" s="85" t="str" cm="1">
        <f t="array" aca="1" ref="AN43" ca="1" xml:space="preserve"> MID( INDIRECT(ADDRESS(ROW()-6, COLUMN($C:$C))), AN$12, 1)</f>
        <v>3</v>
      </c>
      <c r="AO43" s="85" t="str" cm="1">
        <f t="array" aca="1" ref="AO43" ca="1" xml:space="preserve"> MID( INDIRECT(ADDRESS(ROW()-6, COLUMN($C:$C))), AO$12, 1)</f>
        <v>6</v>
      </c>
      <c r="AP43" s="85" t="str" cm="1">
        <f t="array" aca="1" ref="AP43" ca="1" xml:space="preserve"> MID( INDIRECT(ADDRESS(ROW()-6, COLUMN($C:$C))), AP$12, 1)</f>
        <v>5</v>
      </c>
      <c r="AQ43" s="85" t="str" cm="1">
        <f t="array" aca="1" ref="AQ43" ca="1" xml:space="preserve"> MID( INDIRECT(ADDRESS(ROW()-6, COLUMN($C:$C))), AQ$12, 1)</f>
        <v>7</v>
      </c>
      <c r="AR43" s="85"/>
      <c r="AS43" s="85"/>
      <c r="AT43" s="85"/>
      <c r="AU43" s="85"/>
    </row>
    <row r="44" spans="1:47" s="10" customFormat="1" ht="23">
      <c r="B44" s="37" t="s">
        <v>548</v>
      </c>
      <c r="C44" s="86" t="str" cm="1">
        <f t="array" aca="1" ref="C44" ca="1" xml:space="preserve"> MID( INDIRECT(ADDRESS(ROW()-6, COLUMN($C:$C))), C$12, 1)</f>
        <v>ㄅ</v>
      </c>
      <c r="D44" s="86" t="str" cm="1">
        <f t="array" aca="1" ref="D44" ca="1" xml:space="preserve"> MID( INDIRECT(ADDRESS(ROW()-6, COLUMN($C:$C))), D$12, 1)</f>
        <v>ㄆ</v>
      </c>
      <c r="E44" s="86" t="str" cm="1">
        <f t="array" aca="1" ref="E44" ca="1" xml:space="preserve"> MID( INDIRECT(ADDRESS(ROW()-6, COLUMN($C:$C))), E$12, 1)</f>
        <v>ㄇ</v>
      </c>
      <c r="F44" s="86" t="str" cm="1">
        <f t="array" aca="1" ref="F44" ca="1" xml:space="preserve"> MID( INDIRECT(ADDRESS(ROW()-6, COLUMN($C:$C))), F$12, 1)</f>
        <v>ㆠ</v>
      </c>
      <c r="G44" s="86" t="str" cm="1">
        <f t="array" aca="1" ref="G44" ca="1" xml:space="preserve"> MID( INDIRECT(ADDRESS(ROW()-6, COLUMN($C:$C))), G$12, 1)</f>
        <v>ㄉ</v>
      </c>
      <c r="H44" s="86" t="str" cm="1">
        <f t="array" aca="1" ref="H44" ca="1" xml:space="preserve"> MID( INDIRECT(ADDRESS(ROW()-6, COLUMN($C:$C))), H$12, 1)</f>
        <v>ㄊ</v>
      </c>
      <c r="I44" s="86" t="str" cm="1">
        <f t="array" aca="1" ref="I44" ca="1" xml:space="preserve"> MID( INDIRECT(ADDRESS(ROW()-6, COLUMN($C:$C))), I$12, 1)</f>
        <v>ㄋ</v>
      </c>
      <c r="J44" s="86" t="str" cm="1">
        <f t="array" aca="1" ref="J44" ca="1" xml:space="preserve"> MID( INDIRECT(ADDRESS(ROW()-6, COLUMN($C:$C))), J$12, 1)</f>
        <v>ㄌ</v>
      </c>
      <c r="K44" s="86" t="str" cm="1">
        <f t="array" aca="1" ref="K44" ca="1" xml:space="preserve"> MID( INDIRECT(ADDRESS(ROW()-6, COLUMN($C:$C))), K$12, 1)</f>
        <v>ㄍ</v>
      </c>
      <c r="L44" s="86" t="str" cm="1">
        <f t="array" aca="1" ref="L44" ca="1" xml:space="preserve"> MID( INDIRECT(ADDRESS(ROW()-6, COLUMN($C:$C))), L$12, 1)</f>
        <v>ㄎ</v>
      </c>
      <c r="M44" s="86" t="str" cm="1">
        <f t="array" aca="1" ref="M44" ca="1" xml:space="preserve"> MID( INDIRECT(ADDRESS(ROW()-6, COLUMN($C:$C))), M$12, 1)</f>
        <v>ㄏ</v>
      </c>
      <c r="N44" s="86" t="str" cm="1">
        <f t="array" aca="1" ref="N44" ca="1" xml:space="preserve"> MID( INDIRECT(ADDRESS(ROW()-6, COLUMN($C:$C))), N$12, 1)</f>
        <v>ㄐ</v>
      </c>
      <c r="O44" s="86" t="str" cm="1">
        <f t="array" aca="1" ref="O44" ca="1" xml:space="preserve"> MID( INDIRECT(ADDRESS(ROW()-6, COLUMN($C:$C))), O$12, 1)</f>
        <v>ㄑ</v>
      </c>
      <c r="P44" s="86" t="str" cm="1">
        <f t="array" aca="1" ref="P44" ca="1" xml:space="preserve"> MID( INDIRECT(ADDRESS(ROW()-6, COLUMN($C:$C))), P$12, 1)</f>
        <v>ㄒ</v>
      </c>
      <c r="Q44" s="86" t="str" cm="1">
        <f t="array" aca="1" ref="Q44" ca="1" xml:space="preserve"> MID( INDIRECT(ADDRESS(ROW()-6, COLUMN($C:$C))), Q$12, 1)</f>
        <v>ㆣ</v>
      </c>
      <c r="R44" s="86" t="str" cm="1">
        <f t="array" aca="1" ref="R44" ca="1" xml:space="preserve"> MID( INDIRECT(ADDRESS(ROW()-6, COLUMN($C:$C))), R$12, 1)</f>
        <v>ㄫ</v>
      </c>
      <c r="S44" s="86" t="str" cm="1">
        <f t="array" aca="1" ref="S44" ca="1" xml:space="preserve"> MID( INDIRECT(ADDRESS(ROW()-6, COLUMN($C:$C))), S$12, 1)</f>
        <v>ㆡ</v>
      </c>
      <c r="T44" s="86" t="str" cm="1">
        <f t="array" aca="1" ref="T44" ca="1" xml:space="preserve"> MID( INDIRECT(ADDRESS(ROW()-6, COLUMN($C:$C))), T$12, 1)</f>
        <v>ㄗ</v>
      </c>
      <c r="U44" s="86" t="str" cm="1">
        <f t="array" aca="1" ref="U44" ca="1" xml:space="preserve"> MID( INDIRECT(ADDRESS(ROW()-6, COLUMN($C:$C))), U$12, 1)</f>
        <v>ㄘ</v>
      </c>
      <c r="V44" s="86" t="str" cm="1">
        <f t="array" aca="1" ref="V44" ca="1" xml:space="preserve"> MID( INDIRECT(ADDRESS(ROW()-6, COLUMN($C:$C))), V$12, 1)</f>
        <v>ㄙ</v>
      </c>
      <c r="W44" s="86" t="str" cm="1">
        <f t="array" aca="1" ref="W44" ca="1" xml:space="preserve"> MID( INDIRECT(ADDRESS(ROW()-6, COLUMN($C:$C))), W$12, 1)</f>
        <v>ㄧ</v>
      </c>
      <c r="X44" s="86" t="str" cm="1">
        <f t="array" aca="1" ref="X44" ca="1" xml:space="preserve"> MID( INDIRECT(ADDRESS(ROW()-6, COLUMN($C:$C))), X$12, 1)</f>
        <v>ㄨ</v>
      </c>
      <c r="Y44" s="86" t="str" cm="1">
        <f t="array" aca="1" ref="Y44" ca="1" xml:space="preserve"> MID( INDIRECT(ADDRESS(ROW()-6, COLUMN($C:$C))), Y$12, 1)</f>
        <v>ㆬ</v>
      </c>
      <c r="Z44" s="86" t="str" cm="1">
        <f t="array" aca="1" ref="Z44" ca="1" xml:space="preserve"> MID( INDIRECT(ADDRESS(ROW()-6, COLUMN($C:$C))), Z$12, 1)</f>
        <v>ㄚ</v>
      </c>
      <c r="AA44" s="86" t="str" cm="1">
        <f t="array" aca="1" ref="AA44" ca="1" xml:space="preserve"> MID( INDIRECT(ADDRESS(ROW()-6, COLUMN($C:$C))), AA$12, 1)</f>
        <v>ㆦ</v>
      </c>
      <c r="AB44" s="86" t="str" cm="1">
        <f t="array" aca="1" ref="AB44" ca="1" xml:space="preserve"> MID( INDIRECT(ADDRESS(ROW()-6, COLUMN($C:$C))), AB$12, 1)</f>
        <v>ㄜ</v>
      </c>
      <c r="AC44" s="86" t="str" cm="1">
        <f t="array" aca="1" ref="AC44" ca="1" xml:space="preserve"> MID( INDIRECT(ADDRESS(ROW()-6, COLUMN($C:$C))), AC$12, 1)</f>
        <v>ㆰ</v>
      </c>
      <c r="AD44" s="86" t="str" cm="1">
        <f t="array" aca="1" ref="AD44" ca="1" xml:space="preserve"> MID( INDIRECT(ADDRESS(ROW()-6, COLUMN($C:$C))), AD$12, 1)</f>
        <v>ㄞ</v>
      </c>
      <c r="AE44" s="86" t="str" cm="1">
        <f t="array" aca="1" ref="AE44" ca="1" xml:space="preserve"> MID( INDIRECT(ADDRESS(ROW()-6, COLUMN($C:$C))), AE$12, 1)</f>
        <v>ㆤ</v>
      </c>
      <c r="AF44" s="86" t="str" cm="1">
        <f t="array" aca="1" ref="AF44" ca="1" xml:space="preserve"> MID( INDIRECT(ADDRESS(ROW()-6, COLUMN($C:$C))), AF$12, 1)</f>
        <v>ㄠ</v>
      </c>
      <c r="AG44" s="86" t="str" cm="1">
        <f t="array" aca="1" ref="AG44" ca="1" xml:space="preserve"> MID( INDIRECT(ADDRESS(ROW()-6, COLUMN($C:$C))), AG$12, 1)</f>
        <v>ㆲ</v>
      </c>
      <c r="AH44" s="86" t="str" cm="1">
        <f t="array" aca="1" ref="AH44" ca="1" xml:space="preserve"> MID( INDIRECT(ADDRESS(ROW()-6, COLUMN($C:$C))), AH$12, 1)</f>
        <v>ㄢ</v>
      </c>
      <c r="AI44" s="86" t="str" cm="1">
        <f t="array" aca="1" ref="AI44" ca="1" xml:space="preserve"> MID( INDIRECT(ADDRESS(ROW()-6, COLUMN($C:$C))), AI$12, 1)</f>
        <v>ㄣ</v>
      </c>
      <c r="AJ44" s="86" t="str" cm="1">
        <f t="array" aca="1" ref="AJ44" ca="1" xml:space="preserve"> MID( INDIRECT(ADDRESS(ROW()-6, COLUMN($C:$C))), AJ$12, 1)</f>
        <v>ㄤ</v>
      </c>
      <c r="AK44" s="86" t="str" cm="1">
        <f t="array" aca="1" ref="AK44" ca="1" xml:space="preserve"> MID( INDIRECT(ADDRESS(ROW()-6, COLUMN($C:$C))), AK$12, 1)</f>
        <v>ㆭ</v>
      </c>
      <c r="AL44" s="86" t="str" cm="1">
        <f t="array" aca="1" ref="AL44" ca="1" xml:space="preserve"> MID( INDIRECT(ADDRESS(ROW()-6, COLUMN($C:$C))), AL$12, 1)</f>
        <v>ｎ</v>
      </c>
      <c r="AM44" s="86" t="str" cm="1">
        <f t="array" aca="1" ref="AM44" ca="1" xml:space="preserve"> MID( INDIRECT(ADDRESS(ROW()-6, COLUMN($C:$C))), AM$12, 1)</f>
        <v>ˋ</v>
      </c>
      <c r="AN44" s="86" t="str" cm="1">
        <f t="array" aca="1" ref="AN44" ca="1" xml:space="preserve"> MID( INDIRECT(ADDRESS(ROW()-6, COLUMN($C:$C))), AN$12, 1)</f>
        <v>˪</v>
      </c>
      <c r="AO44" s="86" t="str" cm="1">
        <f t="array" aca="1" ref="AO44" ca="1" xml:space="preserve"> MID( INDIRECT(ADDRESS(ROW()-6, COLUMN($C:$C))), AO$12, 1)</f>
        <v>ˊ</v>
      </c>
      <c r="AP44" s="86" t="str" cm="1">
        <f t="array" aca="1" ref="AP44" ca="1" xml:space="preserve"> MID( INDIRECT(ADDRESS(ROW()-6, COLUMN($C:$C))), AP$12, 1)</f>
        <v>˫</v>
      </c>
      <c r="AQ44" s="86" t="str" cm="1">
        <f t="array" aca="1" ref="AQ44" ca="1" xml:space="preserve"> MID( INDIRECT(ADDRESS(ROW()-6, COLUMN($C:$C))), AQ$12, 1)</f>
        <v>．</v>
      </c>
      <c r="AR44" s="86"/>
      <c r="AS44" s="86"/>
      <c r="AT44" s="86"/>
      <c r="AU44" s="86"/>
    </row>
    <row r="45" spans="1:47" s="10" customFormat="1" ht="23"/>
    <row r="46" spans="1:47" s="8" customFormat="1" ht="25">
      <c r="A46" s="6"/>
      <c r="B46" s="14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  <c r="AG46" s="15"/>
      <c r="AH46" s="15"/>
      <c r="AI46" s="15"/>
      <c r="AJ46" s="15"/>
      <c r="AK46" s="15"/>
      <c r="AL46" s="15"/>
      <c r="AM46" s="15"/>
      <c r="AN46" s="15"/>
      <c r="AO46" s="15"/>
      <c r="AP46" s="15"/>
      <c r="AQ46" s="15"/>
      <c r="AR46" s="15"/>
      <c r="AS46" s="15"/>
      <c r="AT46" s="15"/>
      <c r="AU46" s="15"/>
    </row>
  </sheetData>
  <mergeCells count="10">
    <mergeCell ref="C22:Z22"/>
    <mergeCell ref="C23:Z23"/>
    <mergeCell ref="B35:Z35"/>
    <mergeCell ref="C37:Z37"/>
    <mergeCell ref="C38:Z38"/>
    <mergeCell ref="AQ1:AR1"/>
    <mergeCell ref="C7:Z7"/>
    <mergeCell ref="C8:Z8"/>
    <mergeCell ref="B5:Z5"/>
    <mergeCell ref="B20:Z20"/>
  </mergeCells>
  <phoneticPr fontId="15" type="noConversion"/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84071A-A04D-E047-B44A-CDCCB49288A2}">
  <dimension ref="A1:AU39"/>
  <sheetViews>
    <sheetView topLeftCell="A8" workbookViewId="0">
      <selection activeCell="AI21" sqref="AI21"/>
    </sheetView>
  </sheetViews>
  <sheetFormatPr baseColWidth="10" defaultRowHeight="22"/>
  <cols>
    <col min="1" max="1" width="1.796875" customWidth="1"/>
    <col min="2" max="2" width="14.5" customWidth="1"/>
    <col min="3" max="47" width="4.3984375" customWidth="1"/>
  </cols>
  <sheetData>
    <row r="1" spans="1:47" ht="17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04"/>
      <c r="AR1" s="104"/>
      <c r="AS1" s="1"/>
      <c r="AT1" s="1"/>
      <c r="AU1" s="1"/>
    </row>
    <row r="2" spans="1:47" s="10" customFormat="1" ht="45">
      <c r="B2" s="11" t="s">
        <v>149</v>
      </c>
    </row>
    <row r="3" spans="1:47" s="10" customFormat="1" ht="23">
      <c r="B3" s="43" t="s">
        <v>0</v>
      </c>
      <c r="C3" s="42" cm="1">
        <f t="array" ref="C3" xml:space="preserve"> COLUMN() - COLUMN($B:$B)</f>
        <v>1</v>
      </c>
      <c r="D3" s="42" cm="1">
        <f t="array" ref="D3" xml:space="preserve"> COLUMN() - COLUMN($B:$B)</f>
        <v>2</v>
      </c>
      <c r="E3" s="42" cm="1">
        <f t="array" ref="E3" xml:space="preserve"> COLUMN() - COLUMN($B:$B)</f>
        <v>3</v>
      </c>
      <c r="F3" s="42" cm="1">
        <f t="array" ref="F3" xml:space="preserve"> COLUMN() - COLUMN($B:$B)</f>
        <v>4</v>
      </c>
      <c r="G3" s="42" cm="1">
        <f t="array" ref="G3" xml:space="preserve"> COLUMN() - COLUMN($B:$B)</f>
        <v>5</v>
      </c>
      <c r="H3" s="42" cm="1">
        <f t="array" ref="H3" xml:space="preserve"> COLUMN() - COLUMN($B:$B)</f>
        <v>6</v>
      </c>
      <c r="I3" s="42" cm="1">
        <f t="array" ref="I3" xml:space="preserve"> COLUMN() - COLUMN($B:$B)</f>
        <v>7</v>
      </c>
      <c r="J3" s="42" cm="1">
        <f t="array" ref="J3" xml:space="preserve"> COLUMN() - COLUMN($B:$B)</f>
        <v>8</v>
      </c>
      <c r="K3" s="42" cm="1">
        <f t="array" ref="K3" xml:space="preserve"> COLUMN() - COLUMN($B:$B)</f>
        <v>9</v>
      </c>
      <c r="L3" s="42" cm="1">
        <f t="array" ref="L3" xml:space="preserve"> COLUMN() - COLUMN($B:$B)</f>
        <v>10</v>
      </c>
      <c r="M3" s="42" cm="1">
        <f t="array" ref="M3" xml:space="preserve"> COLUMN() - COLUMN($B:$B)</f>
        <v>11</v>
      </c>
      <c r="N3" s="42" cm="1">
        <f t="array" ref="N3" xml:space="preserve"> COLUMN() - COLUMN($B:$B)</f>
        <v>12</v>
      </c>
      <c r="O3" s="42" cm="1">
        <f t="array" ref="O3" xml:space="preserve"> COLUMN() - COLUMN($B:$B)</f>
        <v>13</v>
      </c>
      <c r="P3" s="42" cm="1">
        <f t="array" ref="P3" xml:space="preserve"> COLUMN() - COLUMN($B:$B)</f>
        <v>14</v>
      </c>
      <c r="Q3" s="42" cm="1">
        <f t="array" ref="Q3" xml:space="preserve"> COLUMN() - COLUMN($B:$B)</f>
        <v>15</v>
      </c>
      <c r="R3" s="42" cm="1">
        <f t="array" ref="R3" xml:space="preserve"> COLUMN() - COLUMN($B:$B)</f>
        <v>16</v>
      </c>
      <c r="S3" s="42" cm="1">
        <f t="array" ref="S3" xml:space="preserve"> COLUMN() - COLUMN($B:$B)</f>
        <v>17</v>
      </c>
      <c r="T3" s="42" cm="1">
        <f t="array" ref="T3" xml:space="preserve"> COLUMN() - COLUMN($B:$B)</f>
        <v>18</v>
      </c>
      <c r="U3" s="42" cm="1">
        <f t="array" ref="U3" xml:space="preserve"> COLUMN() - COLUMN($B:$B)</f>
        <v>19</v>
      </c>
      <c r="V3" s="42" cm="1">
        <f t="array" ref="V3" xml:space="preserve"> COLUMN() - COLUMN($B:$B)</f>
        <v>20</v>
      </c>
      <c r="W3" s="42" cm="1">
        <f t="array" ref="W3" xml:space="preserve"> COLUMN() - COLUMN($B:$B)</f>
        <v>21</v>
      </c>
      <c r="X3" s="42" cm="1">
        <f t="array" ref="X3" xml:space="preserve"> COLUMN() - COLUMN($B:$B)</f>
        <v>22</v>
      </c>
      <c r="Y3" s="42" cm="1">
        <f t="array" ref="Y3" xml:space="preserve"> COLUMN() - COLUMN($B:$B)</f>
        <v>23</v>
      </c>
      <c r="Z3" s="42" cm="1">
        <f t="array" ref="Z3" xml:space="preserve"> COLUMN() - COLUMN($B:$B)</f>
        <v>24</v>
      </c>
      <c r="AA3" s="42" cm="1">
        <f t="array" ref="AA3" xml:space="preserve"> COLUMN() - COLUMN($B:$B)</f>
        <v>25</v>
      </c>
      <c r="AB3" s="42" cm="1">
        <f t="array" ref="AB3" xml:space="preserve"> COLUMN() - COLUMN($B:$B)</f>
        <v>26</v>
      </c>
      <c r="AC3" s="42" cm="1">
        <f t="array" ref="AC3" xml:space="preserve"> COLUMN() - COLUMN($B:$B)</f>
        <v>27</v>
      </c>
      <c r="AD3" s="42" cm="1">
        <f t="array" ref="AD3" xml:space="preserve"> COLUMN() - COLUMN($B:$B)</f>
        <v>28</v>
      </c>
      <c r="AE3" s="42" cm="1">
        <f t="array" ref="AE3" xml:space="preserve"> COLUMN() - COLUMN($B:$B)</f>
        <v>29</v>
      </c>
      <c r="AF3" s="42" cm="1">
        <f t="array" ref="AF3" xml:space="preserve"> COLUMN() - COLUMN($B:$B)</f>
        <v>30</v>
      </c>
      <c r="AG3" s="42" cm="1">
        <f t="array" ref="AG3" xml:space="preserve"> COLUMN() - COLUMN($B:$B)</f>
        <v>31</v>
      </c>
      <c r="AH3" s="42" cm="1">
        <f t="array" ref="AH3" xml:space="preserve"> COLUMN() - COLUMN($B:$B)</f>
        <v>32</v>
      </c>
      <c r="AI3" s="42" cm="1">
        <f t="array" ref="AI3" xml:space="preserve"> COLUMN() - COLUMN($B:$B)</f>
        <v>33</v>
      </c>
      <c r="AJ3" s="42" cm="1">
        <f t="array" ref="AJ3" xml:space="preserve"> COLUMN() - COLUMN($B:$B)</f>
        <v>34</v>
      </c>
      <c r="AK3" s="42" cm="1">
        <f t="array" ref="AK3" xml:space="preserve"> COLUMN() - COLUMN($B:$B)</f>
        <v>35</v>
      </c>
      <c r="AL3" s="42" cm="1">
        <f t="array" ref="AL3" xml:space="preserve"> COLUMN() - COLUMN($B:$B)</f>
        <v>36</v>
      </c>
      <c r="AM3" s="42" cm="1">
        <f t="array" ref="AM3" xml:space="preserve"> COLUMN() - COLUMN($B:$B)</f>
        <v>37</v>
      </c>
      <c r="AN3" s="42" cm="1">
        <f t="array" ref="AN3" xml:space="preserve"> COLUMN() - COLUMN($B:$B)</f>
        <v>38</v>
      </c>
      <c r="AO3" s="42" cm="1">
        <f t="array" ref="AO3" xml:space="preserve"> COLUMN() - COLUMN($B:$B)</f>
        <v>39</v>
      </c>
      <c r="AP3" s="42" cm="1">
        <f t="array" ref="AP3" xml:space="preserve"> COLUMN() - COLUMN($B:$B)</f>
        <v>40</v>
      </c>
      <c r="AQ3" s="42" cm="1">
        <f t="array" ref="AQ3" xml:space="preserve"> COLUMN() - COLUMN($B:$B)</f>
        <v>41</v>
      </c>
      <c r="AR3" s="42" cm="1">
        <f t="array" ref="AR3" xml:space="preserve"> COLUMN() - COLUMN($B:$B)</f>
        <v>42</v>
      </c>
      <c r="AS3" s="42" cm="1">
        <f t="array" ref="AS3" xml:space="preserve"> COLUMN() - COLUMN($B:$B)</f>
        <v>43</v>
      </c>
      <c r="AT3" s="42" cm="1">
        <f t="array" ref="AT3" xml:space="preserve"> COLUMN() - COLUMN($B:$B)</f>
        <v>44</v>
      </c>
      <c r="AU3" s="42" cm="1">
        <f t="array" ref="AU3" xml:space="preserve"> COLUMN() - COLUMN($B:$B)</f>
        <v>45</v>
      </c>
    </row>
    <row r="4" spans="1:47" s="10" customFormat="1" ht="34">
      <c r="B4" s="23" t="str">
        <f>鍵盤表!B16</f>
        <v>方音符號</v>
      </c>
      <c r="C4" s="74" t="str">
        <f>鍵盤表!C16</f>
        <v>ㄅ</v>
      </c>
      <c r="D4" s="74" t="str">
        <f>鍵盤表!D16</f>
        <v>ㄆ</v>
      </c>
      <c r="E4" s="74" t="str">
        <f>鍵盤表!E16</f>
        <v>ㄇ</v>
      </c>
      <c r="F4" s="75" t="str">
        <f>鍵盤表!F16</f>
        <v>ㆠ</v>
      </c>
      <c r="G4" s="74" t="str">
        <f>鍵盤表!G16</f>
        <v>ㄉ</v>
      </c>
      <c r="H4" s="74" t="str">
        <f>鍵盤表!H16</f>
        <v>ㄊ</v>
      </c>
      <c r="I4" s="74" t="str">
        <f>鍵盤表!I16</f>
        <v>ㄋ</v>
      </c>
      <c r="J4" s="74" t="str">
        <f>鍵盤表!J16</f>
        <v>ㄌ</v>
      </c>
      <c r="K4" s="74" t="str">
        <f>鍵盤表!K16</f>
        <v>ㄍ</v>
      </c>
      <c r="L4" s="74" t="str">
        <f>鍵盤表!L16</f>
        <v>ㄎ</v>
      </c>
      <c r="M4" s="74" t="str">
        <f>鍵盤表!M16</f>
        <v>ㄏ</v>
      </c>
      <c r="N4" s="75" t="str">
        <f>鍵盤表!N16</f>
        <v>ㆣ</v>
      </c>
      <c r="O4" s="75" t="str">
        <f>鍵盤表!O16</f>
        <v>ㄫ</v>
      </c>
      <c r="P4" s="74" t="str">
        <f>鍵盤表!P16</f>
        <v>ㄗ</v>
      </c>
      <c r="Q4" s="74" t="str">
        <f>鍵盤表!Q16</f>
        <v>ㄘ</v>
      </c>
      <c r="R4" s="74" t="str">
        <f>鍵盤表!R16</f>
        <v>ㄙ</v>
      </c>
      <c r="S4" s="75" t="str">
        <f>鍵盤表!S16</f>
        <v>ㆡ</v>
      </c>
      <c r="T4" s="74" t="str">
        <f>鍵盤表!T16</f>
        <v>ㄐ</v>
      </c>
      <c r="U4" s="74" t="str">
        <f>鍵盤表!U16</f>
        <v>ㄑ</v>
      </c>
      <c r="V4" s="74" t="str">
        <f>鍵盤表!V16</f>
        <v>ㄒ</v>
      </c>
      <c r="W4" s="75" t="str">
        <f>鍵盤表!W16</f>
        <v>ㆢ</v>
      </c>
      <c r="X4" s="74" t="str">
        <f>鍵盤表!X16</f>
        <v>ㄧ</v>
      </c>
      <c r="Y4" s="74" t="str">
        <f>鍵盤表!Y16</f>
        <v>ㄨ</v>
      </c>
      <c r="Z4" s="74" t="str">
        <f>鍵盤表!Z16</f>
        <v>ㄚ</v>
      </c>
      <c r="AA4" s="75" t="str">
        <f>鍵盤表!AA16</f>
        <v>ㆦ</v>
      </c>
      <c r="AB4" s="74" t="str">
        <f>鍵盤表!AB16</f>
        <v>ㄜ</v>
      </c>
      <c r="AC4" s="75" t="str">
        <f>鍵盤表!AC16</f>
        <v>ㆤ</v>
      </c>
      <c r="AD4" s="75" t="str">
        <f>鍵盤表!AD16</f>
        <v>ㆬ</v>
      </c>
      <c r="AE4" s="75" t="str">
        <f>鍵盤表!AE16</f>
        <v>ㆭ</v>
      </c>
      <c r="AF4" s="74" t="str">
        <f>鍵盤表!AF16</f>
        <v>ㄞ</v>
      </c>
      <c r="AG4" s="74" t="str">
        <f>鍵盤表!AG16</f>
        <v>ㄠ</v>
      </c>
      <c r="AH4" s="75" t="str">
        <f>鍵盤表!AH16</f>
        <v>ㆰ</v>
      </c>
      <c r="AI4" s="74" t="str">
        <f>鍵盤表!AI16</f>
        <v>ㆱ</v>
      </c>
      <c r="AJ4" s="74" t="str">
        <f>鍵盤表!AJ16</f>
        <v>ㄢ</v>
      </c>
      <c r="AK4" s="75" t="str">
        <f>鍵盤表!AK16</f>
        <v>ㄣ</v>
      </c>
      <c r="AL4" s="75" t="str">
        <f>鍵盤表!AL16</f>
        <v>ㄤ</v>
      </c>
      <c r="AM4" s="74" t="str">
        <f>鍵盤表!AM16</f>
        <v>ㄥ</v>
      </c>
      <c r="AN4" s="74" t="str">
        <f>鍵盤表!AN16</f>
        <v>ㆲ</v>
      </c>
      <c r="AO4" s="74" t="str">
        <f>鍵盤表!AO16</f>
        <v>ｎ</v>
      </c>
      <c r="AP4" s="74">
        <f>鍵盤表!AP16</f>
        <v>0</v>
      </c>
      <c r="AQ4" s="74" t="str">
        <f>鍵盤表!AQ16</f>
        <v>˪</v>
      </c>
      <c r="AR4" s="74" t="str">
        <f>鍵盤表!AR16</f>
        <v>ˋ</v>
      </c>
      <c r="AS4" s="74" t="str">
        <f>鍵盤表!AS16</f>
        <v>˫</v>
      </c>
      <c r="AT4" s="74" t="str">
        <f>鍵盤表!AT16</f>
        <v>ˊ</v>
      </c>
      <c r="AU4" s="74" t="str">
        <f>鍵盤表!AU16</f>
        <v>·</v>
      </c>
    </row>
    <row r="5" spans="1:47" s="10" customFormat="1" ht="34">
      <c r="B5" s="24" t="str">
        <f>鍵盤表!B17</f>
        <v>國際音標</v>
      </c>
      <c r="C5" s="76" t="str">
        <f>鍵盤表!C17</f>
        <v>p</v>
      </c>
      <c r="D5" s="76" t="str">
        <f>鍵盤表!D17</f>
        <v>pʰ</v>
      </c>
      <c r="E5" s="76" t="str">
        <f>鍵盤表!E17</f>
        <v>m</v>
      </c>
      <c r="F5" s="77" t="str">
        <f>鍵盤表!F17</f>
        <v>b</v>
      </c>
      <c r="G5" s="76" t="str">
        <f>鍵盤表!G17</f>
        <v>t</v>
      </c>
      <c r="H5" s="76" t="str">
        <f>鍵盤表!H17</f>
        <v>tʰ</v>
      </c>
      <c r="I5" s="76" t="str">
        <f>鍵盤表!I17</f>
        <v>n</v>
      </c>
      <c r="J5" s="76" t="str">
        <f>鍵盤表!J17</f>
        <v>l</v>
      </c>
      <c r="K5" s="76" t="str">
        <f>鍵盤表!K17</f>
        <v>k</v>
      </c>
      <c r="L5" s="76" t="str">
        <f>鍵盤表!L17</f>
        <v>kʰ</v>
      </c>
      <c r="M5" s="76" t="str">
        <f>鍵盤表!M17</f>
        <v>h</v>
      </c>
      <c r="N5" s="77" t="str">
        <f>鍵盤表!N17</f>
        <v>g</v>
      </c>
      <c r="O5" s="77" t="str">
        <f>鍵盤表!O17</f>
        <v>ŋ</v>
      </c>
      <c r="P5" s="76" t="str">
        <f>鍵盤表!P17</f>
        <v>t͡s</v>
      </c>
      <c r="Q5" s="76" t="str">
        <f>鍵盤表!Q17</f>
        <v>t͡sʰ</v>
      </c>
      <c r="R5" s="76" t="str">
        <f>鍵盤表!R17</f>
        <v>s</v>
      </c>
      <c r="S5" s="77" t="str">
        <f>鍵盤表!S17</f>
        <v xml:space="preserve"> 	d͡z / z</v>
      </c>
      <c r="T5" s="76" t="str">
        <f>鍵盤表!T17</f>
        <v xml:space="preserve"> 	t͡ɕ</v>
      </c>
      <c r="U5" s="76" t="str">
        <f>鍵盤表!U17</f>
        <v>t͡ɕʰ</v>
      </c>
      <c r="V5" s="76" t="str">
        <f>鍵盤表!V17</f>
        <v>ɕ</v>
      </c>
      <c r="W5" s="77" t="str">
        <f>鍵盤表!W17</f>
        <v>d͡ʑ / ʑ[</v>
      </c>
      <c r="X5" s="76" t="str">
        <f>鍵盤表!X17</f>
        <v>i</v>
      </c>
      <c r="Y5" s="76" t="str">
        <f>鍵盤表!Y17</f>
        <v>u</v>
      </c>
      <c r="Z5" s="76" t="str">
        <f>鍵盤表!Z17</f>
        <v>a</v>
      </c>
      <c r="AA5" s="77" t="str">
        <f>鍵盤表!AA17</f>
        <v>ɔ</v>
      </c>
      <c r="AB5" s="76" t="str">
        <f>鍵盤表!AB17</f>
        <v>o</v>
      </c>
      <c r="AC5" s="77" t="str">
        <f>鍵盤表!AC17</f>
        <v>e</v>
      </c>
      <c r="AD5" s="78" t="str">
        <f>鍵盤表!AD17</f>
        <v>m̩</v>
      </c>
      <c r="AE5" s="78" t="str">
        <f>鍵盤表!AE17</f>
        <v>ŋ̍</v>
      </c>
      <c r="AF5" s="76" t="str">
        <f>鍵盤表!AF17</f>
        <v>ai</v>
      </c>
      <c r="AG5" s="76" t="str">
        <f>鍵盤表!AG17</f>
        <v>au</v>
      </c>
      <c r="AH5" s="77" t="str">
        <f>鍵盤表!AH17</f>
        <v>am</v>
      </c>
      <c r="AI5" s="76" t="str">
        <f>鍵盤表!AI17</f>
        <v>ɔm</v>
      </c>
      <c r="AJ5" s="76" t="str">
        <f>鍵盤表!AJ17</f>
        <v>an</v>
      </c>
      <c r="AK5" s="77" t="str">
        <f>鍵盤表!AK17</f>
        <v>n</v>
      </c>
      <c r="AL5" s="77" t="str">
        <f>鍵盤表!AL17</f>
        <v>aŋ</v>
      </c>
      <c r="AM5" s="79" t="str">
        <f>鍵盤表!AM17</f>
        <v>əŋ</v>
      </c>
      <c r="AN5" s="79" t="str">
        <f>鍵盤表!AN17</f>
        <v>ɔŋ</v>
      </c>
      <c r="AO5" s="79" t="str">
        <f>鍵盤表!AO17</f>
        <v>ã</v>
      </c>
      <c r="AP5" s="80">
        <f>鍵盤表!AP17</f>
        <v>1</v>
      </c>
      <c r="AQ5" s="80">
        <f>鍵盤表!AQ17</f>
        <v>0</v>
      </c>
      <c r="AR5" s="80">
        <f>鍵盤表!AR17</f>
        <v>0</v>
      </c>
      <c r="AS5" s="80">
        <f>鍵盤表!AS17</f>
        <v>0</v>
      </c>
      <c r="AT5" s="80">
        <f>鍵盤表!AT17</f>
        <v>0</v>
      </c>
      <c r="AU5" s="80">
        <f>鍵盤表!AU17</f>
        <v>0</v>
      </c>
    </row>
    <row r="6" spans="1:47" s="10" customFormat="1" ht="27">
      <c r="B6" s="30" t="str">
        <f>鍵盤表!B18</f>
        <v>羅馬拼音</v>
      </c>
      <c r="C6" s="81" t="str">
        <f>鍵盤表!C18</f>
        <v>p</v>
      </c>
      <c r="D6" s="81" t="str">
        <f>鍵盤表!D18</f>
        <v>ph</v>
      </c>
      <c r="E6" s="81" t="str">
        <f>鍵盤表!E18</f>
        <v>m</v>
      </c>
      <c r="F6" s="82" t="str">
        <f>鍵盤表!F18</f>
        <v>b</v>
      </c>
      <c r="G6" s="81" t="str">
        <f>鍵盤表!G18</f>
        <v>t</v>
      </c>
      <c r="H6" s="81" t="str">
        <f>鍵盤表!H18</f>
        <v>th</v>
      </c>
      <c r="I6" s="81" t="str">
        <f>鍵盤表!I18</f>
        <v>n</v>
      </c>
      <c r="J6" s="81" t="str">
        <f>鍵盤表!J18</f>
        <v>l</v>
      </c>
      <c r="K6" s="81" t="str">
        <f>鍵盤表!K18</f>
        <v>k</v>
      </c>
      <c r="L6" s="81" t="str">
        <f>鍵盤表!L18</f>
        <v>kh</v>
      </c>
      <c r="M6" s="81" t="str">
        <f>鍵盤表!M18</f>
        <v>h</v>
      </c>
      <c r="N6" s="82" t="str">
        <f>鍵盤表!N18</f>
        <v>g</v>
      </c>
      <c r="O6" s="82" t="str">
        <f>鍵盤表!O18</f>
        <v>ng</v>
      </c>
      <c r="P6" s="81" t="str">
        <f>鍵盤表!P18</f>
        <v>ts</v>
      </c>
      <c r="Q6" s="81" t="str">
        <f>鍵盤表!Q18</f>
        <v>tsh</v>
      </c>
      <c r="R6" s="81" t="str">
        <f>鍵盤表!R18</f>
        <v>s</v>
      </c>
      <c r="S6" s="82" t="str">
        <f>鍵盤表!S18</f>
        <v>j</v>
      </c>
      <c r="T6" s="81" t="str">
        <f>鍵盤表!T18</f>
        <v>tsi</v>
      </c>
      <c r="U6" s="81" t="str">
        <f>鍵盤表!U18</f>
        <v>tshi</v>
      </c>
      <c r="V6" s="81" t="str">
        <f>鍵盤表!V18</f>
        <v>si</v>
      </c>
      <c r="W6" s="82" t="str">
        <f>鍵盤表!W18</f>
        <v>ji</v>
      </c>
      <c r="X6" s="81" t="str">
        <f>鍵盤表!X18</f>
        <v>i</v>
      </c>
      <c r="Y6" s="81" t="str">
        <f>鍵盤表!Y18</f>
        <v>u</v>
      </c>
      <c r="Z6" s="81" t="str">
        <f>鍵盤表!Z18</f>
        <v>a</v>
      </c>
      <c r="AA6" s="82" t="str">
        <f>鍵盤表!AA18</f>
        <v>oo</v>
      </c>
      <c r="AB6" s="81" t="str">
        <f>鍵盤表!AB18</f>
        <v>o</v>
      </c>
      <c r="AC6" s="82" t="str">
        <f>鍵盤表!AC18</f>
        <v>e</v>
      </c>
      <c r="AD6" s="83" t="str">
        <f>鍵盤表!AD18</f>
        <v>-m</v>
      </c>
      <c r="AE6" s="83" t="str">
        <f>鍵盤表!AE18</f>
        <v>-ng</v>
      </c>
      <c r="AF6" s="81" t="str">
        <f>鍵盤表!AF18</f>
        <v>ai</v>
      </c>
      <c r="AG6" s="81" t="str">
        <f>鍵盤表!AG18</f>
        <v>au</v>
      </c>
      <c r="AH6" s="82" t="str">
        <f>鍵盤表!AH18</f>
        <v>am</v>
      </c>
      <c r="AI6" s="81" t="str">
        <f>鍵盤表!AI18</f>
        <v>om</v>
      </c>
      <c r="AJ6" s="81" t="str">
        <f>鍵盤表!AJ18</f>
        <v>an</v>
      </c>
      <c r="AK6" s="82" t="str">
        <f>鍵盤表!AK18</f>
        <v>-n</v>
      </c>
      <c r="AL6" s="82" t="str">
        <f>鍵盤表!AL18</f>
        <v>ang</v>
      </c>
      <c r="AM6" s="84" t="str">
        <f>鍵盤表!AM18</f>
        <v>-ng</v>
      </c>
      <c r="AN6" s="84" t="str">
        <f>鍵盤表!AN18</f>
        <v>ong</v>
      </c>
      <c r="AO6" s="84" t="str">
        <f>鍵盤表!AO18</f>
        <v>-nn</v>
      </c>
      <c r="AP6" s="82">
        <f>鍵盤表!AP18</f>
        <v>1</v>
      </c>
      <c r="AQ6" s="82">
        <f>鍵盤表!AQ18</f>
        <v>3</v>
      </c>
      <c r="AR6" s="82">
        <f>鍵盤表!AR18</f>
        <v>2</v>
      </c>
      <c r="AS6" s="82">
        <f>鍵盤表!AS18</f>
        <v>7</v>
      </c>
      <c r="AT6" s="82">
        <f>鍵盤表!AT18</f>
        <v>5</v>
      </c>
      <c r="AU6" s="82">
        <f>鍵盤表!AU18</f>
        <v>8</v>
      </c>
    </row>
    <row r="7" spans="1:47" s="10" customFormat="1" ht="23">
      <c r="B7" s="12" t="str">
        <f>鍵盤表!B19</f>
        <v>輸入編碼</v>
      </c>
      <c r="C7" s="85" t="str">
        <f>鍵盤表!C19</f>
        <v>b</v>
      </c>
      <c r="D7" s="85" t="str">
        <f>鍵盤表!D19</f>
        <v>p</v>
      </c>
      <c r="E7" s="85" t="str">
        <f>鍵盤表!E19</f>
        <v>M</v>
      </c>
      <c r="F7" s="85" t="str">
        <f>鍵盤表!F19</f>
        <v>B</v>
      </c>
      <c r="G7" s="85" t="str">
        <f>鍵盤表!G19</f>
        <v>d</v>
      </c>
      <c r="H7" s="85" t="str">
        <f>鍵盤表!H19</f>
        <v>t</v>
      </c>
      <c r="I7" s="85" t="str">
        <f>鍵盤表!I19</f>
        <v>n</v>
      </c>
      <c r="J7" s="85" t="str">
        <f>鍵盤表!J19</f>
        <v>l</v>
      </c>
      <c r="K7" s="85" t="str">
        <f>鍵盤表!K19</f>
        <v>g</v>
      </c>
      <c r="L7" s="85" t="str">
        <f>鍵盤表!L19</f>
        <v>k</v>
      </c>
      <c r="M7" s="85" t="str">
        <f>鍵盤表!M19</f>
        <v>h</v>
      </c>
      <c r="N7" s="85" t="str">
        <f>鍵盤表!N19</f>
        <v>G</v>
      </c>
      <c r="O7" s="85" t="str">
        <f>鍵盤表!O19</f>
        <v>w</v>
      </c>
      <c r="P7" s="85" t="str">
        <f>鍵盤表!P19</f>
        <v>z</v>
      </c>
      <c r="Q7" s="85" t="str">
        <f>鍵盤表!Q19</f>
        <v>c</v>
      </c>
      <c r="R7" s="85" t="str">
        <f>鍵盤表!R19</f>
        <v>s</v>
      </c>
      <c r="S7" s="85" t="str">
        <f>鍵盤表!S19</f>
        <v>j</v>
      </c>
      <c r="T7" s="85" t="str">
        <f>鍵盤表!T19</f>
        <v>Z</v>
      </c>
      <c r="U7" s="85" t="str">
        <f>鍵盤表!U19</f>
        <v>C</v>
      </c>
      <c r="V7" s="85" t="str">
        <f>鍵盤表!V19</f>
        <v>S</v>
      </c>
      <c r="W7" s="85" t="str">
        <f>鍵盤表!W19</f>
        <v>J</v>
      </c>
      <c r="X7" s="85" t="str">
        <f>鍵盤表!X19</f>
        <v>i</v>
      </c>
      <c r="Y7" s="85" t="str">
        <f>鍵盤表!Y19</f>
        <v>u</v>
      </c>
      <c r="Z7" s="85" t="str">
        <f>鍵盤表!Z19</f>
        <v>a</v>
      </c>
      <c r="AA7" s="85" t="str">
        <f>鍵盤表!AA19</f>
        <v>O</v>
      </c>
      <c r="AB7" s="85" t="str">
        <f>鍵盤表!AB19</f>
        <v>o</v>
      </c>
      <c r="AC7" s="85" t="str">
        <f>鍵盤表!AC19</f>
        <v>e</v>
      </c>
      <c r="AD7" s="85" t="str">
        <f>鍵盤表!AD19</f>
        <v>m</v>
      </c>
      <c r="AE7" s="85" t="str">
        <f>鍵盤表!AE19</f>
        <v>W</v>
      </c>
      <c r="AF7" s="85" t="str">
        <f>鍵盤表!AF19</f>
        <v>I</v>
      </c>
      <c r="AG7" s="85" t="str">
        <f>鍵盤表!AG19</f>
        <v>U</v>
      </c>
      <c r="AH7" s="85" t="str">
        <f>鍵盤表!AH19</f>
        <v>Y</v>
      </c>
      <c r="AI7" s="85" t="str">
        <f>鍵盤表!AI19</f>
        <v>F</v>
      </c>
      <c r="AJ7" s="85" t="str">
        <f>鍵盤表!AJ19</f>
        <v>L</v>
      </c>
      <c r="AK7" s="85" t="str">
        <f>鍵盤表!AK19</f>
        <v>Q</v>
      </c>
      <c r="AL7" s="85" t="str">
        <f>鍵盤表!AL19</f>
        <v>K</v>
      </c>
      <c r="AM7" s="85" t="str">
        <f>鍵盤表!AM19</f>
        <v>V</v>
      </c>
      <c r="AN7" s="85" t="str">
        <f>鍵盤表!AN19</f>
        <v>H</v>
      </c>
      <c r="AO7" s="85" t="str">
        <f>鍵盤表!AO19</f>
        <v>N</v>
      </c>
      <c r="AP7" s="85">
        <f>鍵盤表!AP19</f>
        <v>1</v>
      </c>
      <c r="AQ7" s="85">
        <f>鍵盤表!AQ19</f>
        <v>3</v>
      </c>
      <c r="AR7" s="85">
        <f>鍵盤表!AR19</f>
        <v>2</v>
      </c>
      <c r="AS7" s="85">
        <f>鍵盤表!AS19</f>
        <v>7</v>
      </c>
      <c r="AT7" s="85">
        <f>鍵盤表!AT19</f>
        <v>5</v>
      </c>
      <c r="AU7" s="85">
        <f>鍵盤表!AU19</f>
        <v>8</v>
      </c>
    </row>
    <row r="8" spans="1:47" s="10" customFormat="1" ht="23">
      <c r="B8" s="37" t="str">
        <f>鍵盤表!B20</f>
        <v>鍵盤按鍵</v>
      </c>
      <c r="C8" s="86">
        <f>鍵盤表!C20</f>
        <v>1</v>
      </c>
      <c r="D8" s="86" t="str">
        <f>鍵盤表!D20</f>
        <v>q</v>
      </c>
      <c r="E8" s="86" t="str">
        <f>鍵盤表!E20</f>
        <v>a</v>
      </c>
      <c r="F8" s="86" t="str">
        <f>鍵盤表!F20</f>
        <v>!</v>
      </c>
      <c r="G8" s="86">
        <f>鍵盤表!G20</f>
        <v>2</v>
      </c>
      <c r="H8" s="86" t="str">
        <f>鍵盤表!H20</f>
        <v>w</v>
      </c>
      <c r="I8" s="86" t="str">
        <f>鍵盤表!I20</f>
        <v>s</v>
      </c>
      <c r="J8" s="86" t="str">
        <f>鍵盤表!J20</f>
        <v>x</v>
      </c>
      <c r="K8" s="86" t="str">
        <f>鍵盤表!K20</f>
        <v>e</v>
      </c>
      <c r="L8" s="86" t="str">
        <f>鍵盤表!L20</f>
        <v>d</v>
      </c>
      <c r="M8" s="86" t="str">
        <f>鍵盤表!M20</f>
        <v>c</v>
      </c>
      <c r="N8" s="86" t="str">
        <f>鍵盤表!N20</f>
        <v>E</v>
      </c>
      <c r="O8" s="86" t="str">
        <f>鍵盤表!O20</f>
        <v>g</v>
      </c>
      <c r="P8" s="86" t="str">
        <f>鍵盤表!P20</f>
        <v>y</v>
      </c>
      <c r="Q8" s="86" t="str">
        <f>鍵盤表!Q20</f>
        <v>h</v>
      </c>
      <c r="R8" s="86" t="str">
        <f>鍵盤表!R20</f>
        <v>n</v>
      </c>
      <c r="S8" s="86" t="str">
        <f>鍵盤表!S20</f>
        <v>b</v>
      </c>
      <c r="T8" s="86" t="str">
        <f>鍵盤表!T20</f>
        <v>r</v>
      </c>
      <c r="U8" s="86" t="str">
        <f>鍵盤表!U20</f>
        <v>f</v>
      </c>
      <c r="V8" s="86" t="str">
        <f>鍵盤表!V20</f>
        <v>v</v>
      </c>
      <c r="W8" s="86" t="str">
        <f>鍵盤表!W20</f>
        <v>B</v>
      </c>
      <c r="X8" s="86" t="str">
        <f>鍵盤表!X20</f>
        <v>u</v>
      </c>
      <c r="Y8" s="86" t="str">
        <f>鍵盤表!Y20</f>
        <v>j</v>
      </c>
      <c r="Z8" s="86">
        <f>鍵盤表!Z20</f>
        <v>8</v>
      </c>
      <c r="AA8" s="86" t="str">
        <f>鍵盤表!AA20</f>
        <v>i</v>
      </c>
      <c r="AB8" s="86" t="str">
        <f>鍵盤表!AB20</f>
        <v>k</v>
      </c>
      <c r="AC8" s="86" t="str">
        <f>鍵盤表!AC20</f>
        <v>o</v>
      </c>
      <c r="AD8" s="86" t="str">
        <f>鍵盤表!AD20</f>
        <v>m</v>
      </c>
      <c r="AE8" s="86" t="str">
        <f>鍵盤表!AE20</f>
        <v>M</v>
      </c>
      <c r="AF8" s="86">
        <f>鍵盤表!AF20</f>
        <v>9</v>
      </c>
      <c r="AG8" s="86" t="str">
        <f>鍵盤表!AG20</f>
        <v>l</v>
      </c>
      <c r="AH8" s="86" t="str">
        <f>鍵盤表!AH20</f>
        <v>,</v>
      </c>
      <c r="AI8" s="86" t="str">
        <f>鍵盤表!AI20</f>
        <v>&lt;</v>
      </c>
      <c r="AJ8" s="86">
        <f>鍵盤表!AJ20</f>
        <v>0</v>
      </c>
      <c r="AK8" s="86" t="str">
        <f>鍵盤表!AK20</f>
        <v>p</v>
      </c>
      <c r="AL8" s="86" t="str">
        <f>鍵盤表!AL20</f>
        <v>;</v>
      </c>
      <c r="AM8" s="86" t="str">
        <f>鍵盤表!AM20</f>
        <v>/</v>
      </c>
      <c r="AN8" s="86" t="str">
        <f>鍵盤表!AN20</f>
        <v>.</v>
      </c>
      <c r="AO8" s="86" t="str">
        <f>鍵盤表!AO20</f>
        <v>-</v>
      </c>
      <c r="AP8" s="86" t="str">
        <f>鍵盤表!AP20</f>
        <v xml:space="preserve"> </v>
      </c>
      <c r="AQ8" s="86">
        <f>鍵盤表!AQ20</f>
        <v>3</v>
      </c>
      <c r="AR8" s="86">
        <f>鍵盤表!AR20</f>
        <v>4</v>
      </c>
      <c r="AS8" s="86">
        <f>鍵盤表!AS20</f>
        <v>5</v>
      </c>
      <c r="AT8" s="86">
        <f>鍵盤表!AT20</f>
        <v>6</v>
      </c>
      <c r="AU8" s="86">
        <f>鍵盤表!AU20</f>
        <v>7</v>
      </c>
    </row>
    <row r="9" spans="1:47" s="10" customFormat="1" ht="23">
      <c r="B9" s="37" t="str">
        <f>鍵盤表!B21</f>
        <v>鍵盤行號</v>
      </c>
      <c r="C9" s="86">
        <f>鍵盤表!C21</f>
        <v>1</v>
      </c>
      <c r="D9" s="86">
        <f>鍵盤表!D21</f>
        <v>1</v>
      </c>
      <c r="E9" s="86">
        <f>鍵盤表!E21</f>
        <v>1</v>
      </c>
      <c r="F9" s="86">
        <f>鍵盤表!F21</f>
        <v>1</v>
      </c>
      <c r="G9" s="87">
        <f>鍵盤表!G21</f>
        <v>2</v>
      </c>
      <c r="H9" s="87">
        <f>鍵盤表!H21</f>
        <v>2</v>
      </c>
      <c r="I9" s="87">
        <f>鍵盤表!I21</f>
        <v>2</v>
      </c>
      <c r="J9" s="87">
        <f>鍵盤表!J21</f>
        <v>2</v>
      </c>
      <c r="K9" s="86">
        <f>鍵盤表!K21</f>
        <v>3</v>
      </c>
      <c r="L9" s="86">
        <f>鍵盤表!L21</f>
        <v>3</v>
      </c>
      <c r="M9" s="86">
        <f>鍵盤表!M21</f>
        <v>3</v>
      </c>
      <c r="N9" s="86">
        <f>鍵盤表!N21</f>
        <v>3</v>
      </c>
      <c r="O9" s="88">
        <f>鍵盤表!O21</f>
        <v>5</v>
      </c>
      <c r="P9" s="87">
        <f>鍵盤表!P21</f>
        <v>6</v>
      </c>
      <c r="Q9" s="87">
        <f>鍵盤表!Q21</f>
        <v>6</v>
      </c>
      <c r="R9" s="87">
        <f>鍵盤表!R21</f>
        <v>6</v>
      </c>
      <c r="S9" s="88">
        <f>鍵盤表!S21</f>
        <v>5</v>
      </c>
      <c r="T9" s="86">
        <f>鍵盤表!T21</f>
        <v>4</v>
      </c>
      <c r="U9" s="86">
        <f>鍵盤表!U21</f>
        <v>4</v>
      </c>
      <c r="V9" s="86">
        <f>鍵盤表!V21</f>
        <v>4</v>
      </c>
      <c r="W9" s="89">
        <f>鍵盤表!W21</f>
        <v>5</v>
      </c>
      <c r="X9" s="86">
        <f>鍵盤表!X21</f>
        <v>7</v>
      </c>
      <c r="Y9" s="86">
        <f>鍵盤表!Y21</f>
        <v>7</v>
      </c>
      <c r="Z9" s="86">
        <f>鍵盤表!Z21</f>
        <v>8</v>
      </c>
      <c r="AA9" s="86">
        <f>鍵盤表!AA21</f>
        <v>8</v>
      </c>
      <c r="AB9" s="86">
        <f>鍵盤表!AB21</f>
        <v>8</v>
      </c>
      <c r="AC9" s="86">
        <f>鍵盤表!AC21</f>
        <v>9</v>
      </c>
      <c r="AD9" s="86">
        <f>鍵盤表!AD21</f>
        <v>7</v>
      </c>
      <c r="AE9" s="86">
        <f>鍵盤表!AE21</f>
        <v>7</v>
      </c>
      <c r="AF9" s="86">
        <f>鍵盤表!AF21</f>
        <v>9</v>
      </c>
      <c r="AG9" s="86">
        <f>鍵盤表!AG21</f>
        <v>9</v>
      </c>
      <c r="AH9" s="86">
        <f>鍵盤表!AH21</f>
        <v>8</v>
      </c>
      <c r="AI9" s="86">
        <f>鍵盤表!AI21</f>
        <v>8</v>
      </c>
      <c r="AJ9" s="86">
        <f>鍵盤表!AJ21</f>
        <v>0</v>
      </c>
      <c r="AK9" s="86">
        <f>鍵盤表!AK21</f>
        <v>0</v>
      </c>
      <c r="AL9" s="86">
        <f>鍵盤表!AL21</f>
        <v>0</v>
      </c>
      <c r="AM9" s="86">
        <f>鍵盤表!AM21</f>
        <v>0</v>
      </c>
      <c r="AN9" s="86">
        <f>鍵盤表!AN21</f>
        <v>0</v>
      </c>
      <c r="AO9" s="86" t="str">
        <f>鍵盤表!AO21</f>
        <v>A</v>
      </c>
      <c r="AP9" s="86" t="str">
        <f>鍵盤表!AP21</f>
        <v>&lt;SP&gt;</v>
      </c>
      <c r="AQ9" s="86">
        <f>鍵盤表!AQ21</f>
        <v>3</v>
      </c>
      <c r="AR9" s="86">
        <f>鍵盤表!AR21</f>
        <v>4</v>
      </c>
      <c r="AS9" s="86">
        <f>鍵盤表!AS21</f>
        <v>5</v>
      </c>
      <c r="AT9" s="86">
        <f>鍵盤表!AT21</f>
        <v>6</v>
      </c>
      <c r="AU9" s="86">
        <f>鍵盤表!AU21</f>
        <v>7</v>
      </c>
    </row>
    <row r="10" spans="1:47" s="10" customFormat="1" ht="23"/>
    <row r="11" spans="1:47" s="10" customFormat="1" ht="23">
      <c r="B11" s="12" t="str">
        <f>B7</f>
        <v>輸入編碼</v>
      </c>
      <c r="C11" s="106" t="str">
        <f xml:space="preserve"> _xlfn.CONCAT(C7:AO7)</f>
        <v>bpMBdtnlgkhGwzcsjZCSJiuaOoemWIUYFLQKVHN</v>
      </c>
      <c r="D11" s="106"/>
      <c r="E11" s="106"/>
      <c r="F11" s="106"/>
      <c r="G11" s="106"/>
      <c r="H11" s="106"/>
      <c r="I11" s="106"/>
      <c r="J11" s="106"/>
      <c r="K11" s="106"/>
      <c r="L11" s="106"/>
      <c r="M11" s="106"/>
      <c r="N11" s="106"/>
      <c r="O11" s="106"/>
      <c r="P11" s="106"/>
      <c r="Q11" s="106"/>
      <c r="R11" s="106"/>
      <c r="S11" s="106"/>
      <c r="T11" s="106"/>
      <c r="U11" s="106"/>
      <c r="V11" s="106"/>
      <c r="W11" s="106"/>
      <c r="X11" s="106"/>
      <c r="Y11" s="106"/>
      <c r="Z11" s="106"/>
    </row>
    <row r="12" spans="1:47" s="10" customFormat="1" ht="23">
      <c r="B12" s="13" t="str">
        <f>B8</f>
        <v>鍵盤按鍵</v>
      </c>
      <c r="C12" s="105" t="str">
        <f xml:space="preserve"> _xlfn.CONCAT(C8:AO8)</f>
        <v>1qa!2wsxedcEgyhnbrfvBuj8ikomM9l,&lt;0p;/.-</v>
      </c>
      <c r="D12" s="105"/>
      <c r="E12" s="105"/>
      <c r="F12" s="105"/>
      <c r="G12" s="105"/>
      <c r="H12" s="105"/>
      <c r="I12" s="105"/>
      <c r="J12" s="105"/>
      <c r="K12" s="105"/>
      <c r="L12" s="105"/>
      <c r="M12" s="105"/>
      <c r="N12" s="105"/>
      <c r="O12" s="105"/>
      <c r="P12" s="105"/>
      <c r="Q12" s="105"/>
      <c r="R12" s="105"/>
      <c r="S12" s="105"/>
      <c r="T12" s="105"/>
      <c r="U12" s="105"/>
      <c r="V12" s="105"/>
      <c r="W12" s="105"/>
      <c r="X12" s="105"/>
      <c r="Y12" s="105"/>
      <c r="Z12" s="105"/>
    </row>
    <row r="13" spans="1:47" s="10" customFormat="1" ht="23"/>
    <row r="14" spans="1:47" s="10" customFormat="1" ht="45">
      <c r="B14" s="11" t="s">
        <v>145</v>
      </c>
    </row>
    <row r="15" spans="1:47" s="10" customFormat="1" ht="23">
      <c r="B15" s="107" t="str">
        <f xml:space="preserve"> "- xlit|" &amp; C11 &amp; "|" &amp; C12 &amp; "|"</f>
        <v>- xlit|bpMBdtnlgkhGwzcsjZCSJiuaOoemWIUYFLQKVHN|1qa!2wsxedcEgyhnbrfvBuj8ikomM9l,&lt;0p;/.-|</v>
      </c>
      <c r="C15" s="107"/>
      <c r="D15" s="107"/>
      <c r="E15" s="107"/>
      <c r="F15" s="107"/>
      <c r="G15" s="107"/>
      <c r="H15" s="107"/>
      <c r="I15" s="107"/>
      <c r="J15" s="107"/>
      <c r="K15" s="107"/>
      <c r="L15" s="107"/>
      <c r="M15" s="107"/>
      <c r="N15" s="107"/>
      <c r="O15" s="107"/>
      <c r="P15" s="107"/>
      <c r="Q15" s="107"/>
      <c r="R15" s="107"/>
      <c r="S15" s="107"/>
      <c r="T15" s="107"/>
      <c r="U15" s="107"/>
      <c r="V15" s="107"/>
      <c r="W15" s="107"/>
      <c r="X15" s="107"/>
      <c r="Y15" s="107"/>
      <c r="Z15" s="107"/>
    </row>
    <row r="16" spans="1:47" s="10" customFormat="1" ht="23"/>
    <row r="17" spans="2:26" s="10" customFormat="1" ht="45">
      <c r="B17" s="11" t="s">
        <v>150</v>
      </c>
    </row>
    <row r="18" spans="2:26" s="10" customFormat="1" ht="23"/>
    <row r="19" spans="2:26" s="10" customFormat="1" ht="23">
      <c r="B19" s="12" t="str">
        <f>B7</f>
        <v>輸入編碼</v>
      </c>
      <c r="C19" s="106" t="str">
        <f xml:space="preserve"> _xlfn.CONCAT(C7:AO7)</f>
        <v>bpMBdtnlgkhGwzcsjZCSJiuaOoemWIUYFLQKVHN</v>
      </c>
      <c r="D19" s="106"/>
      <c r="E19" s="106"/>
      <c r="F19" s="106"/>
      <c r="G19" s="106"/>
      <c r="H19" s="106"/>
      <c r="I19" s="106"/>
      <c r="J19" s="106"/>
      <c r="K19" s="106"/>
      <c r="L19" s="106"/>
      <c r="M19" s="106"/>
      <c r="N19" s="106"/>
      <c r="O19" s="106"/>
      <c r="P19" s="106"/>
      <c r="Q19" s="106"/>
      <c r="R19" s="106"/>
      <c r="S19" s="106"/>
      <c r="T19" s="106"/>
      <c r="U19" s="106"/>
      <c r="V19" s="106"/>
      <c r="W19" s="106"/>
      <c r="X19" s="106"/>
      <c r="Y19" s="106"/>
      <c r="Z19" s="106"/>
    </row>
    <row r="20" spans="2:26" s="10" customFormat="1" ht="23">
      <c r="B20" s="7" t="str">
        <f>B4</f>
        <v>方音符號</v>
      </c>
      <c r="C20" s="105" t="str">
        <f xml:space="preserve"> _xlfn.CONCAT( C4:AO4)</f>
        <v>ㄅㄆㄇㆠㄉㄊㄋㄌㄍㄎㄏㆣㄫㄗㄘㄙㆡㄐㄑㄒㆢㄧㄨㄚㆦㄜㆤㆬㆭㄞㄠㆰㆱㄢㄣㄤㄥㆲｎ</v>
      </c>
      <c r="D20" s="105"/>
      <c r="E20" s="105"/>
      <c r="F20" s="105"/>
      <c r="G20" s="105"/>
      <c r="H20" s="105"/>
      <c r="I20" s="105"/>
      <c r="J20" s="105"/>
      <c r="K20" s="105"/>
      <c r="L20" s="105"/>
      <c r="M20" s="105"/>
      <c r="N20" s="105"/>
      <c r="O20" s="105"/>
      <c r="P20" s="105"/>
      <c r="Q20" s="105"/>
      <c r="R20" s="105"/>
      <c r="S20" s="105"/>
      <c r="T20" s="105"/>
      <c r="U20" s="105"/>
      <c r="V20" s="105"/>
      <c r="W20" s="105"/>
      <c r="X20" s="105"/>
      <c r="Y20" s="105"/>
      <c r="Z20" s="105"/>
    </row>
    <row r="21" spans="2:26" s="10" customFormat="1" ht="23"/>
    <row r="22" spans="2:26" s="10" customFormat="1" ht="45">
      <c r="B22" s="11" t="s">
        <v>145</v>
      </c>
    </row>
    <row r="23" spans="2:26" s="10" customFormat="1" ht="23">
      <c r="B23" s="107" t="str">
        <f xml:space="preserve"> "- xlit|" &amp; C19 &amp; "|" &amp; C20 &amp; "|"</f>
        <v>- xlit|bpMBdtnlgkhGwzcsjZCSJiuaOoemWIUYFLQKVHN|ㄅㄆㄇㆠㄉㄊㄋㄌㄍㄎㄏㆣㄫㄗㄘㄙㆡㄐㄑㄒㆢㄧㄨㄚㆦㄜㆤㆬㆭㄞㄠㆰㆱㄢㄣㄤㄥㆲｎ|</v>
      </c>
      <c r="C23" s="107"/>
      <c r="D23" s="107"/>
      <c r="E23" s="107"/>
      <c r="F23" s="107"/>
      <c r="G23" s="107"/>
      <c r="H23" s="107"/>
      <c r="I23" s="107"/>
      <c r="J23" s="107"/>
      <c r="K23" s="107"/>
      <c r="L23" s="107"/>
      <c r="M23" s="107"/>
      <c r="N23" s="107"/>
      <c r="O23" s="107"/>
      <c r="P23" s="107"/>
      <c r="Q23" s="107"/>
      <c r="R23" s="107"/>
      <c r="S23" s="107"/>
      <c r="T23" s="107"/>
      <c r="U23" s="107"/>
      <c r="V23" s="107"/>
      <c r="W23" s="107"/>
      <c r="X23" s="107"/>
      <c r="Y23" s="107"/>
      <c r="Z23" s="107"/>
    </row>
    <row r="24" spans="2:26" s="10" customFormat="1" ht="23"/>
    <row r="25" spans="2:26" s="10" customFormat="1" ht="45">
      <c r="B25" s="11" t="s">
        <v>151</v>
      </c>
    </row>
    <row r="26" spans="2:26" s="10" customFormat="1" ht="23"/>
    <row r="27" spans="2:26" s="10" customFormat="1" ht="23">
      <c r="B27" s="12" t="str">
        <f>B12</f>
        <v>鍵盤按鍵</v>
      </c>
      <c r="C27" s="106" t="str">
        <f xml:space="preserve"> _xlfn.CONCAT(C8:AO8)</f>
        <v>1qa!2wsxedcEgyhnbrfvBuj8ikomM9l,&lt;0p;/.-</v>
      </c>
      <c r="D27" s="106"/>
      <c r="E27" s="106"/>
      <c r="F27" s="106"/>
      <c r="G27" s="106"/>
      <c r="H27" s="106"/>
      <c r="I27" s="106"/>
      <c r="J27" s="106"/>
      <c r="K27" s="106"/>
      <c r="L27" s="106"/>
      <c r="M27" s="106"/>
      <c r="N27" s="106"/>
      <c r="O27" s="106"/>
      <c r="P27" s="106"/>
      <c r="Q27" s="106"/>
      <c r="R27" s="106"/>
      <c r="S27" s="106"/>
      <c r="T27" s="106"/>
      <c r="U27" s="106"/>
      <c r="V27" s="106"/>
      <c r="W27" s="106"/>
      <c r="X27" s="106"/>
      <c r="Y27" s="106"/>
      <c r="Z27" s="106"/>
    </row>
    <row r="28" spans="2:26" s="10" customFormat="1" ht="23">
      <c r="B28" s="7" t="str">
        <f>B4</f>
        <v>方音符號</v>
      </c>
      <c r="C28" s="105" t="str">
        <f>_xlfn.CONCAT(C4:AO4)</f>
        <v>ㄅㄆㄇㆠㄉㄊㄋㄌㄍㄎㄏㆣㄫㄗㄘㄙㆡㄐㄑㄒㆢㄧㄨㄚㆦㄜㆤㆬㆭㄞㄠㆰㆱㄢㄣㄤㄥㆲｎ</v>
      </c>
      <c r="D28" s="105"/>
      <c r="E28" s="105"/>
      <c r="F28" s="105"/>
      <c r="G28" s="105"/>
      <c r="H28" s="105"/>
      <c r="I28" s="105"/>
      <c r="J28" s="105"/>
      <c r="K28" s="105"/>
      <c r="L28" s="105"/>
      <c r="M28" s="105"/>
      <c r="N28" s="105"/>
      <c r="O28" s="105"/>
      <c r="P28" s="105"/>
      <c r="Q28" s="105"/>
      <c r="R28" s="105"/>
      <c r="S28" s="105"/>
      <c r="T28" s="105"/>
      <c r="U28" s="105"/>
      <c r="V28" s="105"/>
      <c r="W28" s="105"/>
      <c r="X28" s="105"/>
      <c r="Y28" s="105"/>
      <c r="Z28" s="105"/>
    </row>
    <row r="29" spans="2:26" s="10" customFormat="1" ht="23"/>
    <row r="30" spans="2:26" s="10" customFormat="1" ht="45">
      <c r="B30" s="11" t="s">
        <v>145</v>
      </c>
    </row>
    <row r="31" spans="2:26" s="10" customFormat="1" ht="23">
      <c r="B31" s="107" t="str">
        <f xml:space="preserve"> "- xlit|" &amp; C27 &amp; "|" &amp; C28 &amp; "|"</f>
        <v>- xlit|1qa!2wsxedcEgyhnbrfvBuj8ikomM9l,&lt;0p;/.-|ㄅㄆㄇㆠㄉㄊㄋㄌㄍㄎㄏㆣㄫㄗㄘㄙㆡㄐㄑㄒㆢㄧㄨㄚㆦㄜㆤㆬㆭㄞㄠㆰㆱㄢㄣㄤㄥㆲｎ|</v>
      </c>
      <c r="C31" s="107"/>
      <c r="D31" s="107"/>
      <c r="E31" s="107"/>
      <c r="F31" s="107"/>
      <c r="G31" s="107"/>
      <c r="H31" s="107"/>
      <c r="I31" s="107"/>
      <c r="J31" s="107"/>
      <c r="K31" s="107"/>
      <c r="L31" s="107"/>
      <c r="M31" s="107"/>
      <c r="N31" s="107"/>
      <c r="O31" s="107"/>
      <c r="P31" s="107"/>
      <c r="Q31" s="107"/>
      <c r="R31" s="107"/>
      <c r="S31" s="107"/>
      <c r="T31" s="107"/>
      <c r="U31" s="107"/>
      <c r="V31" s="107"/>
      <c r="W31" s="107"/>
      <c r="X31" s="107"/>
      <c r="Y31" s="107"/>
      <c r="Z31" s="107"/>
    </row>
    <row r="32" spans="2:26" s="10" customFormat="1" ht="23"/>
    <row r="33" spans="1:47" s="8" customFormat="1" ht="25">
      <c r="A33" s="6"/>
      <c r="B33" s="14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/>
      <c r="AL33" s="15"/>
      <c r="AM33" s="15"/>
      <c r="AN33" s="15"/>
      <c r="AO33" s="15"/>
      <c r="AP33" s="15"/>
      <c r="AQ33" s="15"/>
      <c r="AR33" s="15"/>
      <c r="AS33" s="15"/>
      <c r="AT33" s="15"/>
      <c r="AU33" s="15"/>
    </row>
    <row r="34" spans="1:47" s="8" customFormat="1" ht="25">
      <c r="A34" s="6"/>
      <c r="B34" s="14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14"/>
      <c r="AR34" s="6"/>
      <c r="AS34" s="6"/>
      <c r="AT34" s="6"/>
      <c r="AU34" s="6"/>
    </row>
    <row r="35" spans="1:47" s="8" customFormat="1" ht="25">
      <c r="A35" s="6"/>
      <c r="B35" s="14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14"/>
      <c r="AR35" s="14"/>
      <c r="AS35" s="6"/>
      <c r="AT35" s="6"/>
      <c r="AU35" s="6"/>
    </row>
    <row r="36" spans="1:47" s="8" customFormat="1" ht="25">
      <c r="A36" s="6"/>
      <c r="B36" s="14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14"/>
      <c r="AR36" s="14"/>
      <c r="AS36" s="6"/>
      <c r="AT36" s="6"/>
      <c r="AU36" s="6"/>
    </row>
    <row r="37" spans="1:47" s="8" customFormat="1" ht="25">
      <c r="A37" s="6"/>
      <c r="B37" s="14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14"/>
      <c r="AR37" s="6"/>
      <c r="AS37" s="6"/>
      <c r="AT37" s="6"/>
      <c r="AU37" s="6"/>
    </row>
    <row r="38" spans="1:47" ht="26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04"/>
      <c r="AR38" s="104"/>
      <c r="AS38" s="1"/>
      <c r="AT38" s="1"/>
      <c r="AU38" s="1"/>
    </row>
    <row r="39" spans="1:47" s="10" customFormat="1" ht="23"/>
  </sheetData>
  <mergeCells count="11">
    <mergeCell ref="B23:Z23"/>
    <mergeCell ref="C27:Z27"/>
    <mergeCell ref="C28:Z28"/>
    <mergeCell ref="B31:Z31"/>
    <mergeCell ref="AQ38:AR38"/>
    <mergeCell ref="AQ1:AR1"/>
    <mergeCell ref="C11:Z11"/>
    <mergeCell ref="C12:Z12"/>
    <mergeCell ref="B15:Z15"/>
    <mergeCell ref="C19:Z19"/>
    <mergeCell ref="C20:Z20"/>
  </mergeCells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A57FE0-6947-314F-8052-7D3504D36937}">
  <dimension ref="A1:BE30"/>
  <sheetViews>
    <sheetView zoomScale="80" zoomScaleNormal="80" workbookViewId="0">
      <selection activeCell="AP12" sqref="AP12"/>
    </sheetView>
  </sheetViews>
  <sheetFormatPr baseColWidth="10" defaultRowHeight="22"/>
  <cols>
    <col min="1" max="1" width="1.796875" customWidth="1"/>
    <col min="2" max="2" width="9.09765625" customWidth="1"/>
    <col min="3" max="47" width="4.8984375" customWidth="1"/>
    <col min="48" max="57" width="15.3984375" bestFit="1" customWidth="1"/>
  </cols>
  <sheetData>
    <row r="1" spans="1:49" ht="17" customHeight="1" thickBot="1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04"/>
      <c r="AS1" s="104"/>
      <c r="AT1" s="1"/>
      <c r="AU1" s="1"/>
      <c r="AV1" s="1"/>
    </row>
    <row r="2" spans="1:49" s="4" customFormat="1" ht="36" customHeight="1">
      <c r="C2" s="50"/>
      <c r="D2" s="17">
        <v>1</v>
      </c>
      <c r="E2" s="16" t="s">
        <v>154</v>
      </c>
      <c r="F2" s="50"/>
      <c r="G2" s="17">
        <f>G20</f>
        <v>2</v>
      </c>
      <c r="H2" s="17" t="s">
        <v>190</v>
      </c>
      <c r="I2" s="64"/>
      <c r="J2" s="18">
        <f>AQ20</f>
        <v>3</v>
      </c>
      <c r="K2" s="19" t="s">
        <v>175</v>
      </c>
      <c r="L2" s="64"/>
      <c r="M2" s="18">
        <f>AR20</f>
        <v>4</v>
      </c>
      <c r="N2" s="19" t="s">
        <v>176</v>
      </c>
      <c r="O2" s="64"/>
      <c r="P2" s="18">
        <f>AS20</f>
        <v>5</v>
      </c>
      <c r="Q2" s="19" t="s">
        <v>177</v>
      </c>
      <c r="R2" s="64"/>
      <c r="S2" s="18">
        <f>AT20</f>
        <v>6</v>
      </c>
      <c r="T2" s="19" t="s">
        <v>178</v>
      </c>
      <c r="U2" s="64"/>
      <c r="V2" s="18">
        <f>AU20</f>
        <v>7</v>
      </c>
      <c r="W2" s="19" t="s">
        <v>179</v>
      </c>
      <c r="X2" s="55"/>
      <c r="Y2" s="20">
        <f>Z20</f>
        <v>8</v>
      </c>
      <c r="Z2" s="21" t="s">
        <v>191</v>
      </c>
      <c r="AA2" s="55"/>
      <c r="AB2" s="20">
        <f>AF20</f>
        <v>9</v>
      </c>
      <c r="AC2" s="21" t="s">
        <v>192</v>
      </c>
      <c r="AD2" s="55"/>
      <c r="AE2" s="20">
        <f>AJ20</f>
        <v>0</v>
      </c>
      <c r="AF2" s="21" t="s">
        <v>193</v>
      </c>
      <c r="AG2" s="55"/>
      <c r="AH2" s="20" t="str">
        <f>AO20</f>
        <v>-</v>
      </c>
      <c r="AI2" s="21" t="s">
        <v>171</v>
      </c>
      <c r="AJ2" s="55"/>
      <c r="AK2" s="63" t="s">
        <v>169</v>
      </c>
      <c r="AL2" s="21" t="s">
        <v>170</v>
      </c>
      <c r="AM2" s="2"/>
      <c r="AN2" s="2"/>
      <c r="AO2" s="2"/>
      <c r="AP2" s="2"/>
      <c r="AQ2" s="2"/>
      <c r="AR2" s="2"/>
      <c r="AS2" s="108"/>
      <c r="AT2" s="108"/>
      <c r="AU2" s="2"/>
      <c r="AV2" s="2"/>
      <c r="AW2" s="2"/>
    </row>
    <row r="3" spans="1:49" s="4" customFormat="1" ht="36" customHeight="1">
      <c r="C3" s="44"/>
      <c r="D3" s="49" t="str">
        <f xml:space="preserve"> C16</f>
        <v>ㄅ</v>
      </c>
      <c r="E3" s="52" t="str">
        <f>F16</f>
        <v>ㆠ</v>
      </c>
      <c r="F3" s="44"/>
      <c r="G3" s="49" t="str">
        <f>G16</f>
        <v>ㄉ</v>
      </c>
      <c r="H3" s="65"/>
      <c r="I3" s="69"/>
      <c r="J3" s="68" t="str">
        <f>AQ16</f>
        <v>˪</v>
      </c>
      <c r="K3" s="70" t="s">
        <v>180</v>
      </c>
      <c r="L3" s="69"/>
      <c r="M3" s="68" t="str">
        <f>AR16</f>
        <v>ˋ</v>
      </c>
      <c r="N3" s="70" t="s">
        <v>186</v>
      </c>
      <c r="O3" s="69"/>
      <c r="P3" s="68" t="str">
        <f>AS16</f>
        <v>˫</v>
      </c>
      <c r="Q3" s="70" t="s">
        <v>187</v>
      </c>
      <c r="R3" s="69"/>
      <c r="S3" s="68" t="str">
        <f>AT16</f>
        <v>ˊ</v>
      </c>
      <c r="T3" s="70" t="s">
        <v>188</v>
      </c>
      <c r="U3" s="69"/>
      <c r="V3" s="68" t="str">
        <f>AU16</f>
        <v>·</v>
      </c>
      <c r="W3" s="70" t="s">
        <v>189</v>
      </c>
      <c r="X3" s="47"/>
      <c r="Y3" s="59" t="str">
        <f>Z16</f>
        <v>ㄚ</v>
      </c>
      <c r="Z3" s="60"/>
      <c r="AA3" s="47"/>
      <c r="AB3" s="59" t="str">
        <f>AF16</f>
        <v>ㄞ</v>
      </c>
      <c r="AC3" s="60"/>
      <c r="AD3" s="47"/>
      <c r="AE3" s="59" t="str">
        <f>AJ16</f>
        <v>ㄢ</v>
      </c>
      <c r="AF3" s="60"/>
      <c r="AG3" s="47"/>
      <c r="AH3" s="59" t="str">
        <f>AO16</f>
        <v>ｎ</v>
      </c>
      <c r="AI3" s="60"/>
      <c r="AJ3" s="47"/>
      <c r="AK3" s="59"/>
      <c r="AL3" s="60"/>
      <c r="AM3" s="2"/>
      <c r="AN3" s="2"/>
      <c r="AO3" s="2"/>
      <c r="AP3" s="2"/>
      <c r="AQ3" s="2"/>
      <c r="AR3" s="2"/>
      <c r="AS3" s="3"/>
      <c r="AT3" s="3"/>
      <c r="AU3" s="2"/>
      <c r="AV3" s="2"/>
      <c r="AW3" s="2"/>
    </row>
    <row r="4" spans="1:49" ht="42" customHeight="1" thickBot="1">
      <c r="C4" s="51"/>
      <c r="D4" s="5" t="s">
        <v>153</v>
      </c>
      <c r="E4" s="53" t="s">
        <v>155</v>
      </c>
      <c r="F4" s="51"/>
      <c r="G4" s="5" t="str">
        <f>G19</f>
        <v>d</v>
      </c>
      <c r="H4" s="66"/>
      <c r="I4" s="71"/>
      <c r="J4" s="72">
        <f>AQ19</f>
        <v>3</v>
      </c>
      <c r="K4" s="73"/>
      <c r="L4" s="71"/>
      <c r="M4" s="72">
        <f>AR19</f>
        <v>2</v>
      </c>
      <c r="N4" s="73"/>
      <c r="O4" s="71"/>
      <c r="P4" s="72">
        <f>AS19</f>
        <v>7</v>
      </c>
      <c r="Q4" s="73"/>
      <c r="R4" s="71"/>
      <c r="S4" s="72">
        <f>AT19</f>
        <v>5</v>
      </c>
      <c r="T4" s="73"/>
      <c r="U4" s="71"/>
      <c r="V4" s="72">
        <f>AU19</f>
        <v>8</v>
      </c>
      <c r="W4" s="73"/>
      <c r="X4" s="57"/>
      <c r="Y4" s="22" t="str">
        <f>Z18</f>
        <v>a</v>
      </c>
      <c r="Z4" s="62"/>
      <c r="AA4" s="57"/>
      <c r="AB4" s="22" t="str">
        <f>AF19</f>
        <v>I</v>
      </c>
      <c r="AC4" s="62"/>
      <c r="AD4" s="57"/>
      <c r="AE4" s="22" t="str">
        <f>AJ19</f>
        <v>L</v>
      </c>
      <c r="AF4" s="62"/>
      <c r="AG4" s="57"/>
      <c r="AH4" s="22" t="str">
        <f>AO19</f>
        <v>N</v>
      </c>
      <c r="AI4" s="62"/>
      <c r="AJ4" s="57"/>
      <c r="AK4" s="22"/>
      <c r="AL4" s="62"/>
      <c r="AM4" s="1"/>
      <c r="AN4" s="1"/>
      <c r="AO4" s="1"/>
      <c r="AP4" s="1"/>
      <c r="AQ4" s="1"/>
      <c r="AR4" s="1"/>
      <c r="AS4" s="104"/>
      <c r="AT4" s="104"/>
      <c r="AU4" s="1"/>
      <c r="AV4" s="1"/>
      <c r="AW4" s="1"/>
    </row>
    <row r="5" spans="1:49" s="4" customFormat="1" ht="36" customHeight="1">
      <c r="C5" s="2"/>
      <c r="D5" s="50"/>
      <c r="E5" s="17" t="str">
        <f>D20</f>
        <v>q</v>
      </c>
      <c r="F5" s="16"/>
      <c r="G5" s="50"/>
      <c r="H5" s="17" t="str">
        <f>H20</f>
        <v>w</v>
      </c>
      <c r="I5" s="46"/>
      <c r="J5" s="67"/>
      <c r="K5" s="45" t="str">
        <f>K20</f>
        <v>e</v>
      </c>
      <c r="L5" s="16" t="str">
        <f>N20</f>
        <v>E</v>
      </c>
      <c r="M5" s="50"/>
      <c r="N5" s="17" t="str">
        <f>T20</f>
        <v>r</v>
      </c>
      <c r="O5" s="16"/>
      <c r="P5" s="50"/>
      <c r="Q5" s="17" t="s">
        <v>157</v>
      </c>
      <c r="R5" s="16"/>
      <c r="S5" s="50"/>
      <c r="T5" s="17" t="str">
        <f>P20</f>
        <v>y</v>
      </c>
      <c r="U5" s="16"/>
      <c r="V5" s="55"/>
      <c r="W5" s="20" t="str">
        <f>X20</f>
        <v>u</v>
      </c>
      <c r="X5" s="21"/>
      <c r="Y5" s="55"/>
      <c r="Z5" s="20" t="str">
        <f>AA20</f>
        <v>i</v>
      </c>
      <c r="AA5" s="21"/>
      <c r="AB5" s="55"/>
      <c r="AC5" s="20" t="str">
        <f>AC20</f>
        <v>o</v>
      </c>
      <c r="AD5" s="21"/>
      <c r="AE5" s="55"/>
      <c r="AF5" s="20" t="str">
        <f>AK20</f>
        <v>p</v>
      </c>
      <c r="AG5" s="21"/>
      <c r="AH5" s="55"/>
      <c r="AI5" s="20" t="s">
        <v>163</v>
      </c>
      <c r="AJ5" s="21" t="s">
        <v>164</v>
      </c>
      <c r="AK5" s="55"/>
      <c r="AL5" s="20" t="s">
        <v>165</v>
      </c>
      <c r="AM5" s="21" t="s">
        <v>166</v>
      </c>
      <c r="AN5" s="55"/>
      <c r="AO5" s="20" t="s">
        <v>167</v>
      </c>
      <c r="AP5" s="21" t="s">
        <v>168</v>
      </c>
      <c r="AQ5" s="2"/>
      <c r="AR5" s="2"/>
      <c r="AS5" s="108"/>
      <c r="AT5" s="108"/>
      <c r="AU5" s="2"/>
      <c r="AV5" s="2"/>
      <c r="AW5" s="2"/>
    </row>
    <row r="6" spans="1:49" s="4" customFormat="1" ht="36" customHeight="1">
      <c r="C6" s="2"/>
      <c r="D6" s="44"/>
      <c r="E6" s="49" t="str">
        <f>D16</f>
        <v>ㄆ</v>
      </c>
      <c r="F6" s="54"/>
      <c r="G6" s="44"/>
      <c r="H6" s="49" t="str">
        <f>H16</f>
        <v>ㄊ</v>
      </c>
      <c r="I6" s="54"/>
      <c r="J6" s="44"/>
      <c r="K6" s="49" t="str">
        <f>K16</f>
        <v>ㄍ</v>
      </c>
      <c r="L6" s="54" t="str">
        <f>N16</f>
        <v>ㆣ</v>
      </c>
      <c r="M6" s="44"/>
      <c r="N6" s="49" t="str">
        <f>T16</f>
        <v>ㄐ</v>
      </c>
      <c r="O6" s="54"/>
      <c r="P6" s="44"/>
      <c r="Q6" s="49"/>
      <c r="R6" s="54"/>
      <c r="S6" s="44"/>
      <c r="T6" s="49" t="str">
        <f>P16</f>
        <v>ㄗ</v>
      </c>
      <c r="U6" s="54"/>
      <c r="V6" s="47"/>
      <c r="W6" s="59" t="str">
        <f>X16</f>
        <v>ㄧ</v>
      </c>
      <c r="X6" s="60"/>
      <c r="Y6" s="47"/>
      <c r="Z6" s="59" t="str">
        <f>AA16</f>
        <v>ㆦ</v>
      </c>
      <c r="AA6" s="60"/>
      <c r="AB6" s="47"/>
      <c r="AC6" s="59" t="str">
        <f>AC16</f>
        <v>ㆤ</v>
      </c>
      <c r="AD6" s="60"/>
      <c r="AE6" s="47"/>
      <c r="AF6" s="59" t="str">
        <f>AK16</f>
        <v>ㄣ</v>
      </c>
      <c r="AG6" s="60"/>
      <c r="AH6" s="47"/>
      <c r="AI6" s="59"/>
      <c r="AJ6" s="60"/>
      <c r="AK6" s="47"/>
      <c r="AL6" s="59"/>
      <c r="AM6" s="60"/>
      <c r="AN6" s="47"/>
      <c r="AO6" s="59"/>
      <c r="AP6" s="60"/>
      <c r="AQ6" s="2"/>
      <c r="AR6" s="2"/>
      <c r="AS6" s="3"/>
      <c r="AT6" s="3"/>
      <c r="AU6" s="2"/>
      <c r="AV6" s="2"/>
      <c r="AW6" s="2"/>
    </row>
    <row r="7" spans="1:49" ht="42" customHeight="1" thickBot="1">
      <c r="C7" s="1"/>
      <c r="D7" s="51"/>
      <c r="E7" s="5" t="s">
        <v>156</v>
      </c>
      <c r="F7" s="53"/>
      <c r="G7" s="51"/>
      <c r="H7" s="5" t="str">
        <f>H19</f>
        <v>t</v>
      </c>
      <c r="I7" s="53"/>
      <c r="J7" s="51"/>
      <c r="K7" s="5" t="str">
        <f>K19</f>
        <v>g</v>
      </c>
      <c r="L7" s="53" t="str">
        <f>N19</f>
        <v>G</v>
      </c>
      <c r="M7" s="51"/>
      <c r="N7" s="5" t="str">
        <f>T19</f>
        <v>Z</v>
      </c>
      <c r="O7" s="53"/>
      <c r="P7" s="51"/>
      <c r="Q7" s="5"/>
      <c r="R7" s="53"/>
      <c r="S7" s="51"/>
      <c r="T7" s="5" t="str">
        <f>P19</f>
        <v>z</v>
      </c>
      <c r="U7" s="53"/>
      <c r="V7" s="57"/>
      <c r="W7" s="22" t="str">
        <f>X19</f>
        <v>i</v>
      </c>
      <c r="X7" s="61"/>
      <c r="Y7" s="57"/>
      <c r="Z7" s="22" t="str">
        <f>AA19</f>
        <v>O</v>
      </c>
      <c r="AA7" s="62"/>
      <c r="AB7" s="57"/>
      <c r="AC7" s="22" t="str">
        <f>AC19</f>
        <v>e</v>
      </c>
      <c r="AD7" s="62"/>
      <c r="AE7" s="57"/>
      <c r="AF7" s="22" t="str">
        <f>AK19</f>
        <v>Q</v>
      </c>
      <c r="AG7" s="62"/>
      <c r="AH7" s="57"/>
      <c r="AI7" s="22"/>
      <c r="AJ7" s="62"/>
      <c r="AK7" s="57"/>
      <c r="AL7" s="22"/>
      <c r="AM7" s="62"/>
      <c r="AN7" s="57"/>
      <c r="AO7" s="22"/>
      <c r="AP7" s="62"/>
      <c r="AQ7" s="1"/>
      <c r="AR7" s="1"/>
      <c r="AS7" s="104"/>
      <c r="AT7" s="104"/>
      <c r="AU7" s="1"/>
      <c r="AV7" s="1"/>
      <c r="AW7" s="1"/>
    </row>
    <row r="8" spans="1:49" s="4" customFormat="1" ht="36" customHeight="1">
      <c r="C8" s="2"/>
      <c r="D8" s="2"/>
      <c r="E8" s="50"/>
      <c r="F8" s="17" t="str">
        <f>E20</f>
        <v>a</v>
      </c>
      <c r="G8" s="16"/>
      <c r="H8" s="50"/>
      <c r="I8" s="17" t="str">
        <f>I20</f>
        <v>s</v>
      </c>
      <c r="J8" s="16"/>
      <c r="K8" s="50"/>
      <c r="L8" s="17" t="str">
        <f>L20</f>
        <v>d</v>
      </c>
      <c r="M8" s="16"/>
      <c r="N8" s="50"/>
      <c r="O8" s="17" t="str">
        <f>U20</f>
        <v>f</v>
      </c>
      <c r="P8" s="16"/>
      <c r="Q8" s="50"/>
      <c r="R8" s="17" t="str">
        <f>O20</f>
        <v>g</v>
      </c>
      <c r="S8" s="16"/>
      <c r="T8" s="50"/>
      <c r="U8" s="17" t="str">
        <f>Q20</f>
        <v>h</v>
      </c>
      <c r="V8" s="16"/>
      <c r="W8" s="55"/>
      <c r="X8" s="20" t="str">
        <f>Y20</f>
        <v>j</v>
      </c>
      <c r="Y8" s="21"/>
      <c r="Z8" s="55"/>
      <c r="AA8" s="20" t="str">
        <f>AB20</f>
        <v>k</v>
      </c>
      <c r="AB8" s="21"/>
      <c r="AC8" s="55"/>
      <c r="AD8" s="20" t="str">
        <f>AG20</f>
        <v>l</v>
      </c>
      <c r="AE8" s="21"/>
      <c r="AF8" s="55"/>
      <c r="AG8" s="20" t="str">
        <f>AL20</f>
        <v>;</v>
      </c>
      <c r="AH8" s="21" t="s">
        <v>159</v>
      </c>
      <c r="AI8" s="55"/>
      <c r="AJ8" s="63" t="s">
        <v>161</v>
      </c>
      <c r="AK8" s="21" t="s">
        <v>162</v>
      </c>
      <c r="AL8" s="2"/>
      <c r="AM8" s="2"/>
      <c r="AN8" s="2"/>
      <c r="AO8" s="2"/>
      <c r="AP8" s="2"/>
      <c r="AQ8" s="2"/>
      <c r="AR8" s="2"/>
      <c r="AS8" s="108"/>
      <c r="AT8" s="108"/>
      <c r="AU8" s="2"/>
      <c r="AV8" s="2"/>
      <c r="AW8" s="2"/>
    </row>
    <row r="9" spans="1:49" s="4" customFormat="1" ht="36" customHeight="1">
      <c r="C9" s="2"/>
      <c r="D9" s="2"/>
      <c r="E9" s="44"/>
      <c r="F9" s="49" t="str">
        <f>E16</f>
        <v>ㄇ</v>
      </c>
      <c r="G9" s="54"/>
      <c r="H9" s="44"/>
      <c r="I9" s="49" t="str">
        <f>I16</f>
        <v>ㄋ</v>
      </c>
      <c r="J9" s="54"/>
      <c r="K9" s="44"/>
      <c r="L9" s="49" t="str">
        <f>L16</f>
        <v>ㄎ</v>
      </c>
      <c r="M9" s="54"/>
      <c r="N9" s="44"/>
      <c r="O9" s="49" t="str">
        <f>U16</f>
        <v>ㄑ</v>
      </c>
      <c r="P9" s="54"/>
      <c r="Q9" s="44"/>
      <c r="R9" s="49" t="str">
        <f>O16</f>
        <v>ㄫ</v>
      </c>
      <c r="S9" s="54"/>
      <c r="T9" s="44"/>
      <c r="U9" s="49" t="str">
        <f>Q16</f>
        <v>ㄘ</v>
      </c>
      <c r="V9" s="54"/>
      <c r="W9" s="47"/>
      <c r="X9" s="59" t="str">
        <f>Y16</f>
        <v>ㄨ</v>
      </c>
      <c r="Y9" s="60"/>
      <c r="Z9" s="47"/>
      <c r="AA9" s="59" t="str">
        <f>AB16</f>
        <v>ㄜ</v>
      </c>
      <c r="AB9" s="60"/>
      <c r="AC9" s="47"/>
      <c r="AD9" s="59" t="str">
        <f>AG16</f>
        <v>ㄠ</v>
      </c>
      <c r="AE9" s="60"/>
      <c r="AF9" s="47"/>
      <c r="AG9" s="59" t="str">
        <f>AL16</f>
        <v>ㄤ</v>
      </c>
      <c r="AH9" s="60"/>
      <c r="AI9" s="47"/>
      <c r="AJ9" s="59"/>
      <c r="AK9" s="60"/>
      <c r="AL9" s="2"/>
      <c r="AM9" s="2"/>
      <c r="AN9" s="2"/>
      <c r="AO9" s="2"/>
      <c r="AP9" s="2"/>
      <c r="AQ9" s="2"/>
      <c r="AR9" s="2"/>
      <c r="AS9" s="3"/>
      <c r="AT9" s="3"/>
      <c r="AU9" s="2"/>
      <c r="AV9" s="2"/>
      <c r="AW9" s="2"/>
    </row>
    <row r="10" spans="1:49" ht="42" customHeight="1" thickBot="1">
      <c r="C10" s="1"/>
      <c r="D10" s="1"/>
      <c r="E10" s="51"/>
      <c r="F10" s="5" t="str">
        <f>E19</f>
        <v>M</v>
      </c>
      <c r="G10" s="53"/>
      <c r="H10" s="51"/>
      <c r="I10" s="5" t="str">
        <f>I19</f>
        <v>n</v>
      </c>
      <c r="J10" s="53"/>
      <c r="K10" s="51"/>
      <c r="L10" s="5" t="str">
        <f>L19</f>
        <v>k</v>
      </c>
      <c r="M10" s="53"/>
      <c r="N10" s="51"/>
      <c r="O10" s="5" t="str">
        <f>U19</f>
        <v>C</v>
      </c>
      <c r="P10" s="53"/>
      <c r="Q10" s="51"/>
      <c r="R10" s="5" t="str">
        <f>O19</f>
        <v>w</v>
      </c>
      <c r="S10" s="53"/>
      <c r="T10" s="51"/>
      <c r="U10" s="5" t="str">
        <f>Q19</f>
        <v>c</v>
      </c>
      <c r="V10" s="53"/>
      <c r="W10" s="57"/>
      <c r="X10" s="22" t="str">
        <f>Y19</f>
        <v>u</v>
      </c>
      <c r="Y10" s="61"/>
      <c r="Z10" s="57"/>
      <c r="AA10" s="22" t="str">
        <f>AB19</f>
        <v>o</v>
      </c>
      <c r="AB10" s="62"/>
      <c r="AC10" s="57"/>
      <c r="AD10" s="101" t="str">
        <f>AG19</f>
        <v>U</v>
      </c>
      <c r="AE10" s="102"/>
      <c r="AF10" s="103"/>
      <c r="AG10" s="22" t="str">
        <f>AL19</f>
        <v>K</v>
      </c>
      <c r="AH10" s="62"/>
      <c r="AI10" s="57"/>
      <c r="AJ10" s="22"/>
      <c r="AK10" s="62"/>
      <c r="AL10" s="1"/>
      <c r="AM10" s="1"/>
      <c r="AN10" s="1"/>
      <c r="AO10" s="1"/>
      <c r="AP10" s="1"/>
      <c r="AQ10" s="1"/>
      <c r="AR10" s="1"/>
      <c r="AS10" s="104"/>
      <c r="AT10" s="104"/>
      <c r="AU10" s="1"/>
      <c r="AV10" s="1"/>
      <c r="AW10" s="1"/>
    </row>
    <row r="11" spans="1:49" s="4" customFormat="1" ht="36" customHeight="1">
      <c r="C11" s="2"/>
      <c r="D11" s="2"/>
      <c r="E11" s="2"/>
      <c r="F11" s="50"/>
      <c r="G11" s="17" t="s">
        <v>158</v>
      </c>
      <c r="H11" s="16"/>
      <c r="I11" s="50"/>
      <c r="J11" s="17" t="str">
        <f>J20</f>
        <v>x</v>
      </c>
      <c r="K11" s="16"/>
      <c r="L11" s="50"/>
      <c r="M11" s="17" t="str">
        <f>M20</f>
        <v>c</v>
      </c>
      <c r="N11" s="16"/>
      <c r="O11" s="50"/>
      <c r="P11" s="17" t="str">
        <f>V20</f>
        <v>v</v>
      </c>
      <c r="Q11" s="16"/>
      <c r="R11" s="50"/>
      <c r="S11" s="17" t="str">
        <f>S20</f>
        <v>b</v>
      </c>
      <c r="T11" s="16" t="str">
        <f>W20</f>
        <v>B</v>
      </c>
      <c r="U11" s="50"/>
      <c r="V11" s="17" t="str">
        <f>R20</f>
        <v>n</v>
      </c>
      <c r="W11" s="16"/>
      <c r="X11" s="55"/>
      <c r="Y11" s="20" t="str">
        <f>AD20</f>
        <v>m</v>
      </c>
      <c r="Z11" s="21" t="str">
        <f>AE20</f>
        <v>M</v>
      </c>
      <c r="AA11" s="55"/>
      <c r="AB11" s="20" t="str">
        <f>AH20</f>
        <v>,</v>
      </c>
      <c r="AC11" s="20" t="str">
        <f>AI20</f>
        <v>&lt;</v>
      </c>
      <c r="AD11" s="55"/>
      <c r="AE11" s="20" t="str">
        <f>AN20</f>
        <v>.</v>
      </c>
      <c r="AF11" s="21" t="s">
        <v>173</v>
      </c>
      <c r="AG11" s="56"/>
      <c r="AH11" s="20" t="str">
        <f>AM20</f>
        <v>/</v>
      </c>
      <c r="AI11" s="21" t="s">
        <v>160</v>
      </c>
      <c r="AJ11" s="2"/>
      <c r="AK11" s="2"/>
      <c r="AL11" s="2"/>
      <c r="AM11" s="2"/>
      <c r="AN11" s="2"/>
      <c r="AO11" s="2"/>
      <c r="AP11" s="2"/>
      <c r="AQ11" s="2"/>
      <c r="AR11" s="2"/>
      <c r="AS11" s="108"/>
      <c r="AT11" s="108"/>
      <c r="AU11" s="2"/>
      <c r="AV11" s="2"/>
      <c r="AW11" s="2"/>
    </row>
    <row r="12" spans="1:49" s="4" customFormat="1" ht="36" customHeight="1">
      <c r="C12" s="2"/>
      <c r="D12" s="2"/>
      <c r="E12" s="2"/>
      <c r="F12" s="44"/>
      <c r="G12" s="49"/>
      <c r="H12" s="54"/>
      <c r="I12" s="44"/>
      <c r="J12" s="49" t="str">
        <f>J16</f>
        <v>ㄌ</v>
      </c>
      <c r="K12" s="54"/>
      <c r="L12" s="44"/>
      <c r="M12" s="49" t="str">
        <f>M16</f>
        <v>ㄏ</v>
      </c>
      <c r="N12" s="54"/>
      <c r="O12" s="44"/>
      <c r="P12" s="49" t="str">
        <f>V16</f>
        <v>ㄒ</v>
      </c>
      <c r="Q12" s="54"/>
      <c r="R12" s="44"/>
      <c r="S12" s="49" t="str">
        <f>S16</f>
        <v>ㆡ</v>
      </c>
      <c r="T12" s="54" t="str">
        <f>S16</f>
        <v>ㆡ</v>
      </c>
      <c r="U12" s="44"/>
      <c r="V12" s="49" t="str">
        <f>R16</f>
        <v>ㄙ</v>
      </c>
      <c r="W12" s="54"/>
      <c r="X12" s="47"/>
      <c r="Y12" s="59" t="str">
        <f>AD16</f>
        <v>ㆬ</v>
      </c>
      <c r="Z12" s="60" t="str">
        <f>AE16</f>
        <v>ㆭ</v>
      </c>
      <c r="AA12" s="47"/>
      <c r="AB12" s="59" t="str">
        <f>AH16</f>
        <v>ㆰ</v>
      </c>
      <c r="AC12" s="99" t="str">
        <f>AI16</f>
        <v>ㆱ</v>
      </c>
      <c r="AD12" s="47"/>
      <c r="AE12" s="99" t="str">
        <f>AN16</f>
        <v>ㆲ</v>
      </c>
      <c r="AF12" s="60"/>
      <c r="AG12" s="48"/>
      <c r="AH12" s="59" t="str">
        <f>AM16</f>
        <v>ㄥ</v>
      </c>
      <c r="AI12" s="60"/>
      <c r="AJ12" s="2"/>
      <c r="AK12" s="2"/>
      <c r="AL12" s="2"/>
      <c r="AM12" s="2"/>
      <c r="AN12" s="2"/>
      <c r="AO12" s="2"/>
      <c r="AP12" s="2"/>
      <c r="AQ12" s="2"/>
      <c r="AR12" s="2"/>
      <c r="AS12" s="3"/>
      <c r="AT12" s="3"/>
      <c r="AU12" s="2"/>
      <c r="AV12" s="2"/>
      <c r="AW12" s="2"/>
    </row>
    <row r="13" spans="1:49" ht="42" customHeight="1" thickBot="1">
      <c r="C13" s="1"/>
      <c r="D13" s="1"/>
      <c r="E13" s="1"/>
      <c r="F13" s="51"/>
      <c r="G13" s="5"/>
      <c r="H13" s="53"/>
      <c r="I13" s="51"/>
      <c r="J13" s="5" t="str">
        <f>J19</f>
        <v>l</v>
      </c>
      <c r="K13" s="53"/>
      <c r="L13" s="51"/>
      <c r="M13" s="5" t="str">
        <f>M19</f>
        <v>h</v>
      </c>
      <c r="N13" s="53"/>
      <c r="O13" s="51"/>
      <c r="P13" s="5" t="str">
        <f>V19</f>
        <v>S</v>
      </c>
      <c r="Q13" s="53"/>
      <c r="R13" s="51"/>
      <c r="S13" s="5" t="str">
        <f>S19</f>
        <v>j</v>
      </c>
      <c r="T13" s="53" t="str">
        <f>W19</f>
        <v>J</v>
      </c>
      <c r="U13" s="51"/>
      <c r="V13" s="5" t="str">
        <f>R19</f>
        <v>s</v>
      </c>
      <c r="W13" s="53"/>
      <c r="X13" s="57"/>
      <c r="Y13" s="22" t="str">
        <f>AD19</f>
        <v>m</v>
      </c>
      <c r="Z13" s="62" t="str">
        <f>AE19</f>
        <v>W</v>
      </c>
      <c r="AA13" s="57"/>
      <c r="AB13" s="22" t="str">
        <f>AH19</f>
        <v>Y</v>
      </c>
      <c r="AC13" s="100" t="str">
        <f>AI19</f>
        <v>F</v>
      </c>
      <c r="AD13" s="57"/>
      <c r="AE13" s="100" t="str">
        <f>AN19</f>
        <v>H</v>
      </c>
      <c r="AF13" s="62"/>
      <c r="AG13" s="58"/>
      <c r="AH13" s="22" t="str">
        <f>AM19</f>
        <v>V</v>
      </c>
      <c r="AI13" s="62"/>
      <c r="AJ13" s="1"/>
      <c r="AK13" s="1"/>
      <c r="AL13" s="1"/>
      <c r="AM13" s="1"/>
      <c r="AN13" s="1"/>
      <c r="AO13" s="1"/>
      <c r="AP13" s="1"/>
      <c r="AQ13" s="1"/>
      <c r="AR13" s="1"/>
      <c r="AS13" s="104"/>
      <c r="AT13" s="104"/>
      <c r="AU13" s="1"/>
      <c r="AV13" s="1"/>
      <c r="AW13" s="1"/>
    </row>
    <row r="14" spans="1:49" ht="13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04"/>
      <c r="AR14" s="104"/>
      <c r="AS14" s="1"/>
      <c r="AT14" s="1"/>
      <c r="AU14" s="1"/>
    </row>
    <row r="15" spans="1:49" s="10" customFormat="1" ht="23">
      <c r="B15" s="43" t="s">
        <v>0</v>
      </c>
      <c r="C15" s="42" cm="1">
        <f t="array" ref="C15" xml:space="preserve"> COLUMN() - COLUMN($B:$B)</f>
        <v>1</v>
      </c>
      <c r="D15" s="42" cm="1">
        <f t="array" ref="D15" xml:space="preserve"> COLUMN() - COLUMN($B:$B)</f>
        <v>2</v>
      </c>
      <c r="E15" s="42" cm="1">
        <f t="array" ref="E15" xml:space="preserve"> COLUMN() - COLUMN($B:$B)</f>
        <v>3</v>
      </c>
      <c r="F15" s="42" cm="1">
        <f t="array" ref="F15" xml:space="preserve"> COLUMN() - COLUMN($B:$B)</f>
        <v>4</v>
      </c>
      <c r="G15" s="42" cm="1">
        <f t="array" ref="G15" xml:space="preserve"> COLUMN() - COLUMN($B:$B)</f>
        <v>5</v>
      </c>
      <c r="H15" s="42" cm="1">
        <f t="array" ref="H15" xml:space="preserve"> COLUMN() - COLUMN($B:$B)</f>
        <v>6</v>
      </c>
      <c r="I15" s="42" cm="1">
        <f t="array" ref="I15" xml:space="preserve"> COLUMN() - COLUMN($B:$B)</f>
        <v>7</v>
      </c>
      <c r="J15" s="42" cm="1">
        <f t="array" ref="J15" xml:space="preserve"> COLUMN() - COLUMN($B:$B)</f>
        <v>8</v>
      </c>
      <c r="K15" s="42" cm="1">
        <f t="array" ref="K15" xml:space="preserve"> COLUMN() - COLUMN($B:$B)</f>
        <v>9</v>
      </c>
      <c r="L15" s="42" cm="1">
        <f t="array" ref="L15" xml:space="preserve"> COLUMN() - COLUMN($B:$B)</f>
        <v>10</v>
      </c>
      <c r="M15" s="42" cm="1">
        <f t="array" ref="M15" xml:space="preserve"> COLUMN() - COLUMN($B:$B)</f>
        <v>11</v>
      </c>
      <c r="N15" s="42" cm="1">
        <f t="array" ref="N15" xml:space="preserve"> COLUMN() - COLUMN($B:$B)</f>
        <v>12</v>
      </c>
      <c r="O15" s="42" cm="1">
        <f t="array" ref="O15" xml:space="preserve"> COLUMN() - COLUMN($B:$B)</f>
        <v>13</v>
      </c>
      <c r="P15" s="42" cm="1">
        <f t="array" ref="P15" xml:space="preserve"> COLUMN() - COLUMN($B:$B)</f>
        <v>14</v>
      </c>
      <c r="Q15" s="42" cm="1">
        <f t="array" ref="Q15" xml:space="preserve"> COLUMN() - COLUMN($B:$B)</f>
        <v>15</v>
      </c>
      <c r="R15" s="42" cm="1">
        <f t="array" ref="R15" xml:space="preserve"> COLUMN() - COLUMN($B:$B)</f>
        <v>16</v>
      </c>
      <c r="S15" s="42" cm="1">
        <f t="array" ref="S15" xml:space="preserve"> COLUMN() - COLUMN($B:$B)</f>
        <v>17</v>
      </c>
      <c r="T15" s="42" cm="1">
        <f t="array" ref="T15" xml:space="preserve"> COLUMN() - COLUMN($B:$B)</f>
        <v>18</v>
      </c>
      <c r="U15" s="42" cm="1">
        <f t="array" ref="U15" xml:space="preserve"> COLUMN() - COLUMN($B:$B)</f>
        <v>19</v>
      </c>
      <c r="V15" s="42" cm="1">
        <f t="array" ref="V15" xml:space="preserve"> COLUMN() - COLUMN($B:$B)</f>
        <v>20</v>
      </c>
      <c r="W15" s="42" cm="1">
        <f t="array" ref="W15" xml:space="preserve"> COLUMN() - COLUMN($B:$B)</f>
        <v>21</v>
      </c>
      <c r="X15" s="42" cm="1">
        <f t="array" ref="X15" xml:space="preserve"> COLUMN() - COLUMN($B:$B)</f>
        <v>22</v>
      </c>
      <c r="Y15" s="42" cm="1">
        <f t="array" ref="Y15" xml:space="preserve"> COLUMN() - COLUMN($B:$B)</f>
        <v>23</v>
      </c>
      <c r="Z15" s="42" cm="1">
        <f t="array" ref="Z15" xml:space="preserve"> COLUMN() - COLUMN($B:$B)</f>
        <v>24</v>
      </c>
      <c r="AA15" s="42" cm="1">
        <f t="array" ref="AA15" xml:space="preserve"> COLUMN() - COLUMN($B:$B)</f>
        <v>25</v>
      </c>
      <c r="AB15" s="42" cm="1">
        <f t="array" ref="AB15" xml:space="preserve"> COLUMN() - COLUMN($B:$B)</f>
        <v>26</v>
      </c>
      <c r="AC15" s="42" cm="1">
        <f t="array" ref="AC15" xml:space="preserve"> COLUMN() - COLUMN($B:$B)</f>
        <v>27</v>
      </c>
      <c r="AD15" s="42" cm="1">
        <f t="array" ref="AD15" xml:space="preserve"> COLUMN() - COLUMN($B:$B)</f>
        <v>28</v>
      </c>
      <c r="AE15" s="42" cm="1">
        <f t="array" ref="AE15" xml:space="preserve"> COLUMN() - COLUMN($B:$B)</f>
        <v>29</v>
      </c>
      <c r="AF15" s="42" cm="1">
        <f t="array" ref="AF15" xml:space="preserve"> COLUMN() - COLUMN($B:$B)</f>
        <v>30</v>
      </c>
      <c r="AG15" s="42" cm="1">
        <f t="array" ref="AG15" xml:space="preserve"> COLUMN() - COLUMN($B:$B)</f>
        <v>31</v>
      </c>
      <c r="AH15" s="42" cm="1">
        <f t="array" ref="AH15" xml:space="preserve"> COLUMN() - COLUMN($B:$B)</f>
        <v>32</v>
      </c>
      <c r="AI15" s="42" cm="1">
        <f t="array" ref="AI15" xml:space="preserve"> COLUMN() - COLUMN($B:$B)</f>
        <v>33</v>
      </c>
      <c r="AJ15" s="42" cm="1">
        <f t="array" ref="AJ15" xml:space="preserve"> COLUMN() - COLUMN($B:$B)</f>
        <v>34</v>
      </c>
      <c r="AK15" s="42" cm="1">
        <f t="array" ref="AK15" xml:space="preserve"> COLUMN() - COLUMN($B:$B)</f>
        <v>35</v>
      </c>
      <c r="AL15" s="42" cm="1">
        <f t="array" ref="AL15" xml:space="preserve"> COLUMN() - COLUMN($B:$B)</f>
        <v>36</v>
      </c>
      <c r="AM15" s="42" cm="1">
        <f t="array" ref="AM15" xml:space="preserve"> COLUMN() - COLUMN($B:$B)</f>
        <v>37</v>
      </c>
      <c r="AN15" s="42" cm="1">
        <f t="array" ref="AN15" xml:space="preserve"> COLUMN() - COLUMN($B:$B)</f>
        <v>38</v>
      </c>
      <c r="AO15" s="42" cm="1">
        <f t="array" ref="AO15" xml:space="preserve"> COLUMN() - COLUMN($B:$B)</f>
        <v>39</v>
      </c>
      <c r="AP15" s="42" cm="1">
        <f t="array" ref="AP15" xml:space="preserve"> COLUMN() - COLUMN($B:$B)</f>
        <v>40</v>
      </c>
      <c r="AQ15" s="42" cm="1">
        <f t="array" ref="AQ15" xml:space="preserve"> COLUMN() - COLUMN($B:$B)</f>
        <v>41</v>
      </c>
      <c r="AR15" s="42" cm="1">
        <f t="array" ref="AR15" xml:space="preserve"> COLUMN() - COLUMN($B:$B)</f>
        <v>42</v>
      </c>
      <c r="AS15" s="42" cm="1">
        <f t="array" ref="AS15" xml:space="preserve"> COLUMN() - COLUMN($B:$B)</f>
        <v>43</v>
      </c>
      <c r="AT15" s="42" cm="1">
        <f t="array" ref="AT15" xml:space="preserve"> COLUMN() - COLUMN($B:$B)</f>
        <v>44</v>
      </c>
      <c r="AU15" s="42" cm="1">
        <f t="array" ref="AU15" xml:space="preserve"> COLUMN() - COLUMN($B:$B)</f>
        <v>45</v>
      </c>
    </row>
    <row r="16" spans="1:49" s="10" customFormat="1" ht="34">
      <c r="B16" s="23" t="s">
        <v>148</v>
      </c>
      <c r="C16" s="35" t="s">
        <v>1</v>
      </c>
      <c r="D16" s="35" t="s">
        <v>2</v>
      </c>
      <c r="E16" s="35" t="s">
        <v>3</v>
      </c>
      <c r="F16" s="36" t="s">
        <v>4</v>
      </c>
      <c r="G16" s="35" t="s">
        <v>5</v>
      </c>
      <c r="H16" s="35" t="s">
        <v>6</v>
      </c>
      <c r="I16" s="35" t="s">
        <v>7</v>
      </c>
      <c r="J16" s="35" t="s">
        <v>8</v>
      </c>
      <c r="K16" s="35" t="s">
        <v>9</v>
      </c>
      <c r="L16" s="35" t="s">
        <v>10</v>
      </c>
      <c r="M16" s="35" t="s">
        <v>11</v>
      </c>
      <c r="N16" s="36" t="s">
        <v>15</v>
      </c>
      <c r="O16" s="36" t="s">
        <v>16</v>
      </c>
      <c r="P16" s="35" t="s">
        <v>19</v>
      </c>
      <c r="Q16" s="35" t="s">
        <v>20</v>
      </c>
      <c r="R16" s="35" t="s">
        <v>21</v>
      </c>
      <c r="S16" s="36" t="s">
        <v>17</v>
      </c>
      <c r="T16" s="35" t="s">
        <v>12</v>
      </c>
      <c r="U16" s="35" t="s">
        <v>13</v>
      </c>
      <c r="V16" s="35" t="s">
        <v>14</v>
      </c>
      <c r="W16" s="36" t="s">
        <v>18</v>
      </c>
      <c r="X16" s="35" t="s">
        <v>22</v>
      </c>
      <c r="Y16" s="35" t="s">
        <v>23</v>
      </c>
      <c r="Z16" s="35" t="s">
        <v>25</v>
      </c>
      <c r="AA16" s="36" t="s">
        <v>26</v>
      </c>
      <c r="AB16" s="35" t="s">
        <v>27</v>
      </c>
      <c r="AC16" s="36" t="s">
        <v>31</v>
      </c>
      <c r="AD16" s="36" t="s">
        <v>24</v>
      </c>
      <c r="AE16" s="36" t="s">
        <v>37</v>
      </c>
      <c r="AF16" s="35" t="s">
        <v>30</v>
      </c>
      <c r="AG16" s="35" t="s">
        <v>32</v>
      </c>
      <c r="AH16" s="36" t="s">
        <v>28</v>
      </c>
      <c r="AI16" s="36" t="s">
        <v>29</v>
      </c>
      <c r="AJ16" s="35" t="s">
        <v>34</v>
      </c>
      <c r="AK16" s="35" t="s">
        <v>35</v>
      </c>
      <c r="AL16" s="35" t="s">
        <v>36</v>
      </c>
      <c r="AM16" s="35" t="s">
        <v>133</v>
      </c>
      <c r="AN16" s="36" t="s">
        <v>33</v>
      </c>
      <c r="AO16" s="35" t="s">
        <v>38</v>
      </c>
      <c r="AP16" s="35"/>
      <c r="AQ16" s="35" t="s">
        <v>185</v>
      </c>
      <c r="AR16" s="35" t="s">
        <v>184</v>
      </c>
      <c r="AS16" s="35" t="s">
        <v>183</v>
      </c>
      <c r="AT16" s="35" t="s">
        <v>182</v>
      </c>
      <c r="AU16" s="35" t="s">
        <v>181</v>
      </c>
    </row>
    <row r="17" spans="1:57" s="10" customFormat="1" ht="34">
      <c r="B17" s="24" t="s">
        <v>115</v>
      </c>
      <c r="C17" s="25" t="s">
        <v>84</v>
      </c>
      <c r="D17" s="25" t="s">
        <v>116</v>
      </c>
      <c r="E17" s="25" t="s">
        <v>86</v>
      </c>
      <c r="F17" s="26" t="s">
        <v>69</v>
      </c>
      <c r="G17" s="25" t="s">
        <v>87</v>
      </c>
      <c r="H17" s="25" t="s">
        <v>117</v>
      </c>
      <c r="I17" s="25" t="s">
        <v>68</v>
      </c>
      <c r="J17" s="25" t="s">
        <v>89</v>
      </c>
      <c r="K17" s="25" t="s">
        <v>81</v>
      </c>
      <c r="L17" s="25" t="s">
        <v>125</v>
      </c>
      <c r="M17" s="25" t="s">
        <v>67</v>
      </c>
      <c r="N17" s="26" t="s">
        <v>91</v>
      </c>
      <c r="O17" s="26" t="s">
        <v>126</v>
      </c>
      <c r="P17" s="25" t="s">
        <v>118</v>
      </c>
      <c r="Q17" s="25" t="s">
        <v>119</v>
      </c>
      <c r="R17" s="25" t="s">
        <v>58</v>
      </c>
      <c r="S17" s="26" t="s">
        <v>120</v>
      </c>
      <c r="T17" s="25" t="s">
        <v>121</v>
      </c>
      <c r="U17" s="25" t="s">
        <v>122</v>
      </c>
      <c r="V17" s="25" t="s">
        <v>123</v>
      </c>
      <c r="W17" s="26" t="s">
        <v>124</v>
      </c>
      <c r="X17" s="25" t="s">
        <v>80</v>
      </c>
      <c r="Y17" s="25" t="s">
        <v>78</v>
      </c>
      <c r="Z17" s="25" t="s">
        <v>55</v>
      </c>
      <c r="AA17" s="26" t="s">
        <v>127</v>
      </c>
      <c r="AB17" s="25" t="s">
        <v>82</v>
      </c>
      <c r="AC17" s="26" t="s">
        <v>60</v>
      </c>
      <c r="AD17" s="27" t="s">
        <v>128</v>
      </c>
      <c r="AE17" s="27" t="s">
        <v>129</v>
      </c>
      <c r="AF17" s="25" t="s">
        <v>103</v>
      </c>
      <c r="AG17" s="25" t="s">
        <v>104</v>
      </c>
      <c r="AH17" s="26" t="s">
        <v>100</v>
      </c>
      <c r="AI17" s="26" t="s">
        <v>131</v>
      </c>
      <c r="AJ17" s="25" t="s">
        <v>101</v>
      </c>
      <c r="AK17" s="28" t="s">
        <v>68</v>
      </c>
      <c r="AL17" s="25" t="s">
        <v>130</v>
      </c>
      <c r="AM17" s="28" t="s">
        <v>134</v>
      </c>
      <c r="AN17" s="26" t="s">
        <v>132</v>
      </c>
      <c r="AO17" s="28" t="s">
        <v>135</v>
      </c>
      <c r="AP17" s="29">
        <v>1</v>
      </c>
      <c r="AQ17" s="29"/>
      <c r="AR17" s="29"/>
      <c r="AS17" s="29"/>
      <c r="AT17" s="29"/>
      <c r="AU17" s="29"/>
    </row>
    <row r="18" spans="1:57" s="10" customFormat="1" ht="27">
      <c r="B18" s="30" t="s">
        <v>83</v>
      </c>
      <c r="C18" s="31" t="s">
        <v>84</v>
      </c>
      <c r="D18" s="31" t="s">
        <v>85</v>
      </c>
      <c r="E18" s="31" t="s">
        <v>86</v>
      </c>
      <c r="F18" s="32" t="s">
        <v>69</v>
      </c>
      <c r="G18" s="31" t="s">
        <v>87</v>
      </c>
      <c r="H18" s="31" t="s">
        <v>88</v>
      </c>
      <c r="I18" s="31" t="s">
        <v>68</v>
      </c>
      <c r="J18" s="31" t="s">
        <v>89</v>
      </c>
      <c r="K18" s="31" t="s">
        <v>81</v>
      </c>
      <c r="L18" s="31" t="s">
        <v>90</v>
      </c>
      <c r="M18" s="31" t="s">
        <v>67</v>
      </c>
      <c r="N18" s="32" t="s">
        <v>91</v>
      </c>
      <c r="O18" s="32" t="s">
        <v>92</v>
      </c>
      <c r="P18" s="31" t="s">
        <v>93</v>
      </c>
      <c r="Q18" s="31" t="s">
        <v>94</v>
      </c>
      <c r="R18" s="31" t="s">
        <v>58</v>
      </c>
      <c r="S18" s="32" t="s">
        <v>79</v>
      </c>
      <c r="T18" s="31" t="s">
        <v>95</v>
      </c>
      <c r="U18" s="31" t="s">
        <v>96</v>
      </c>
      <c r="V18" s="31" t="s">
        <v>97</v>
      </c>
      <c r="W18" s="32" t="s">
        <v>98</v>
      </c>
      <c r="X18" s="31" t="s">
        <v>80</v>
      </c>
      <c r="Y18" s="31" t="s">
        <v>78</v>
      </c>
      <c r="Z18" s="31" t="s">
        <v>55</v>
      </c>
      <c r="AA18" s="32" t="s">
        <v>99</v>
      </c>
      <c r="AB18" s="31" t="s">
        <v>82</v>
      </c>
      <c r="AC18" s="32" t="s">
        <v>60</v>
      </c>
      <c r="AD18" s="33" t="s">
        <v>112</v>
      </c>
      <c r="AE18" s="33" t="s">
        <v>110</v>
      </c>
      <c r="AF18" s="31" t="s">
        <v>103</v>
      </c>
      <c r="AG18" s="31" t="s">
        <v>104</v>
      </c>
      <c r="AH18" s="32" t="s">
        <v>100</v>
      </c>
      <c r="AI18" s="32" t="s">
        <v>105</v>
      </c>
      <c r="AJ18" s="31" t="s">
        <v>101</v>
      </c>
      <c r="AK18" s="34" t="s">
        <v>114</v>
      </c>
      <c r="AL18" s="31" t="s">
        <v>102</v>
      </c>
      <c r="AM18" s="34" t="s">
        <v>110</v>
      </c>
      <c r="AN18" s="32" t="s">
        <v>106</v>
      </c>
      <c r="AO18" s="34" t="s">
        <v>111</v>
      </c>
      <c r="AP18" s="32">
        <v>1</v>
      </c>
      <c r="AQ18" s="32">
        <v>3</v>
      </c>
      <c r="AR18" s="32">
        <v>2</v>
      </c>
      <c r="AS18" s="32">
        <v>7</v>
      </c>
      <c r="AT18" s="32">
        <v>5</v>
      </c>
      <c r="AU18" s="32">
        <v>8</v>
      </c>
    </row>
    <row r="19" spans="1:57" s="10" customFormat="1" ht="23">
      <c r="B19" s="12" t="s">
        <v>146</v>
      </c>
      <c r="C19" s="9" t="s">
        <v>39</v>
      </c>
      <c r="D19" s="9" t="s">
        <v>40</v>
      </c>
      <c r="E19" s="9" t="s">
        <v>205</v>
      </c>
      <c r="F19" s="9" t="s">
        <v>41</v>
      </c>
      <c r="G19" s="9" t="s">
        <v>42</v>
      </c>
      <c r="H19" s="9" t="s">
        <v>43</v>
      </c>
      <c r="I19" s="9" t="s">
        <v>44</v>
      </c>
      <c r="J19" s="9" t="s">
        <v>45</v>
      </c>
      <c r="K19" s="9" t="s">
        <v>46</v>
      </c>
      <c r="L19" s="9" t="s">
        <v>47</v>
      </c>
      <c r="M19" s="9" t="s">
        <v>48</v>
      </c>
      <c r="N19" s="9" t="s">
        <v>63</v>
      </c>
      <c r="O19" s="9" t="s">
        <v>57</v>
      </c>
      <c r="P19" s="9" t="s">
        <v>56</v>
      </c>
      <c r="Q19" s="9" t="s">
        <v>62</v>
      </c>
      <c r="R19" s="9" t="s">
        <v>58</v>
      </c>
      <c r="S19" s="9" t="s">
        <v>49</v>
      </c>
      <c r="T19" s="9" t="s">
        <v>70</v>
      </c>
      <c r="U19" s="9" t="s">
        <v>71</v>
      </c>
      <c r="V19" s="9" t="s">
        <v>72</v>
      </c>
      <c r="W19" s="9" t="s">
        <v>73</v>
      </c>
      <c r="X19" s="9" t="s">
        <v>50</v>
      </c>
      <c r="Y19" s="9" t="s">
        <v>51</v>
      </c>
      <c r="Z19" s="9" t="s">
        <v>52</v>
      </c>
      <c r="AA19" s="9" t="s">
        <v>194</v>
      </c>
      <c r="AB19" s="9" t="s">
        <v>195</v>
      </c>
      <c r="AC19" s="9" t="s">
        <v>60</v>
      </c>
      <c r="AD19" s="9" t="s">
        <v>86</v>
      </c>
      <c r="AE19" s="9" t="s">
        <v>142</v>
      </c>
      <c r="AF19" s="9" t="s">
        <v>107</v>
      </c>
      <c r="AG19" s="9" t="s">
        <v>108</v>
      </c>
      <c r="AH19" s="9" t="s">
        <v>113</v>
      </c>
      <c r="AI19" s="9" t="s">
        <v>197</v>
      </c>
      <c r="AJ19" s="9" t="s">
        <v>140</v>
      </c>
      <c r="AK19" s="9" t="s">
        <v>139</v>
      </c>
      <c r="AL19" s="9" t="s">
        <v>200</v>
      </c>
      <c r="AM19" s="9" t="s">
        <v>172</v>
      </c>
      <c r="AN19" s="9" t="s">
        <v>196</v>
      </c>
      <c r="AO19" s="9" t="s">
        <v>53</v>
      </c>
      <c r="AP19" s="9">
        <v>1</v>
      </c>
      <c r="AQ19" s="9">
        <v>3</v>
      </c>
      <c r="AR19" s="9">
        <v>2</v>
      </c>
      <c r="AS19" s="9">
        <v>7</v>
      </c>
      <c r="AT19" s="9">
        <v>5</v>
      </c>
      <c r="AU19" s="9">
        <v>8</v>
      </c>
    </row>
    <row r="20" spans="1:57" s="10" customFormat="1" ht="23">
      <c r="B20" s="37" t="s">
        <v>147</v>
      </c>
      <c r="C20" s="38">
        <v>1</v>
      </c>
      <c r="D20" s="38" t="s">
        <v>54</v>
      </c>
      <c r="E20" s="38" t="s">
        <v>55</v>
      </c>
      <c r="F20" s="38" t="s">
        <v>152</v>
      </c>
      <c r="G20" s="38">
        <v>2</v>
      </c>
      <c r="H20" s="38" t="s">
        <v>57</v>
      </c>
      <c r="I20" s="38" t="s">
        <v>58</v>
      </c>
      <c r="J20" s="38" t="s">
        <v>59</v>
      </c>
      <c r="K20" s="38" t="s">
        <v>60</v>
      </c>
      <c r="L20" s="38" t="s">
        <v>61</v>
      </c>
      <c r="M20" s="38" t="s">
        <v>62</v>
      </c>
      <c r="N20" s="38" t="s">
        <v>64</v>
      </c>
      <c r="O20" s="38" t="s">
        <v>91</v>
      </c>
      <c r="P20" s="38" t="s">
        <v>66</v>
      </c>
      <c r="Q20" s="38" t="s">
        <v>67</v>
      </c>
      <c r="R20" s="38" t="s">
        <v>68</v>
      </c>
      <c r="S20" s="38" t="s">
        <v>69</v>
      </c>
      <c r="T20" s="38" t="s">
        <v>74</v>
      </c>
      <c r="U20" s="38" t="s">
        <v>75</v>
      </c>
      <c r="V20" s="38" t="s">
        <v>76</v>
      </c>
      <c r="W20" s="38" t="s">
        <v>77</v>
      </c>
      <c r="X20" s="38" t="s">
        <v>78</v>
      </c>
      <c r="Y20" s="38" t="s">
        <v>79</v>
      </c>
      <c r="Z20" s="38">
        <v>8</v>
      </c>
      <c r="AA20" s="38" t="s">
        <v>80</v>
      </c>
      <c r="AB20" s="38" t="s">
        <v>81</v>
      </c>
      <c r="AC20" s="38" t="s">
        <v>82</v>
      </c>
      <c r="AD20" s="38" t="s">
        <v>86</v>
      </c>
      <c r="AE20" s="38" t="s">
        <v>109</v>
      </c>
      <c r="AF20" s="38">
        <v>9</v>
      </c>
      <c r="AG20" s="38" t="s">
        <v>89</v>
      </c>
      <c r="AH20" s="38" t="s">
        <v>136</v>
      </c>
      <c r="AI20" s="38" t="s">
        <v>137</v>
      </c>
      <c r="AJ20" s="38">
        <v>0</v>
      </c>
      <c r="AK20" s="38" t="s">
        <v>84</v>
      </c>
      <c r="AL20" s="38" t="s">
        <v>138</v>
      </c>
      <c r="AM20" s="38" t="s">
        <v>143</v>
      </c>
      <c r="AN20" s="38" t="s">
        <v>141</v>
      </c>
      <c r="AO20" s="38" t="s">
        <v>144</v>
      </c>
      <c r="AP20" s="38" t="s">
        <v>174</v>
      </c>
      <c r="AQ20" s="38">
        <v>3</v>
      </c>
      <c r="AR20" s="38">
        <v>4</v>
      </c>
      <c r="AS20" s="38">
        <v>5</v>
      </c>
      <c r="AT20" s="38">
        <v>6</v>
      </c>
      <c r="AU20" s="38">
        <v>7</v>
      </c>
    </row>
    <row r="21" spans="1:57" s="10" customFormat="1" ht="23">
      <c r="B21" s="37" t="s">
        <v>65</v>
      </c>
      <c r="C21" s="38">
        <v>1</v>
      </c>
      <c r="D21" s="38">
        <v>1</v>
      </c>
      <c r="E21" s="38">
        <v>1</v>
      </c>
      <c r="F21" s="38">
        <v>1</v>
      </c>
      <c r="G21" s="39">
        <v>2</v>
      </c>
      <c r="H21" s="39">
        <v>2</v>
      </c>
      <c r="I21" s="39">
        <v>2</v>
      </c>
      <c r="J21" s="39">
        <v>2</v>
      </c>
      <c r="K21" s="38">
        <v>3</v>
      </c>
      <c r="L21" s="38">
        <v>3</v>
      </c>
      <c r="M21" s="38">
        <v>3</v>
      </c>
      <c r="N21" s="38">
        <v>3</v>
      </c>
      <c r="O21" s="40">
        <v>5</v>
      </c>
      <c r="P21" s="39">
        <v>6</v>
      </c>
      <c r="Q21" s="39">
        <v>6</v>
      </c>
      <c r="R21" s="39">
        <v>6</v>
      </c>
      <c r="S21" s="40">
        <v>5</v>
      </c>
      <c r="T21" s="38">
        <v>4</v>
      </c>
      <c r="U21" s="38">
        <v>4</v>
      </c>
      <c r="V21" s="38">
        <v>4</v>
      </c>
      <c r="W21" s="41">
        <v>5</v>
      </c>
      <c r="X21" s="38">
        <v>7</v>
      </c>
      <c r="Y21" s="38">
        <v>7</v>
      </c>
      <c r="Z21" s="38">
        <v>8</v>
      </c>
      <c r="AA21" s="38">
        <v>8</v>
      </c>
      <c r="AB21" s="38">
        <v>8</v>
      </c>
      <c r="AC21" s="38">
        <v>9</v>
      </c>
      <c r="AD21" s="38">
        <v>7</v>
      </c>
      <c r="AE21" s="38">
        <v>7</v>
      </c>
      <c r="AF21" s="38">
        <v>9</v>
      </c>
      <c r="AG21" s="38">
        <v>9</v>
      </c>
      <c r="AH21" s="38">
        <v>8</v>
      </c>
      <c r="AI21" s="38">
        <v>8</v>
      </c>
      <c r="AJ21" s="38">
        <v>0</v>
      </c>
      <c r="AK21" s="38">
        <v>0</v>
      </c>
      <c r="AL21" s="38">
        <v>0</v>
      </c>
      <c r="AM21" s="38">
        <v>0</v>
      </c>
      <c r="AN21" s="38">
        <v>0</v>
      </c>
      <c r="AO21" s="38" t="s">
        <v>198</v>
      </c>
      <c r="AP21" s="38" t="s">
        <v>199</v>
      </c>
      <c r="AQ21" s="38">
        <v>3</v>
      </c>
      <c r="AR21" s="38">
        <v>4</v>
      </c>
      <c r="AS21" s="38">
        <v>5</v>
      </c>
      <c r="AT21" s="38">
        <v>6</v>
      </c>
      <c r="AU21" s="38">
        <v>7</v>
      </c>
    </row>
    <row r="22" spans="1:57" s="8" customFormat="1" ht="25">
      <c r="A22" s="6"/>
      <c r="B22" s="14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5"/>
      <c r="AX22" s="15"/>
      <c r="AY22" s="15"/>
      <c r="AZ22" s="15"/>
      <c r="BA22" s="15"/>
      <c r="BB22" s="15"/>
      <c r="BC22" s="15"/>
      <c r="BD22" s="15"/>
      <c r="BE22" s="15"/>
    </row>
    <row r="23" spans="1:57" s="93" customFormat="1" ht="36">
      <c r="A23" s="90"/>
      <c r="B23" s="96" t="s">
        <v>201</v>
      </c>
      <c r="E23" s="94" t="str">
        <f xml:space="preserve"> "'" &amp;  _xlfn.CONCAT(C20:AU20) &amp; "'"</f>
        <v>'1qa!2wsxedcEgyhnbrfvBuj8ikomM9l,&lt;0p;/.- 34567'</v>
      </c>
      <c r="F23" s="95"/>
      <c r="G23" s="95"/>
      <c r="H23" s="95"/>
      <c r="I23" s="95"/>
      <c r="J23" s="95"/>
      <c r="K23" s="95"/>
      <c r="L23" s="95"/>
      <c r="M23" s="95"/>
      <c r="N23" s="95"/>
      <c r="O23" s="95"/>
      <c r="P23" s="95"/>
      <c r="Q23" s="95"/>
      <c r="R23" s="92"/>
      <c r="S23" s="92"/>
      <c r="T23" s="92"/>
      <c r="U23" s="90"/>
      <c r="V23" s="90"/>
      <c r="W23" s="90"/>
      <c r="X23" s="90"/>
      <c r="Y23" s="90"/>
      <c r="Z23" s="90"/>
      <c r="AA23" s="90"/>
      <c r="AB23" s="90"/>
      <c r="AC23" s="90"/>
      <c r="AD23" s="90"/>
      <c r="AE23" s="90"/>
      <c r="AF23" s="90"/>
      <c r="AG23" s="90"/>
      <c r="AH23" s="90"/>
      <c r="AI23" s="90"/>
      <c r="AJ23" s="90"/>
      <c r="AK23" s="90"/>
      <c r="AL23" s="90"/>
      <c r="AM23" s="90"/>
      <c r="AN23" s="90"/>
      <c r="AO23" s="90"/>
      <c r="AP23" s="90"/>
      <c r="AQ23" s="90"/>
      <c r="AR23" s="91"/>
      <c r="AS23" s="90"/>
      <c r="AT23" s="90"/>
      <c r="AU23" s="90"/>
    </row>
    <row r="24" spans="1:57" s="8" customFormat="1" ht="26">
      <c r="A24" s="6"/>
      <c r="B24" s="9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14"/>
      <c r="AS24" s="14"/>
      <c r="AT24" s="6"/>
      <c r="AU24" s="6"/>
    </row>
    <row r="25" spans="1:57" s="8" customFormat="1" ht="33">
      <c r="A25" s="6"/>
      <c r="B25" s="96" t="s">
        <v>202</v>
      </c>
      <c r="C25" s="6"/>
      <c r="D25" s="6"/>
      <c r="E25" s="94" t="e">
        <f xml:space="preserve"> RIME指令解析!#REF!</f>
        <v>#REF!</v>
      </c>
      <c r="F25" s="95"/>
      <c r="G25" s="95"/>
      <c r="H25" s="95"/>
      <c r="I25" s="95"/>
      <c r="J25" s="95"/>
      <c r="K25" s="95"/>
      <c r="L25" s="95"/>
      <c r="M25" s="95"/>
      <c r="N25" s="95"/>
      <c r="O25" s="95"/>
      <c r="P25" s="95"/>
      <c r="Q25" s="95"/>
      <c r="R25" s="92"/>
      <c r="S25" s="92"/>
      <c r="T25" s="92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14"/>
      <c r="AS25" s="14"/>
      <c r="AT25" s="6"/>
      <c r="AU25" s="6"/>
    </row>
    <row r="26" spans="1:57" s="8" customFormat="1" ht="26">
      <c r="A26" s="6"/>
      <c r="B26" s="9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14"/>
      <c r="AS26" s="6"/>
      <c r="AT26" s="6"/>
      <c r="AU26" s="6"/>
    </row>
    <row r="27" spans="1:57" ht="33">
      <c r="A27" s="1"/>
      <c r="B27" s="96" t="s">
        <v>204</v>
      </c>
      <c r="C27" s="1"/>
      <c r="D27" s="1"/>
      <c r="E27" s="94" t="e">
        <f>RIME指令解析!#REF!</f>
        <v>#REF!</v>
      </c>
      <c r="F27" s="95"/>
      <c r="G27" s="95"/>
      <c r="H27" s="95"/>
      <c r="I27" s="95"/>
      <c r="J27" s="95"/>
      <c r="K27" s="95"/>
      <c r="L27" s="95"/>
      <c r="M27" s="95"/>
      <c r="N27" s="95"/>
      <c r="O27" s="95"/>
      <c r="P27" s="95"/>
      <c r="Q27" s="95"/>
      <c r="R27" s="92"/>
      <c r="S27" s="92"/>
      <c r="T27" s="92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04"/>
      <c r="AS27" s="104"/>
      <c r="AT27" s="1"/>
      <c r="AU27" s="1"/>
      <c r="AV27" s="1"/>
    </row>
    <row r="28" spans="1:57" s="10" customFormat="1" ht="26">
      <c r="B28" s="97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</row>
    <row r="29" spans="1:57" ht="33">
      <c r="B29" s="98" t="s">
        <v>203</v>
      </c>
      <c r="E29" s="94" t="e">
        <f>RIME指令解析!#REF!</f>
        <v>#REF!</v>
      </c>
      <c r="F29" s="95"/>
      <c r="G29" s="95"/>
      <c r="H29" s="95"/>
      <c r="I29" s="95"/>
      <c r="J29" s="95"/>
      <c r="K29" s="95"/>
      <c r="L29" s="95"/>
      <c r="M29" s="95"/>
      <c r="N29" s="95"/>
      <c r="O29" s="95"/>
      <c r="P29" s="95"/>
      <c r="Q29" s="95"/>
      <c r="R29" s="92"/>
      <c r="S29" s="92"/>
      <c r="T29" s="92"/>
    </row>
    <row r="30" spans="1:57" ht="24"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</row>
  </sheetData>
  <mergeCells count="11">
    <mergeCell ref="AR27:AS27"/>
    <mergeCell ref="AS13:AT13"/>
    <mergeCell ref="AQ14:AR14"/>
    <mergeCell ref="AS11:AT11"/>
    <mergeCell ref="AS10:AT10"/>
    <mergeCell ref="AR1:AS1"/>
    <mergeCell ref="AS8:AT8"/>
    <mergeCell ref="AS7:AT7"/>
    <mergeCell ref="AS5:AT5"/>
    <mergeCell ref="AS4:AT4"/>
    <mergeCell ref="AS2:AT2"/>
  </mergeCells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F57DB6-C4B3-744B-8072-728EE7B01C3A}">
  <dimension ref="A1:AU39"/>
  <sheetViews>
    <sheetView topLeftCell="A8" workbookViewId="0">
      <selection activeCell="AI21" sqref="AI21"/>
    </sheetView>
  </sheetViews>
  <sheetFormatPr baseColWidth="10" defaultRowHeight="22"/>
  <cols>
    <col min="1" max="1" width="1.796875" customWidth="1"/>
    <col min="2" max="2" width="14.5" customWidth="1"/>
    <col min="3" max="47" width="4.3984375" customWidth="1"/>
  </cols>
  <sheetData>
    <row r="1" spans="1:47" ht="17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04"/>
      <c r="AR1" s="104"/>
      <c r="AS1" s="1"/>
      <c r="AT1" s="1"/>
      <c r="AU1" s="1"/>
    </row>
    <row r="2" spans="1:47" s="10" customFormat="1" ht="45">
      <c r="B2" s="11" t="s">
        <v>149</v>
      </c>
    </row>
    <row r="3" spans="1:47" s="10" customFormat="1" ht="23">
      <c r="B3" s="43" t="s">
        <v>0</v>
      </c>
      <c r="C3" s="42" cm="1">
        <f t="array" ref="C3" xml:space="preserve"> COLUMN() - COLUMN($B:$B)</f>
        <v>1</v>
      </c>
      <c r="D3" s="42" cm="1">
        <f t="array" ref="D3" xml:space="preserve"> COLUMN() - COLUMN($B:$B)</f>
        <v>2</v>
      </c>
      <c r="E3" s="42" cm="1">
        <f t="array" ref="E3" xml:space="preserve"> COLUMN() - COLUMN($B:$B)</f>
        <v>3</v>
      </c>
      <c r="F3" s="42" cm="1">
        <f t="array" ref="F3" xml:space="preserve"> COLUMN() - COLUMN($B:$B)</f>
        <v>4</v>
      </c>
      <c r="G3" s="42" cm="1">
        <f t="array" ref="G3" xml:space="preserve"> COLUMN() - COLUMN($B:$B)</f>
        <v>5</v>
      </c>
      <c r="H3" s="42" cm="1">
        <f t="array" ref="H3" xml:space="preserve"> COLUMN() - COLUMN($B:$B)</f>
        <v>6</v>
      </c>
      <c r="I3" s="42" cm="1">
        <f t="array" ref="I3" xml:space="preserve"> COLUMN() - COLUMN($B:$B)</f>
        <v>7</v>
      </c>
      <c r="J3" s="42" cm="1">
        <f t="array" ref="J3" xml:space="preserve"> COLUMN() - COLUMN($B:$B)</f>
        <v>8</v>
      </c>
      <c r="K3" s="42" cm="1">
        <f t="array" ref="K3" xml:space="preserve"> COLUMN() - COLUMN($B:$B)</f>
        <v>9</v>
      </c>
      <c r="L3" s="42" cm="1">
        <f t="array" ref="L3" xml:space="preserve"> COLUMN() - COLUMN($B:$B)</f>
        <v>10</v>
      </c>
      <c r="M3" s="42" cm="1">
        <f t="array" ref="M3" xml:space="preserve"> COLUMN() - COLUMN($B:$B)</f>
        <v>11</v>
      </c>
      <c r="N3" s="42" cm="1">
        <f t="array" ref="N3" xml:space="preserve"> COLUMN() - COLUMN($B:$B)</f>
        <v>12</v>
      </c>
      <c r="O3" s="42" cm="1">
        <f t="array" ref="O3" xml:space="preserve"> COLUMN() - COLUMN($B:$B)</f>
        <v>13</v>
      </c>
      <c r="P3" s="42" cm="1">
        <f t="array" ref="P3" xml:space="preserve"> COLUMN() - COLUMN($B:$B)</f>
        <v>14</v>
      </c>
      <c r="Q3" s="42" cm="1">
        <f t="array" ref="Q3" xml:space="preserve"> COLUMN() - COLUMN($B:$B)</f>
        <v>15</v>
      </c>
      <c r="R3" s="42" cm="1">
        <f t="array" ref="R3" xml:space="preserve"> COLUMN() - COLUMN($B:$B)</f>
        <v>16</v>
      </c>
      <c r="S3" s="42" cm="1">
        <f t="array" ref="S3" xml:space="preserve"> COLUMN() - COLUMN($B:$B)</f>
        <v>17</v>
      </c>
      <c r="T3" s="42" cm="1">
        <f t="array" ref="T3" xml:space="preserve"> COLUMN() - COLUMN($B:$B)</f>
        <v>18</v>
      </c>
      <c r="U3" s="42" cm="1">
        <f t="array" ref="U3" xml:space="preserve"> COLUMN() - COLUMN($B:$B)</f>
        <v>19</v>
      </c>
      <c r="V3" s="42" cm="1">
        <f t="array" ref="V3" xml:space="preserve"> COLUMN() - COLUMN($B:$B)</f>
        <v>20</v>
      </c>
      <c r="W3" s="42" cm="1">
        <f t="array" ref="W3" xml:space="preserve"> COLUMN() - COLUMN($B:$B)</f>
        <v>21</v>
      </c>
      <c r="X3" s="42" cm="1">
        <f t="array" ref="X3" xml:space="preserve"> COLUMN() - COLUMN($B:$B)</f>
        <v>22</v>
      </c>
      <c r="Y3" s="42" cm="1">
        <f t="array" ref="Y3" xml:space="preserve"> COLUMN() - COLUMN($B:$B)</f>
        <v>23</v>
      </c>
      <c r="Z3" s="42" cm="1">
        <f t="array" ref="Z3" xml:space="preserve"> COLUMN() - COLUMN($B:$B)</f>
        <v>24</v>
      </c>
      <c r="AA3" s="42" cm="1">
        <f t="array" ref="AA3" xml:space="preserve"> COLUMN() - COLUMN($B:$B)</f>
        <v>25</v>
      </c>
      <c r="AB3" s="42" cm="1">
        <f t="array" ref="AB3" xml:space="preserve"> COLUMN() - COLUMN($B:$B)</f>
        <v>26</v>
      </c>
      <c r="AC3" s="42" cm="1">
        <f t="array" ref="AC3" xml:space="preserve"> COLUMN() - COLUMN($B:$B)</f>
        <v>27</v>
      </c>
      <c r="AD3" s="42" cm="1">
        <f t="array" ref="AD3" xml:space="preserve"> COLUMN() - COLUMN($B:$B)</f>
        <v>28</v>
      </c>
      <c r="AE3" s="42" cm="1">
        <f t="array" ref="AE3" xml:space="preserve"> COLUMN() - COLUMN($B:$B)</f>
        <v>29</v>
      </c>
      <c r="AF3" s="42" cm="1">
        <f t="array" ref="AF3" xml:space="preserve"> COLUMN() - COLUMN($B:$B)</f>
        <v>30</v>
      </c>
      <c r="AG3" s="42" cm="1">
        <f t="array" ref="AG3" xml:space="preserve"> COLUMN() - COLUMN($B:$B)</f>
        <v>31</v>
      </c>
      <c r="AH3" s="42" cm="1">
        <f t="array" ref="AH3" xml:space="preserve"> COLUMN() - COLUMN($B:$B)</f>
        <v>32</v>
      </c>
      <c r="AI3" s="42" cm="1">
        <f t="array" ref="AI3" xml:space="preserve"> COLUMN() - COLUMN($B:$B)</f>
        <v>33</v>
      </c>
      <c r="AJ3" s="42" cm="1">
        <f t="array" ref="AJ3" xml:space="preserve"> COLUMN() - COLUMN($B:$B)</f>
        <v>34</v>
      </c>
      <c r="AK3" s="42" cm="1">
        <f t="array" ref="AK3" xml:space="preserve"> COLUMN() - COLUMN($B:$B)</f>
        <v>35</v>
      </c>
      <c r="AL3" s="42" cm="1">
        <f t="array" ref="AL3" xml:space="preserve"> COLUMN() - COLUMN($B:$B)</f>
        <v>36</v>
      </c>
      <c r="AM3" s="42" cm="1">
        <f t="array" ref="AM3" xml:space="preserve"> COLUMN() - COLUMN($B:$B)</f>
        <v>37</v>
      </c>
      <c r="AN3" s="42" cm="1">
        <f t="array" ref="AN3" xml:space="preserve"> COLUMN() - COLUMN($B:$B)</f>
        <v>38</v>
      </c>
      <c r="AO3" s="42" cm="1">
        <f t="array" ref="AO3" xml:space="preserve"> COLUMN() - COLUMN($B:$B)</f>
        <v>39</v>
      </c>
      <c r="AP3" s="42" cm="1">
        <f t="array" ref="AP3" xml:space="preserve"> COLUMN() - COLUMN($B:$B)</f>
        <v>40</v>
      </c>
      <c r="AQ3" s="42" cm="1">
        <f t="array" ref="AQ3" xml:space="preserve"> COLUMN() - COLUMN($B:$B)</f>
        <v>41</v>
      </c>
      <c r="AR3" s="42" cm="1">
        <f t="array" ref="AR3" xml:space="preserve"> COLUMN() - COLUMN($B:$B)</f>
        <v>42</v>
      </c>
      <c r="AS3" s="42" cm="1">
        <f t="array" ref="AS3" xml:space="preserve"> COLUMN() - COLUMN($B:$B)</f>
        <v>43</v>
      </c>
      <c r="AT3" s="42" cm="1">
        <f t="array" ref="AT3" xml:space="preserve"> COLUMN() - COLUMN($B:$B)</f>
        <v>44</v>
      </c>
      <c r="AU3" s="42" cm="1">
        <f t="array" ref="AU3" xml:space="preserve"> COLUMN() - COLUMN($B:$B)</f>
        <v>45</v>
      </c>
    </row>
    <row r="4" spans="1:47" s="10" customFormat="1" ht="34">
      <c r="B4" s="23" t="str">
        <f>鍵盤表!B16</f>
        <v>方音符號</v>
      </c>
      <c r="C4" s="74" t="str">
        <f>鍵盤表!C16</f>
        <v>ㄅ</v>
      </c>
      <c r="D4" s="74" t="str">
        <f>鍵盤表!D16</f>
        <v>ㄆ</v>
      </c>
      <c r="E4" s="74" t="str">
        <f>鍵盤表!E16</f>
        <v>ㄇ</v>
      </c>
      <c r="F4" s="75" t="str">
        <f>鍵盤表!F16</f>
        <v>ㆠ</v>
      </c>
      <c r="G4" s="74" t="str">
        <f>鍵盤表!G16</f>
        <v>ㄉ</v>
      </c>
      <c r="H4" s="74" t="str">
        <f>鍵盤表!H16</f>
        <v>ㄊ</v>
      </c>
      <c r="I4" s="74" t="str">
        <f>鍵盤表!I16</f>
        <v>ㄋ</v>
      </c>
      <c r="J4" s="74" t="str">
        <f>鍵盤表!J16</f>
        <v>ㄌ</v>
      </c>
      <c r="K4" s="74" t="str">
        <f>鍵盤表!K16</f>
        <v>ㄍ</v>
      </c>
      <c r="L4" s="74" t="str">
        <f>鍵盤表!L16</f>
        <v>ㄎ</v>
      </c>
      <c r="M4" s="74" t="str">
        <f>鍵盤表!M16</f>
        <v>ㄏ</v>
      </c>
      <c r="N4" s="75" t="str">
        <f>鍵盤表!N16</f>
        <v>ㆣ</v>
      </c>
      <c r="O4" s="75" t="str">
        <f>鍵盤表!O16</f>
        <v>ㄫ</v>
      </c>
      <c r="P4" s="74" t="str">
        <f>鍵盤表!P16</f>
        <v>ㄗ</v>
      </c>
      <c r="Q4" s="74" t="str">
        <f>鍵盤表!Q16</f>
        <v>ㄘ</v>
      </c>
      <c r="R4" s="74" t="str">
        <f>鍵盤表!R16</f>
        <v>ㄙ</v>
      </c>
      <c r="S4" s="75" t="str">
        <f>鍵盤表!S16</f>
        <v>ㆡ</v>
      </c>
      <c r="T4" s="74" t="str">
        <f>鍵盤表!T16</f>
        <v>ㄐ</v>
      </c>
      <c r="U4" s="74" t="str">
        <f>鍵盤表!U16</f>
        <v>ㄑ</v>
      </c>
      <c r="V4" s="74" t="str">
        <f>鍵盤表!V16</f>
        <v>ㄒ</v>
      </c>
      <c r="W4" s="75" t="str">
        <f>鍵盤表!W16</f>
        <v>ㆢ</v>
      </c>
      <c r="X4" s="74" t="str">
        <f>鍵盤表!X16</f>
        <v>ㄧ</v>
      </c>
      <c r="Y4" s="74" t="str">
        <f>鍵盤表!Y16</f>
        <v>ㄨ</v>
      </c>
      <c r="Z4" s="74" t="str">
        <f>鍵盤表!Z16</f>
        <v>ㄚ</v>
      </c>
      <c r="AA4" s="75" t="str">
        <f>鍵盤表!AA16</f>
        <v>ㆦ</v>
      </c>
      <c r="AB4" s="74" t="str">
        <f>鍵盤表!AB16</f>
        <v>ㄜ</v>
      </c>
      <c r="AC4" s="75" t="str">
        <f>鍵盤表!AC16</f>
        <v>ㆤ</v>
      </c>
      <c r="AD4" s="75" t="str">
        <f>鍵盤表!AD16</f>
        <v>ㆬ</v>
      </c>
      <c r="AE4" s="75" t="str">
        <f>鍵盤表!AE16</f>
        <v>ㆭ</v>
      </c>
      <c r="AF4" s="74" t="str">
        <f>鍵盤表!AF16</f>
        <v>ㄞ</v>
      </c>
      <c r="AG4" s="74" t="str">
        <f>鍵盤表!AG16</f>
        <v>ㄠ</v>
      </c>
      <c r="AH4" s="75" t="str">
        <f>鍵盤表!AH16</f>
        <v>ㆰ</v>
      </c>
      <c r="AI4" s="74" t="str">
        <f>鍵盤表!AI16</f>
        <v>ㆱ</v>
      </c>
      <c r="AJ4" s="74" t="str">
        <f>鍵盤表!AJ16</f>
        <v>ㄢ</v>
      </c>
      <c r="AK4" s="75" t="str">
        <f>鍵盤表!AK16</f>
        <v>ㄣ</v>
      </c>
      <c r="AL4" s="75" t="str">
        <f>鍵盤表!AL16</f>
        <v>ㄤ</v>
      </c>
      <c r="AM4" s="74" t="str">
        <f>鍵盤表!AM16</f>
        <v>ㄥ</v>
      </c>
      <c r="AN4" s="74" t="str">
        <f>鍵盤表!AN16</f>
        <v>ㆲ</v>
      </c>
      <c r="AO4" s="74" t="str">
        <f>鍵盤表!AO16</f>
        <v>ｎ</v>
      </c>
      <c r="AP4" s="74">
        <f>鍵盤表!AP16</f>
        <v>0</v>
      </c>
      <c r="AQ4" s="74" t="str">
        <f>鍵盤表!AQ16</f>
        <v>˪</v>
      </c>
      <c r="AR4" s="74" t="str">
        <f>鍵盤表!AR16</f>
        <v>ˋ</v>
      </c>
      <c r="AS4" s="74" t="str">
        <f>鍵盤表!AS16</f>
        <v>˫</v>
      </c>
      <c r="AT4" s="74" t="str">
        <f>鍵盤表!AT16</f>
        <v>ˊ</v>
      </c>
      <c r="AU4" s="74" t="str">
        <f>鍵盤表!AU16</f>
        <v>·</v>
      </c>
    </row>
    <row r="5" spans="1:47" s="10" customFormat="1" ht="34">
      <c r="B5" s="24" t="str">
        <f>鍵盤表!B17</f>
        <v>國際音標</v>
      </c>
      <c r="C5" s="76" t="str">
        <f>鍵盤表!C17</f>
        <v>p</v>
      </c>
      <c r="D5" s="76" t="str">
        <f>鍵盤表!D17</f>
        <v>pʰ</v>
      </c>
      <c r="E5" s="76" t="str">
        <f>鍵盤表!E17</f>
        <v>m</v>
      </c>
      <c r="F5" s="77" t="str">
        <f>鍵盤表!F17</f>
        <v>b</v>
      </c>
      <c r="G5" s="76" t="str">
        <f>鍵盤表!G17</f>
        <v>t</v>
      </c>
      <c r="H5" s="76" t="str">
        <f>鍵盤表!H17</f>
        <v>tʰ</v>
      </c>
      <c r="I5" s="76" t="str">
        <f>鍵盤表!I17</f>
        <v>n</v>
      </c>
      <c r="J5" s="76" t="str">
        <f>鍵盤表!J17</f>
        <v>l</v>
      </c>
      <c r="K5" s="76" t="str">
        <f>鍵盤表!K17</f>
        <v>k</v>
      </c>
      <c r="L5" s="76" t="str">
        <f>鍵盤表!L17</f>
        <v>kʰ</v>
      </c>
      <c r="M5" s="76" t="str">
        <f>鍵盤表!M17</f>
        <v>h</v>
      </c>
      <c r="N5" s="77" t="str">
        <f>鍵盤表!N17</f>
        <v>g</v>
      </c>
      <c r="O5" s="77" t="str">
        <f>鍵盤表!O17</f>
        <v>ŋ</v>
      </c>
      <c r="P5" s="76" t="str">
        <f>鍵盤表!P17</f>
        <v>t͡s</v>
      </c>
      <c r="Q5" s="76" t="str">
        <f>鍵盤表!Q17</f>
        <v>t͡sʰ</v>
      </c>
      <c r="R5" s="76" t="str">
        <f>鍵盤表!R17</f>
        <v>s</v>
      </c>
      <c r="S5" s="77" t="str">
        <f>鍵盤表!S17</f>
        <v xml:space="preserve"> 	d͡z / z</v>
      </c>
      <c r="T5" s="76" t="str">
        <f>鍵盤表!T17</f>
        <v xml:space="preserve"> 	t͡ɕ</v>
      </c>
      <c r="U5" s="76" t="str">
        <f>鍵盤表!U17</f>
        <v>t͡ɕʰ</v>
      </c>
      <c r="V5" s="76" t="str">
        <f>鍵盤表!V17</f>
        <v>ɕ</v>
      </c>
      <c r="W5" s="77" t="str">
        <f>鍵盤表!W17</f>
        <v>d͡ʑ / ʑ[</v>
      </c>
      <c r="X5" s="76" t="str">
        <f>鍵盤表!X17</f>
        <v>i</v>
      </c>
      <c r="Y5" s="76" t="str">
        <f>鍵盤表!Y17</f>
        <v>u</v>
      </c>
      <c r="Z5" s="76" t="str">
        <f>鍵盤表!Z17</f>
        <v>a</v>
      </c>
      <c r="AA5" s="77" t="str">
        <f>鍵盤表!AA17</f>
        <v>ɔ</v>
      </c>
      <c r="AB5" s="76" t="str">
        <f>鍵盤表!AB17</f>
        <v>o</v>
      </c>
      <c r="AC5" s="77" t="str">
        <f>鍵盤表!AC17</f>
        <v>e</v>
      </c>
      <c r="AD5" s="78" t="str">
        <f>鍵盤表!AD17</f>
        <v>m̩</v>
      </c>
      <c r="AE5" s="78" t="str">
        <f>鍵盤表!AE17</f>
        <v>ŋ̍</v>
      </c>
      <c r="AF5" s="76" t="str">
        <f>鍵盤表!AF17</f>
        <v>ai</v>
      </c>
      <c r="AG5" s="76" t="str">
        <f>鍵盤表!AG17</f>
        <v>au</v>
      </c>
      <c r="AH5" s="77" t="str">
        <f>鍵盤表!AH17</f>
        <v>am</v>
      </c>
      <c r="AI5" s="76" t="str">
        <f>鍵盤表!AI17</f>
        <v>ɔm</v>
      </c>
      <c r="AJ5" s="76" t="str">
        <f>鍵盤表!AJ17</f>
        <v>an</v>
      </c>
      <c r="AK5" s="77" t="str">
        <f>鍵盤表!AK17</f>
        <v>n</v>
      </c>
      <c r="AL5" s="77" t="str">
        <f>鍵盤表!AL17</f>
        <v>aŋ</v>
      </c>
      <c r="AM5" s="79" t="str">
        <f>鍵盤表!AM17</f>
        <v>əŋ</v>
      </c>
      <c r="AN5" s="79" t="str">
        <f>鍵盤表!AN17</f>
        <v>ɔŋ</v>
      </c>
      <c r="AO5" s="79" t="str">
        <f>鍵盤表!AO17</f>
        <v>ã</v>
      </c>
      <c r="AP5" s="80">
        <f>鍵盤表!AP17</f>
        <v>1</v>
      </c>
      <c r="AQ5" s="80">
        <f>鍵盤表!AQ17</f>
        <v>0</v>
      </c>
      <c r="AR5" s="80">
        <f>鍵盤表!AR17</f>
        <v>0</v>
      </c>
      <c r="AS5" s="80">
        <f>鍵盤表!AS17</f>
        <v>0</v>
      </c>
      <c r="AT5" s="80">
        <f>鍵盤表!AT17</f>
        <v>0</v>
      </c>
      <c r="AU5" s="80">
        <f>鍵盤表!AU17</f>
        <v>0</v>
      </c>
    </row>
    <row r="6" spans="1:47" s="10" customFormat="1" ht="27">
      <c r="B6" s="30" t="str">
        <f>鍵盤表!B18</f>
        <v>羅馬拼音</v>
      </c>
      <c r="C6" s="81" t="str">
        <f>鍵盤表!C18</f>
        <v>p</v>
      </c>
      <c r="D6" s="81" t="str">
        <f>鍵盤表!D18</f>
        <v>ph</v>
      </c>
      <c r="E6" s="81" t="str">
        <f>鍵盤表!E18</f>
        <v>m</v>
      </c>
      <c r="F6" s="82" t="str">
        <f>鍵盤表!F18</f>
        <v>b</v>
      </c>
      <c r="G6" s="81" t="str">
        <f>鍵盤表!G18</f>
        <v>t</v>
      </c>
      <c r="H6" s="81" t="str">
        <f>鍵盤表!H18</f>
        <v>th</v>
      </c>
      <c r="I6" s="81" t="str">
        <f>鍵盤表!I18</f>
        <v>n</v>
      </c>
      <c r="J6" s="81" t="str">
        <f>鍵盤表!J18</f>
        <v>l</v>
      </c>
      <c r="K6" s="81" t="str">
        <f>鍵盤表!K18</f>
        <v>k</v>
      </c>
      <c r="L6" s="81" t="str">
        <f>鍵盤表!L18</f>
        <v>kh</v>
      </c>
      <c r="M6" s="81" t="str">
        <f>鍵盤表!M18</f>
        <v>h</v>
      </c>
      <c r="N6" s="82" t="str">
        <f>鍵盤表!N18</f>
        <v>g</v>
      </c>
      <c r="O6" s="82" t="str">
        <f>鍵盤表!O18</f>
        <v>ng</v>
      </c>
      <c r="P6" s="81" t="str">
        <f>鍵盤表!P18</f>
        <v>ts</v>
      </c>
      <c r="Q6" s="81" t="str">
        <f>鍵盤表!Q18</f>
        <v>tsh</v>
      </c>
      <c r="R6" s="81" t="str">
        <f>鍵盤表!R18</f>
        <v>s</v>
      </c>
      <c r="S6" s="82" t="str">
        <f>鍵盤表!S18</f>
        <v>j</v>
      </c>
      <c r="T6" s="81" t="str">
        <f>鍵盤表!T18</f>
        <v>tsi</v>
      </c>
      <c r="U6" s="81" t="str">
        <f>鍵盤表!U18</f>
        <v>tshi</v>
      </c>
      <c r="V6" s="81" t="str">
        <f>鍵盤表!V18</f>
        <v>si</v>
      </c>
      <c r="W6" s="82" t="str">
        <f>鍵盤表!W18</f>
        <v>ji</v>
      </c>
      <c r="X6" s="81" t="str">
        <f>鍵盤表!X18</f>
        <v>i</v>
      </c>
      <c r="Y6" s="81" t="str">
        <f>鍵盤表!Y18</f>
        <v>u</v>
      </c>
      <c r="Z6" s="81" t="str">
        <f>鍵盤表!Z18</f>
        <v>a</v>
      </c>
      <c r="AA6" s="82" t="str">
        <f>鍵盤表!AA18</f>
        <v>oo</v>
      </c>
      <c r="AB6" s="81" t="str">
        <f>鍵盤表!AB18</f>
        <v>o</v>
      </c>
      <c r="AC6" s="82" t="str">
        <f>鍵盤表!AC18</f>
        <v>e</v>
      </c>
      <c r="AD6" s="83" t="str">
        <f>鍵盤表!AD18</f>
        <v>-m</v>
      </c>
      <c r="AE6" s="83" t="str">
        <f>鍵盤表!AE18</f>
        <v>-ng</v>
      </c>
      <c r="AF6" s="81" t="str">
        <f>鍵盤表!AF18</f>
        <v>ai</v>
      </c>
      <c r="AG6" s="81" t="str">
        <f>鍵盤表!AG18</f>
        <v>au</v>
      </c>
      <c r="AH6" s="82" t="str">
        <f>鍵盤表!AH18</f>
        <v>am</v>
      </c>
      <c r="AI6" s="81" t="str">
        <f>鍵盤表!AI18</f>
        <v>om</v>
      </c>
      <c r="AJ6" s="81" t="str">
        <f>鍵盤表!AJ18</f>
        <v>an</v>
      </c>
      <c r="AK6" s="82" t="str">
        <f>鍵盤表!AK18</f>
        <v>-n</v>
      </c>
      <c r="AL6" s="82" t="str">
        <f>鍵盤表!AL18</f>
        <v>ang</v>
      </c>
      <c r="AM6" s="84" t="str">
        <f>鍵盤表!AM18</f>
        <v>-ng</v>
      </c>
      <c r="AN6" s="84" t="str">
        <f>鍵盤表!AN18</f>
        <v>ong</v>
      </c>
      <c r="AO6" s="84" t="str">
        <f>鍵盤表!AO18</f>
        <v>-nn</v>
      </c>
      <c r="AP6" s="82">
        <f>鍵盤表!AP18</f>
        <v>1</v>
      </c>
      <c r="AQ6" s="82">
        <f>鍵盤表!AQ18</f>
        <v>3</v>
      </c>
      <c r="AR6" s="82">
        <f>鍵盤表!AR18</f>
        <v>2</v>
      </c>
      <c r="AS6" s="82">
        <f>鍵盤表!AS18</f>
        <v>7</v>
      </c>
      <c r="AT6" s="82">
        <f>鍵盤表!AT18</f>
        <v>5</v>
      </c>
      <c r="AU6" s="82">
        <f>鍵盤表!AU18</f>
        <v>8</v>
      </c>
    </row>
    <row r="7" spans="1:47" s="10" customFormat="1" ht="23">
      <c r="B7" s="12" t="str">
        <f>鍵盤表!B19</f>
        <v>輸入編碼</v>
      </c>
      <c r="C7" s="85" t="str">
        <f>鍵盤表!C19</f>
        <v>b</v>
      </c>
      <c r="D7" s="85" t="str">
        <f>鍵盤表!D19</f>
        <v>p</v>
      </c>
      <c r="E7" s="85" t="str">
        <f>鍵盤表!E19</f>
        <v>M</v>
      </c>
      <c r="F7" s="85" t="str">
        <f>鍵盤表!F19</f>
        <v>B</v>
      </c>
      <c r="G7" s="85" t="str">
        <f>鍵盤表!G19</f>
        <v>d</v>
      </c>
      <c r="H7" s="85" t="str">
        <f>鍵盤表!H19</f>
        <v>t</v>
      </c>
      <c r="I7" s="85" t="str">
        <f>鍵盤表!I19</f>
        <v>n</v>
      </c>
      <c r="J7" s="85" t="str">
        <f>鍵盤表!J19</f>
        <v>l</v>
      </c>
      <c r="K7" s="85" t="str">
        <f>鍵盤表!K19</f>
        <v>g</v>
      </c>
      <c r="L7" s="85" t="str">
        <f>鍵盤表!L19</f>
        <v>k</v>
      </c>
      <c r="M7" s="85" t="str">
        <f>鍵盤表!M19</f>
        <v>h</v>
      </c>
      <c r="N7" s="85" t="str">
        <f>鍵盤表!N19</f>
        <v>G</v>
      </c>
      <c r="O7" s="85" t="str">
        <f>鍵盤表!O19</f>
        <v>w</v>
      </c>
      <c r="P7" s="85" t="str">
        <f>鍵盤表!P19</f>
        <v>z</v>
      </c>
      <c r="Q7" s="85" t="str">
        <f>鍵盤表!Q19</f>
        <v>c</v>
      </c>
      <c r="R7" s="85" t="str">
        <f>鍵盤表!R19</f>
        <v>s</v>
      </c>
      <c r="S7" s="85" t="str">
        <f>鍵盤表!S19</f>
        <v>j</v>
      </c>
      <c r="T7" s="85" t="str">
        <f>鍵盤表!T19</f>
        <v>Z</v>
      </c>
      <c r="U7" s="85" t="str">
        <f>鍵盤表!U19</f>
        <v>C</v>
      </c>
      <c r="V7" s="85" t="str">
        <f>鍵盤表!V19</f>
        <v>S</v>
      </c>
      <c r="W7" s="85" t="str">
        <f>鍵盤表!W19</f>
        <v>J</v>
      </c>
      <c r="X7" s="85" t="str">
        <f>鍵盤表!X19</f>
        <v>i</v>
      </c>
      <c r="Y7" s="85" t="str">
        <f>鍵盤表!Y19</f>
        <v>u</v>
      </c>
      <c r="Z7" s="85" t="str">
        <f>鍵盤表!Z19</f>
        <v>a</v>
      </c>
      <c r="AA7" s="85" t="str">
        <f>鍵盤表!AA19</f>
        <v>O</v>
      </c>
      <c r="AB7" s="85" t="str">
        <f>鍵盤表!AB19</f>
        <v>o</v>
      </c>
      <c r="AC7" s="85" t="str">
        <f>鍵盤表!AC19</f>
        <v>e</v>
      </c>
      <c r="AD7" s="85" t="str">
        <f>鍵盤表!AD19</f>
        <v>m</v>
      </c>
      <c r="AE7" s="85" t="str">
        <f>鍵盤表!AE19</f>
        <v>W</v>
      </c>
      <c r="AF7" s="85" t="str">
        <f>鍵盤表!AF19</f>
        <v>I</v>
      </c>
      <c r="AG7" s="85" t="str">
        <f>鍵盤表!AG19</f>
        <v>U</v>
      </c>
      <c r="AH7" s="85" t="str">
        <f>鍵盤表!AH19</f>
        <v>Y</v>
      </c>
      <c r="AI7" s="85" t="str">
        <f>鍵盤表!AI19</f>
        <v>F</v>
      </c>
      <c r="AJ7" s="85" t="str">
        <f>鍵盤表!AJ19</f>
        <v>L</v>
      </c>
      <c r="AK7" s="85" t="str">
        <f>鍵盤表!AK19</f>
        <v>Q</v>
      </c>
      <c r="AL7" s="85" t="str">
        <f>鍵盤表!AL19</f>
        <v>K</v>
      </c>
      <c r="AM7" s="85" t="str">
        <f>鍵盤表!AM19</f>
        <v>V</v>
      </c>
      <c r="AN7" s="85" t="str">
        <f>鍵盤表!AN19</f>
        <v>H</v>
      </c>
      <c r="AO7" s="85" t="str">
        <f>鍵盤表!AO19</f>
        <v>N</v>
      </c>
      <c r="AP7" s="85">
        <f>鍵盤表!AP19</f>
        <v>1</v>
      </c>
      <c r="AQ7" s="85">
        <f>鍵盤表!AQ19</f>
        <v>3</v>
      </c>
      <c r="AR7" s="85">
        <f>鍵盤表!AR19</f>
        <v>2</v>
      </c>
      <c r="AS7" s="85">
        <f>鍵盤表!AS19</f>
        <v>7</v>
      </c>
      <c r="AT7" s="85">
        <f>鍵盤表!AT19</f>
        <v>5</v>
      </c>
      <c r="AU7" s="85">
        <f>鍵盤表!AU19</f>
        <v>8</v>
      </c>
    </row>
    <row r="8" spans="1:47" s="10" customFormat="1" ht="23">
      <c r="B8" s="37" t="str">
        <f>鍵盤表!B20</f>
        <v>鍵盤按鍵</v>
      </c>
      <c r="C8" s="86">
        <f>鍵盤表!C20</f>
        <v>1</v>
      </c>
      <c r="D8" s="86" t="str">
        <f>鍵盤表!D20</f>
        <v>q</v>
      </c>
      <c r="E8" s="86" t="str">
        <f>鍵盤表!E20</f>
        <v>a</v>
      </c>
      <c r="F8" s="86" t="str">
        <f>鍵盤表!F20</f>
        <v>!</v>
      </c>
      <c r="G8" s="86">
        <f>鍵盤表!G20</f>
        <v>2</v>
      </c>
      <c r="H8" s="86" t="str">
        <f>鍵盤表!H20</f>
        <v>w</v>
      </c>
      <c r="I8" s="86" t="str">
        <f>鍵盤表!I20</f>
        <v>s</v>
      </c>
      <c r="J8" s="86" t="str">
        <f>鍵盤表!J20</f>
        <v>x</v>
      </c>
      <c r="K8" s="86" t="str">
        <f>鍵盤表!K20</f>
        <v>e</v>
      </c>
      <c r="L8" s="86" t="str">
        <f>鍵盤表!L20</f>
        <v>d</v>
      </c>
      <c r="M8" s="86" t="str">
        <f>鍵盤表!M20</f>
        <v>c</v>
      </c>
      <c r="N8" s="86" t="str">
        <f>鍵盤表!N20</f>
        <v>E</v>
      </c>
      <c r="O8" s="86" t="str">
        <f>鍵盤表!O20</f>
        <v>g</v>
      </c>
      <c r="P8" s="86" t="str">
        <f>鍵盤表!P20</f>
        <v>y</v>
      </c>
      <c r="Q8" s="86" t="str">
        <f>鍵盤表!Q20</f>
        <v>h</v>
      </c>
      <c r="R8" s="86" t="str">
        <f>鍵盤表!R20</f>
        <v>n</v>
      </c>
      <c r="S8" s="86" t="str">
        <f>鍵盤表!S20</f>
        <v>b</v>
      </c>
      <c r="T8" s="86" t="str">
        <f>鍵盤表!T20</f>
        <v>r</v>
      </c>
      <c r="U8" s="86" t="str">
        <f>鍵盤表!U20</f>
        <v>f</v>
      </c>
      <c r="V8" s="86" t="str">
        <f>鍵盤表!V20</f>
        <v>v</v>
      </c>
      <c r="W8" s="86" t="str">
        <f>鍵盤表!W20</f>
        <v>B</v>
      </c>
      <c r="X8" s="86" t="str">
        <f>鍵盤表!X20</f>
        <v>u</v>
      </c>
      <c r="Y8" s="86" t="str">
        <f>鍵盤表!Y20</f>
        <v>j</v>
      </c>
      <c r="Z8" s="86">
        <f>鍵盤表!Z20</f>
        <v>8</v>
      </c>
      <c r="AA8" s="86" t="str">
        <f>鍵盤表!AA20</f>
        <v>i</v>
      </c>
      <c r="AB8" s="86" t="str">
        <f>鍵盤表!AB20</f>
        <v>k</v>
      </c>
      <c r="AC8" s="86" t="str">
        <f>鍵盤表!AC20</f>
        <v>o</v>
      </c>
      <c r="AD8" s="86" t="str">
        <f>鍵盤表!AD20</f>
        <v>m</v>
      </c>
      <c r="AE8" s="86" t="str">
        <f>鍵盤表!AE20</f>
        <v>M</v>
      </c>
      <c r="AF8" s="86">
        <f>鍵盤表!AF20</f>
        <v>9</v>
      </c>
      <c r="AG8" s="86" t="str">
        <f>鍵盤表!AG20</f>
        <v>l</v>
      </c>
      <c r="AH8" s="86" t="str">
        <f>鍵盤表!AH20</f>
        <v>,</v>
      </c>
      <c r="AI8" s="86" t="str">
        <f>鍵盤表!AI20</f>
        <v>&lt;</v>
      </c>
      <c r="AJ8" s="86">
        <f>鍵盤表!AJ20</f>
        <v>0</v>
      </c>
      <c r="AK8" s="86" t="str">
        <f>鍵盤表!AK20</f>
        <v>p</v>
      </c>
      <c r="AL8" s="86" t="str">
        <f>鍵盤表!AL20</f>
        <v>;</v>
      </c>
      <c r="AM8" s="86" t="str">
        <f>鍵盤表!AM20</f>
        <v>/</v>
      </c>
      <c r="AN8" s="86" t="str">
        <f>鍵盤表!AN20</f>
        <v>.</v>
      </c>
      <c r="AO8" s="86" t="str">
        <f>鍵盤表!AO20</f>
        <v>-</v>
      </c>
      <c r="AP8" s="86" t="str">
        <f>鍵盤表!AP20</f>
        <v xml:space="preserve"> </v>
      </c>
      <c r="AQ8" s="86">
        <f>鍵盤表!AQ20</f>
        <v>3</v>
      </c>
      <c r="AR8" s="86">
        <f>鍵盤表!AR20</f>
        <v>4</v>
      </c>
      <c r="AS8" s="86">
        <f>鍵盤表!AS20</f>
        <v>5</v>
      </c>
      <c r="AT8" s="86">
        <f>鍵盤表!AT20</f>
        <v>6</v>
      </c>
      <c r="AU8" s="86">
        <f>鍵盤表!AU20</f>
        <v>7</v>
      </c>
    </row>
    <row r="9" spans="1:47" s="10" customFormat="1" ht="23">
      <c r="B9" s="37" t="str">
        <f>鍵盤表!B21</f>
        <v>鍵盤行號</v>
      </c>
      <c r="C9" s="86">
        <f>鍵盤表!C21</f>
        <v>1</v>
      </c>
      <c r="D9" s="86">
        <f>鍵盤表!D21</f>
        <v>1</v>
      </c>
      <c r="E9" s="86">
        <f>鍵盤表!E21</f>
        <v>1</v>
      </c>
      <c r="F9" s="86">
        <f>鍵盤表!F21</f>
        <v>1</v>
      </c>
      <c r="G9" s="87">
        <f>鍵盤表!G21</f>
        <v>2</v>
      </c>
      <c r="H9" s="87">
        <f>鍵盤表!H21</f>
        <v>2</v>
      </c>
      <c r="I9" s="87">
        <f>鍵盤表!I21</f>
        <v>2</v>
      </c>
      <c r="J9" s="87">
        <f>鍵盤表!J21</f>
        <v>2</v>
      </c>
      <c r="K9" s="86">
        <f>鍵盤表!K21</f>
        <v>3</v>
      </c>
      <c r="L9" s="86">
        <f>鍵盤表!L21</f>
        <v>3</v>
      </c>
      <c r="M9" s="86">
        <f>鍵盤表!M21</f>
        <v>3</v>
      </c>
      <c r="N9" s="86">
        <f>鍵盤表!N21</f>
        <v>3</v>
      </c>
      <c r="O9" s="88">
        <f>鍵盤表!O21</f>
        <v>5</v>
      </c>
      <c r="P9" s="87">
        <f>鍵盤表!P21</f>
        <v>6</v>
      </c>
      <c r="Q9" s="87">
        <f>鍵盤表!Q21</f>
        <v>6</v>
      </c>
      <c r="R9" s="87">
        <f>鍵盤表!R21</f>
        <v>6</v>
      </c>
      <c r="S9" s="88">
        <f>鍵盤表!S21</f>
        <v>5</v>
      </c>
      <c r="T9" s="86">
        <f>鍵盤表!T21</f>
        <v>4</v>
      </c>
      <c r="U9" s="86">
        <f>鍵盤表!U21</f>
        <v>4</v>
      </c>
      <c r="V9" s="86">
        <f>鍵盤表!V21</f>
        <v>4</v>
      </c>
      <c r="W9" s="89">
        <f>鍵盤表!W21</f>
        <v>5</v>
      </c>
      <c r="X9" s="86">
        <f>鍵盤表!X21</f>
        <v>7</v>
      </c>
      <c r="Y9" s="86">
        <f>鍵盤表!Y21</f>
        <v>7</v>
      </c>
      <c r="Z9" s="86">
        <f>鍵盤表!Z21</f>
        <v>8</v>
      </c>
      <c r="AA9" s="86">
        <f>鍵盤表!AA21</f>
        <v>8</v>
      </c>
      <c r="AB9" s="86">
        <f>鍵盤表!AB21</f>
        <v>8</v>
      </c>
      <c r="AC9" s="86">
        <f>鍵盤表!AC21</f>
        <v>9</v>
      </c>
      <c r="AD9" s="86">
        <f>鍵盤表!AD21</f>
        <v>7</v>
      </c>
      <c r="AE9" s="86">
        <f>鍵盤表!AE21</f>
        <v>7</v>
      </c>
      <c r="AF9" s="86">
        <f>鍵盤表!AF21</f>
        <v>9</v>
      </c>
      <c r="AG9" s="86">
        <f>鍵盤表!AG21</f>
        <v>9</v>
      </c>
      <c r="AH9" s="86">
        <f>鍵盤表!AH21</f>
        <v>8</v>
      </c>
      <c r="AI9" s="86">
        <f>鍵盤表!AI21</f>
        <v>8</v>
      </c>
      <c r="AJ9" s="86">
        <f>鍵盤表!AJ21</f>
        <v>0</v>
      </c>
      <c r="AK9" s="86">
        <f>鍵盤表!AK21</f>
        <v>0</v>
      </c>
      <c r="AL9" s="86">
        <f>鍵盤表!AL21</f>
        <v>0</v>
      </c>
      <c r="AM9" s="86">
        <f>鍵盤表!AM21</f>
        <v>0</v>
      </c>
      <c r="AN9" s="86">
        <f>鍵盤表!AN21</f>
        <v>0</v>
      </c>
      <c r="AO9" s="86" t="str">
        <f>鍵盤表!AO21</f>
        <v>A</v>
      </c>
      <c r="AP9" s="86" t="str">
        <f>鍵盤表!AP21</f>
        <v>&lt;SP&gt;</v>
      </c>
      <c r="AQ9" s="86">
        <f>鍵盤表!AQ21</f>
        <v>3</v>
      </c>
      <c r="AR9" s="86">
        <f>鍵盤表!AR21</f>
        <v>4</v>
      </c>
      <c r="AS9" s="86">
        <f>鍵盤表!AS21</f>
        <v>5</v>
      </c>
      <c r="AT9" s="86">
        <f>鍵盤表!AT21</f>
        <v>6</v>
      </c>
      <c r="AU9" s="86">
        <f>鍵盤表!AU21</f>
        <v>7</v>
      </c>
    </row>
    <row r="10" spans="1:47" s="10" customFormat="1" ht="23"/>
    <row r="11" spans="1:47" s="10" customFormat="1" ht="23">
      <c r="B11" s="12" t="str">
        <f>B7</f>
        <v>輸入編碼</v>
      </c>
      <c r="C11" s="106" t="str">
        <f xml:space="preserve"> _xlfn.CONCAT(C7:AO7)</f>
        <v>bpMBdtnlgkhGwzcsjZCSJiuaOoemWIUYFLQKVHN</v>
      </c>
      <c r="D11" s="106"/>
      <c r="E11" s="106"/>
      <c r="F11" s="106"/>
      <c r="G11" s="106"/>
      <c r="H11" s="106"/>
      <c r="I11" s="106"/>
      <c r="J11" s="106"/>
      <c r="K11" s="106"/>
      <c r="L11" s="106"/>
      <c r="M11" s="106"/>
      <c r="N11" s="106"/>
      <c r="O11" s="106"/>
      <c r="P11" s="106"/>
      <c r="Q11" s="106"/>
      <c r="R11" s="106"/>
      <c r="S11" s="106"/>
      <c r="T11" s="106"/>
      <c r="U11" s="106"/>
      <c r="V11" s="106"/>
      <c r="W11" s="106"/>
      <c r="X11" s="106"/>
      <c r="Y11" s="106"/>
      <c r="Z11" s="106"/>
    </row>
    <row r="12" spans="1:47" s="10" customFormat="1" ht="23">
      <c r="B12" s="13" t="str">
        <f>B8</f>
        <v>鍵盤按鍵</v>
      </c>
      <c r="C12" s="105" t="str">
        <f xml:space="preserve"> _xlfn.CONCAT(C8:AO8)</f>
        <v>1qa!2wsxedcEgyhnbrfvBuj8ikomM9l,&lt;0p;/.-</v>
      </c>
      <c r="D12" s="105"/>
      <c r="E12" s="105"/>
      <c r="F12" s="105"/>
      <c r="G12" s="105"/>
      <c r="H12" s="105"/>
      <c r="I12" s="105"/>
      <c r="J12" s="105"/>
      <c r="K12" s="105"/>
      <c r="L12" s="105"/>
      <c r="M12" s="105"/>
      <c r="N12" s="105"/>
      <c r="O12" s="105"/>
      <c r="P12" s="105"/>
      <c r="Q12" s="105"/>
      <c r="R12" s="105"/>
      <c r="S12" s="105"/>
      <c r="T12" s="105"/>
      <c r="U12" s="105"/>
      <c r="V12" s="105"/>
      <c r="W12" s="105"/>
      <c r="X12" s="105"/>
      <c r="Y12" s="105"/>
      <c r="Z12" s="105"/>
    </row>
    <row r="13" spans="1:47" s="10" customFormat="1" ht="23"/>
    <row r="14" spans="1:47" s="10" customFormat="1" ht="45">
      <c r="B14" s="11" t="s">
        <v>145</v>
      </c>
    </row>
    <row r="15" spans="1:47" s="10" customFormat="1" ht="23">
      <c r="B15" s="107" t="str">
        <f xml:space="preserve"> "- xlit|" &amp; C11 &amp; "|" &amp; C12 &amp; "|"</f>
        <v>- xlit|bpMBdtnlgkhGwzcsjZCSJiuaOoemWIUYFLQKVHN|1qa!2wsxedcEgyhnbrfvBuj8ikomM9l,&lt;0p;/.-|</v>
      </c>
      <c r="C15" s="107"/>
      <c r="D15" s="107"/>
      <c r="E15" s="107"/>
      <c r="F15" s="107"/>
      <c r="G15" s="107"/>
      <c r="H15" s="107"/>
      <c r="I15" s="107"/>
      <c r="J15" s="107"/>
      <c r="K15" s="107"/>
      <c r="L15" s="107"/>
      <c r="M15" s="107"/>
      <c r="N15" s="107"/>
      <c r="O15" s="107"/>
      <c r="P15" s="107"/>
      <c r="Q15" s="107"/>
      <c r="R15" s="107"/>
      <c r="S15" s="107"/>
      <c r="T15" s="107"/>
      <c r="U15" s="107"/>
      <c r="V15" s="107"/>
      <c r="W15" s="107"/>
      <c r="X15" s="107"/>
      <c r="Y15" s="107"/>
      <c r="Z15" s="107"/>
    </row>
    <row r="16" spans="1:47" s="10" customFormat="1" ht="23"/>
    <row r="17" spans="2:26" s="10" customFormat="1" ht="45">
      <c r="B17" s="11" t="s">
        <v>150</v>
      </c>
    </row>
    <row r="18" spans="2:26" s="10" customFormat="1" ht="23"/>
    <row r="19" spans="2:26" s="10" customFormat="1" ht="23">
      <c r="B19" s="12" t="str">
        <f>B7</f>
        <v>輸入編碼</v>
      </c>
      <c r="C19" s="106" t="str">
        <f xml:space="preserve"> _xlfn.CONCAT(C7:AO7)</f>
        <v>bpMBdtnlgkhGwzcsjZCSJiuaOoemWIUYFLQKVHN</v>
      </c>
      <c r="D19" s="106"/>
      <c r="E19" s="106"/>
      <c r="F19" s="106"/>
      <c r="G19" s="106"/>
      <c r="H19" s="106"/>
      <c r="I19" s="106"/>
      <c r="J19" s="106"/>
      <c r="K19" s="106"/>
      <c r="L19" s="106"/>
      <c r="M19" s="106"/>
      <c r="N19" s="106"/>
      <c r="O19" s="106"/>
      <c r="P19" s="106"/>
      <c r="Q19" s="106"/>
      <c r="R19" s="106"/>
      <c r="S19" s="106"/>
      <c r="T19" s="106"/>
      <c r="U19" s="106"/>
      <c r="V19" s="106"/>
      <c r="W19" s="106"/>
      <c r="X19" s="106"/>
      <c r="Y19" s="106"/>
      <c r="Z19" s="106"/>
    </row>
    <row r="20" spans="2:26" s="10" customFormat="1" ht="23">
      <c r="B20" s="7" t="str">
        <f>B4</f>
        <v>方音符號</v>
      </c>
      <c r="C20" s="105" t="str">
        <f xml:space="preserve"> _xlfn.CONCAT( C4:AO4)</f>
        <v>ㄅㄆㄇㆠㄉㄊㄋㄌㄍㄎㄏㆣㄫㄗㄘㄙㆡㄐㄑㄒㆢㄧㄨㄚㆦㄜㆤㆬㆭㄞㄠㆰㆱㄢㄣㄤㄥㆲｎ</v>
      </c>
      <c r="D20" s="105"/>
      <c r="E20" s="105"/>
      <c r="F20" s="105"/>
      <c r="G20" s="105"/>
      <c r="H20" s="105"/>
      <c r="I20" s="105"/>
      <c r="J20" s="105"/>
      <c r="K20" s="105"/>
      <c r="L20" s="105"/>
      <c r="M20" s="105"/>
      <c r="N20" s="105"/>
      <c r="O20" s="105"/>
      <c r="P20" s="105"/>
      <c r="Q20" s="105"/>
      <c r="R20" s="105"/>
      <c r="S20" s="105"/>
      <c r="T20" s="105"/>
      <c r="U20" s="105"/>
      <c r="V20" s="105"/>
      <c r="W20" s="105"/>
      <c r="X20" s="105"/>
      <c r="Y20" s="105"/>
      <c r="Z20" s="105"/>
    </row>
    <row r="21" spans="2:26" s="10" customFormat="1" ht="23"/>
    <row r="22" spans="2:26" s="10" customFormat="1" ht="45">
      <c r="B22" s="11" t="s">
        <v>145</v>
      </c>
    </row>
    <row r="23" spans="2:26" s="10" customFormat="1" ht="23">
      <c r="B23" s="107" t="str">
        <f xml:space="preserve"> "- xlit|" &amp; C19 &amp; "|" &amp; C20 &amp; "|"</f>
        <v>- xlit|bpMBdtnlgkhGwzcsjZCSJiuaOoemWIUYFLQKVHN|ㄅㄆㄇㆠㄉㄊㄋㄌㄍㄎㄏㆣㄫㄗㄘㄙㆡㄐㄑㄒㆢㄧㄨㄚㆦㄜㆤㆬㆭㄞㄠㆰㆱㄢㄣㄤㄥㆲｎ|</v>
      </c>
      <c r="C23" s="107"/>
      <c r="D23" s="107"/>
      <c r="E23" s="107"/>
      <c r="F23" s="107"/>
      <c r="G23" s="107"/>
      <c r="H23" s="107"/>
      <c r="I23" s="107"/>
      <c r="J23" s="107"/>
      <c r="K23" s="107"/>
      <c r="L23" s="107"/>
      <c r="M23" s="107"/>
      <c r="N23" s="107"/>
      <c r="O23" s="107"/>
      <c r="P23" s="107"/>
      <c r="Q23" s="107"/>
      <c r="R23" s="107"/>
      <c r="S23" s="107"/>
      <c r="T23" s="107"/>
      <c r="U23" s="107"/>
      <c r="V23" s="107"/>
      <c r="W23" s="107"/>
      <c r="X23" s="107"/>
      <c r="Y23" s="107"/>
      <c r="Z23" s="107"/>
    </row>
    <row r="24" spans="2:26" s="10" customFormat="1" ht="23"/>
    <row r="25" spans="2:26" s="10" customFormat="1" ht="45">
      <c r="B25" s="11" t="s">
        <v>151</v>
      </c>
    </row>
    <row r="26" spans="2:26" s="10" customFormat="1" ht="23"/>
    <row r="27" spans="2:26" s="10" customFormat="1" ht="23">
      <c r="B27" s="12" t="str">
        <f>B12</f>
        <v>鍵盤按鍵</v>
      </c>
      <c r="C27" s="106" t="str">
        <f xml:space="preserve"> _xlfn.CONCAT(C8:AO8)</f>
        <v>1qa!2wsxedcEgyhnbrfvBuj8ikomM9l,&lt;0p;/.-</v>
      </c>
      <c r="D27" s="106"/>
      <c r="E27" s="106"/>
      <c r="F27" s="106"/>
      <c r="G27" s="106"/>
      <c r="H27" s="106"/>
      <c r="I27" s="106"/>
      <c r="J27" s="106"/>
      <c r="K27" s="106"/>
      <c r="L27" s="106"/>
      <c r="M27" s="106"/>
      <c r="N27" s="106"/>
      <c r="O27" s="106"/>
      <c r="P27" s="106"/>
      <c r="Q27" s="106"/>
      <c r="R27" s="106"/>
      <c r="S27" s="106"/>
      <c r="T27" s="106"/>
      <c r="U27" s="106"/>
      <c r="V27" s="106"/>
      <c r="W27" s="106"/>
      <c r="X27" s="106"/>
      <c r="Y27" s="106"/>
      <c r="Z27" s="106"/>
    </row>
    <row r="28" spans="2:26" s="10" customFormat="1" ht="23">
      <c r="B28" s="7" t="str">
        <f>B4</f>
        <v>方音符號</v>
      </c>
      <c r="C28" s="105" t="str">
        <f>_xlfn.CONCAT(C4:AO4)</f>
        <v>ㄅㄆㄇㆠㄉㄊㄋㄌㄍㄎㄏㆣㄫㄗㄘㄙㆡㄐㄑㄒㆢㄧㄨㄚㆦㄜㆤㆬㆭㄞㄠㆰㆱㄢㄣㄤㄥㆲｎ</v>
      </c>
      <c r="D28" s="105"/>
      <c r="E28" s="105"/>
      <c r="F28" s="105"/>
      <c r="G28" s="105"/>
      <c r="H28" s="105"/>
      <c r="I28" s="105"/>
      <c r="J28" s="105"/>
      <c r="K28" s="105"/>
      <c r="L28" s="105"/>
      <c r="M28" s="105"/>
      <c r="N28" s="105"/>
      <c r="O28" s="105"/>
      <c r="P28" s="105"/>
      <c r="Q28" s="105"/>
      <c r="R28" s="105"/>
      <c r="S28" s="105"/>
      <c r="T28" s="105"/>
      <c r="U28" s="105"/>
      <c r="V28" s="105"/>
      <c r="W28" s="105"/>
      <c r="X28" s="105"/>
      <c r="Y28" s="105"/>
      <c r="Z28" s="105"/>
    </row>
    <row r="29" spans="2:26" s="10" customFormat="1" ht="23"/>
    <row r="30" spans="2:26" s="10" customFormat="1" ht="45">
      <c r="B30" s="11" t="s">
        <v>145</v>
      </c>
    </row>
    <row r="31" spans="2:26" s="10" customFormat="1" ht="23">
      <c r="B31" s="107" t="str">
        <f xml:space="preserve"> "- xlit|" &amp; C27 &amp; "|" &amp; C28 &amp; "|"</f>
        <v>- xlit|1qa!2wsxedcEgyhnbrfvBuj8ikomM9l,&lt;0p;/.-|ㄅㄆㄇㆠㄉㄊㄋㄌㄍㄎㄏㆣㄫㄗㄘㄙㆡㄐㄑㄒㆢㄧㄨㄚㆦㄜㆤㆬㆭㄞㄠㆰㆱㄢㄣㄤㄥㆲｎ|</v>
      </c>
      <c r="C31" s="107"/>
      <c r="D31" s="107"/>
      <c r="E31" s="107"/>
      <c r="F31" s="107"/>
      <c r="G31" s="107"/>
      <c r="H31" s="107"/>
      <c r="I31" s="107"/>
      <c r="J31" s="107"/>
      <c r="K31" s="107"/>
      <c r="L31" s="107"/>
      <c r="M31" s="107"/>
      <c r="N31" s="107"/>
      <c r="O31" s="107"/>
      <c r="P31" s="107"/>
      <c r="Q31" s="107"/>
      <c r="R31" s="107"/>
      <c r="S31" s="107"/>
      <c r="T31" s="107"/>
      <c r="U31" s="107"/>
      <c r="V31" s="107"/>
      <c r="W31" s="107"/>
      <c r="X31" s="107"/>
      <c r="Y31" s="107"/>
      <c r="Z31" s="107"/>
    </row>
    <row r="32" spans="2:26" s="10" customFormat="1" ht="23"/>
    <row r="33" spans="1:47" s="8" customFormat="1" ht="25">
      <c r="A33" s="6"/>
      <c r="B33" s="14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/>
      <c r="AL33" s="15"/>
      <c r="AM33" s="15"/>
      <c r="AN33" s="15"/>
      <c r="AO33" s="15"/>
      <c r="AP33" s="15"/>
      <c r="AQ33" s="15"/>
      <c r="AR33" s="15"/>
      <c r="AS33" s="15"/>
      <c r="AT33" s="15"/>
      <c r="AU33" s="15"/>
    </row>
    <row r="34" spans="1:47" s="8" customFormat="1" ht="25">
      <c r="A34" s="6"/>
      <c r="B34" s="14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14"/>
      <c r="AR34" s="6"/>
      <c r="AS34" s="6"/>
      <c r="AT34" s="6"/>
      <c r="AU34" s="6"/>
    </row>
    <row r="35" spans="1:47" s="8" customFormat="1" ht="25">
      <c r="A35" s="6"/>
      <c r="B35" s="14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14"/>
      <c r="AR35" s="14"/>
      <c r="AS35" s="6"/>
      <c r="AT35" s="6"/>
      <c r="AU35" s="6"/>
    </row>
    <row r="36" spans="1:47" s="8" customFormat="1" ht="25">
      <c r="A36" s="6"/>
      <c r="B36" s="14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14"/>
      <c r="AR36" s="14"/>
      <c r="AS36" s="6"/>
      <c r="AT36" s="6"/>
      <c r="AU36" s="6"/>
    </row>
    <row r="37" spans="1:47" s="8" customFormat="1" ht="25">
      <c r="A37" s="6"/>
      <c r="B37" s="14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14"/>
      <c r="AR37" s="6"/>
      <c r="AS37" s="6"/>
      <c r="AT37" s="6"/>
      <c r="AU37" s="6"/>
    </row>
    <row r="38" spans="1:47" ht="26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04"/>
      <c r="AR38" s="104"/>
      <c r="AS38" s="1"/>
      <c r="AT38" s="1"/>
      <c r="AU38" s="1"/>
    </row>
    <row r="39" spans="1:47" s="10" customFormat="1" ht="23"/>
  </sheetData>
  <mergeCells count="11">
    <mergeCell ref="B23:Z23"/>
    <mergeCell ref="C27:Z27"/>
    <mergeCell ref="C28:Z28"/>
    <mergeCell ref="B31:Z31"/>
    <mergeCell ref="AQ38:AR38"/>
    <mergeCell ref="AQ1:AR1"/>
    <mergeCell ref="C11:Z11"/>
    <mergeCell ref="C12:Z12"/>
    <mergeCell ref="B15:Z15"/>
    <mergeCell ref="C19:Z19"/>
    <mergeCell ref="C20:Z20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聲母</vt:lpstr>
      <vt:lpstr>韻母</vt:lpstr>
      <vt:lpstr>RIME指令解析</vt:lpstr>
      <vt:lpstr>RIME指令</vt:lpstr>
      <vt:lpstr>鍵盤表</vt:lpstr>
      <vt:lpstr>RIME指令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正中 居</dc:creator>
  <cp:lastModifiedBy>正中 居</cp:lastModifiedBy>
  <dcterms:created xsi:type="dcterms:W3CDTF">2023-11-12T03:23:51Z</dcterms:created>
  <dcterms:modified xsi:type="dcterms:W3CDTF">2023-11-18T02:14:04Z</dcterms:modified>
</cp:coreProperties>
</file>