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8_{2F6207F8-D7F7-3C4F-ABF0-BDB93BD4E543}" xr6:coauthVersionLast="47" xr6:coauthVersionMax="47" xr10:uidLastSave="{00000000-0000-0000-0000-000000000000}"/>
  <bookViews>
    <workbookView xWindow="-89600" yWindow="1540" windowWidth="38400" windowHeight="19880" activeTab="1" xr2:uid="{E857BFFD-E80F-1F49-ABF0-AC9C6259279D}"/>
  </bookViews>
  <sheets>
    <sheet name="工作表1" sheetId="1" r:id="rId1"/>
    <sheet name="鍵盤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3" i="2" l="1"/>
  <c r="AE12" i="2"/>
  <c r="F9" i="2"/>
  <c r="F10" i="2"/>
  <c r="X9" i="2"/>
  <c r="AG10" i="2"/>
  <c r="AF7" i="2"/>
  <c r="E23" i="2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B7" i="1"/>
  <c r="B19" i="1" s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B8" i="1"/>
  <c r="B12" i="1" s="1"/>
  <c r="B27" i="1" s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V4" i="2"/>
  <c r="S4" i="2"/>
  <c r="P4" i="2"/>
  <c r="M4" i="2"/>
  <c r="J4" i="2"/>
  <c r="V2" i="2"/>
  <c r="S2" i="2"/>
  <c r="P2" i="2"/>
  <c r="M2" i="2"/>
  <c r="J2" i="2"/>
  <c r="V3" i="2"/>
  <c r="S3" i="2"/>
  <c r="P3" i="2"/>
  <c r="M3" i="2"/>
  <c r="J3" i="2"/>
  <c r="AH13" i="2"/>
  <c r="AH2" i="2"/>
  <c r="AH11" i="2"/>
  <c r="AG8" i="2"/>
  <c r="AF5" i="2"/>
  <c r="AE2" i="2"/>
  <c r="AH12" i="2"/>
  <c r="AG9" i="2"/>
  <c r="AF6" i="2"/>
  <c r="AE11" i="2"/>
  <c r="AD8" i="2"/>
  <c r="AC5" i="2"/>
  <c r="AB2" i="2"/>
  <c r="N5" i="2"/>
  <c r="R10" i="2"/>
  <c r="Z13" i="2"/>
  <c r="AH4" i="2"/>
  <c r="AD10" i="2"/>
  <c r="AC7" i="2"/>
  <c r="AE4" i="2"/>
  <c r="AB4" i="2"/>
  <c r="AD9" i="2"/>
  <c r="AC6" i="2"/>
  <c r="AH3" i="2"/>
  <c r="AE3" i="2"/>
  <c r="AB3" i="2"/>
  <c r="AA8" i="2"/>
  <c r="Z5" i="2"/>
  <c r="Y2" i="2"/>
  <c r="AA10" i="2"/>
  <c r="Z7" i="2"/>
  <c r="Y4" i="2"/>
  <c r="AA9" i="2"/>
  <c r="Z6" i="2"/>
  <c r="Y3" i="2"/>
  <c r="X8" i="2"/>
  <c r="X10" i="2"/>
  <c r="Z11" i="2"/>
  <c r="Y11" i="2"/>
  <c r="Y13" i="2"/>
  <c r="Z12" i="2"/>
  <c r="Y12" i="2"/>
  <c r="AC13" i="2"/>
  <c r="AB13" i="2"/>
  <c r="AC11" i="2"/>
  <c r="AB11" i="2"/>
  <c r="AC12" i="2"/>
  <c r="AB12" i="2"/>
  <c r="W7" i="2"/>
  <c r="W5" i="2"/>
  <c r="W6" i="2"/>
  <c r="R8" i="2"/>
  <c r="R9" i="2"/>
  <c r="T11" i="2"/>
  <c r="P11" i="2"/>
  <c r="O8" i="2"/>
  <c r="S11" i="2"/>
  <c r="V11" i="2"/>
  <c r="U8" i="2"/>
  <c r="T5" i="2"/>
  <c r="T13" i="2"/>
  <c r="P13" i="2"/>
  <c r="O10" i="2"/>
  <c r="N7" i="2"/>
  <c r="S13" i="2"/>
  <c r="V13" i="2"/>
  <c r="U10" i="2"/>
  <c r="T7" i="2"/>
  <c r="T12" i="2"/>
  <c r="P12" i="2"/>
  <c r="O9" i="2"/>
  <c r="N6" i="2"/>
  <c r="S12" i="2"/>
  <c r="V12" i="2"/>
  <c r="U9" i="2"/>
  <c r="T6" i="2"/>
  <c r="M11" i="2"/>
  <c r="L8" i="2"/>
  <c r="L7" i="2"/>
  <c r="L5" i="2"/>
  <c r="K5" i="2"/>
  <c r="M13" i="2"/>
  <c r="L10" i="2"/>
  <c r="K7" i="2"/>
  <c r="L6" i="2"/>
  <c r="L9" i="2"/>
  <c r="M12" i="2"/>
  <c r="K6" i="2"/>
  <c r="J13" i="2"/>
  <c r="I10" i="2"/>
  <c r="H7" i="2"/>
  <c r="G4" i="2"/>
  <c r="J12" i="2"/>
  <c r="I9" i="2"/>
  <c r="H6" i="2"/>
  <c r="G3" i="2"/>
  <c r="J11" i="2"/>
  <c r="I8" i="2"/>
  <c r="H5" i="2"/>
  <c r="G2" i="2"/>
  <c r="F8" i="2"/>
  <c r="E5" i="2"/>
  <c r="E6" i="2"/>
  <c r="E3" i="2"/>
  <c r="D3" i="2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M15" i="2" a="1"/>
  <c r="AM15" i="2" s="1"/>
  <c r="AK15" i="2" a="1"/>
  <c r="AK15" i="2" s="1"/>
  <c r="AN15" i="2" a="1"/>
  <c r="AN15" i="2" s="1"/>
  <c r="AI15" i="2" a="1"/>
  <c r="AI15" i="2" s="1"/>
  <c r="AL15" i="2" a="1"/>
  <c r="AL15" i="2" s="1"/>
  <c r="AJ15" i="2" a="1"/>
  <c r="AJ15" i="2" s="1"/>
  <c r="AH15" i="2" a="1"/>
  <c r="AH15" i="2" s="1"/>
  <c r="AG15" i="2" a="1"/>
  <c r="AG15" i="2" s="1"/>
  <c r="AF15" i="2" a="1"/>
  <c r="AF15" i="2" s="1"/>
  <c r="AE15" i="2" a="1"/>
  <c r="AE15" i="2" s="1"/>
  <c r="AD15" i="2" a="1"/>
  <c r="AD15" i="2" s="1"/>
  <c r="AC15" i="2" a="1"/>
  <c r="AC15" i="2" s="1"/>
  <c r="AB15" i="2" a="1"/>
  <c r="AB15" i="2" s="1"/>
  <c r="AA15" i="2" a="1"/>
  <c r="AA15" i="2" s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B28" i="1"/>
  <c r="B20" i="1"/>
  <c r="AN3" i="1" a="1"/>
  <c r="AN3" i="1" s="1"/>
  <c r="AU3" i="1" a="1"/>
  <c r="AU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T3" i="1" a="1"/>
  <c r="T3" i="1" s="1"/>
  <c r="U3" i="1" a="1"/>
  <c r="U3" i="1" s="1"/>
  <c r="V3" i="1" a="1"/>
  <c r="V3" i="1" s="1"/>
  <c r="N3" i="1" a="1"/>
  <c r="N3" i="1" s="1"/>
  <c r="O3" i="1" a="1"/>
  <c r="O3" i="1" s="1"/>
  <c r="S3" i="1" a="1"/>
  <c r="S3" i="1" s="1"/>
  <c r="W3" i="1" a="1"/>
  <c r="W3" i="1" s="1"/>
  <c r="P3" i="1" a="1"/>
  <c r="P3" i="1" s="1"/>
  <c r="Q3" i="1" a="1"/>
  <c r="Q3" i="1" s="1"/>
  <c r="R3" i="1" a="1"/>
  <c r="R3" i="1" s="1"/>
  <c r="X3" i="1" a="1"/>
  <c r="X3" i="1" s="1"/>
  <c r="Y3" i="1" a="1"/>
  <c r="Y3" i="1" s="1"/>
  <c r="AD3" i="1" a="1"/>
  <c r="AD3" i="1" s="1"/>
  <c r="Z3" i="1" a="1"/>
  <c r="Z3" i="1" s="1"/>
  <c r="AA3" i="1" a="1"/>
  <c r="AA3" i="1" s="1"/>
  <c r="AB3" i="1" a="1"/>
  <c r="AB3" i="1" s="1"/>
  <c r="AH3" i="1" a="1"/>
  <c r="AH3" i="1" s="1"/>
  <c r="AK3" i="1" a="1"/>
  <c r="AK3" i="1" s="1"/>
  <c r="AF3" i="1" a="1"/>
  <c r="AF3" i="1" s="1"/>
  <c r="AC3" i="1" a="1"/>
  <c r="AC3" i="1" s="1"/>
  <c r="AG3" i="1" a="1"/>
  <c r="AG3" i="1" s="1"/>
  <c r="AL3" i="1" a="1"/>
  <c r="AL3" i="1" s="1"/>
  <c r="AI3" i="1" a="1"/>
  <c r="AI3" i="1" s="1"/>
  <c r="AM3" i="1" a="1"/>
  <c r="AM3" i="1" s="1"/>
  <c r="AJ3" i="1" a="1"/>
  <c r="AJ3" i="1" s="1"/>
  <c r="AE3" i="1" a="1"/>
  <c r="AE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C3" i="1" a="1"/>
  <c r="C3" i="1" s="1"/>
  <c r="B11" i="1" l="1"/>
  <c r="C28" i="1"/>
  <c r="C12" i="1"/>
  <c r="C11" i="1"/>
  <c r="C27" i="1"/>
  <c r="B31" i="1" s="1"/>
  <c r="E29" i="2" s="1"/>
  <c r="C19" i="1"/>
  <c r="C20" i="1"/>
  <c r="B15" i="1" l="1"/>
  <c r="E25" i="2" s="1"/>
  <c r="B23" i="1"/>
  <c r="E2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<sst xmlns="http://schemas.openxmlformats.org/spreadsheetml/2006/main" count="250" uniqueCount="206">
  <si>
    <t>序號</t>
    <phoneticPr fontId="15" type="noConversion"/>
  </si>
  <si>
    <t>ㄅ</t>
  </si>
  <si>
    <t>ㄆ</t>
  </si>
  <si>
    <t>ㄇ</t>
  </si>
  <si>
    <t>ㆠ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</si>
  <si>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</si>
  <si>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</si>
  <si>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</si>
  <si>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</si>
  <si>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</si>
  <si>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</si>
  <si>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</si>
  <si>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</si>
  <si>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</si>
  <si>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</si>
  <si>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ㆣ</t>
  </si>
  <si>
    <t>ㄫ</t>
  </si>
  <si>
    <t>ㆡ</t>
  </si>
  <si>
    <t>ㆢ</t>
  </si>
  <si>
    <t>ㄗ</t>
  </si>
  <si>
    <t>ㄘ</t>
  </si>
  <si>
    <t>ㄙ</t>
  </si>
  <si>
    <t>ㄧ</t>
  </si>
  <si>
    <t>ㄨ</t>
  </si>
  <si>
    <t>ㆬ</t>
  </si>
  <si>
    <t>ㄚ</t>
  </si>
  <si>
    <t>ㆦ</t>
  </si>
  <si>
    <t>ㄜ</t>
  </si>
  <si>
    <t>ㆰ</t>
  </si>
  <si>
    <t>ㆱ</t>
  </si>
  <si>
    <t>ㄞ</t>
  </si>
  <si>
    <t>ㆤ</t>
  </si>
  <si>
    <t>ㄠ</t>
  </si>
  <si>
    <t>ㆲ</t>
  </si>
  <si>
    <t>ㄢ</t>
  </si>
  <si>
    <t>ㄣ</t>
  </si>
  <si>
    <t>ㄤ</t>
  </si>
  <si>
    <t>ㆭ</t>
  </si>
  <si>
    <t>ｎ</t>
  </si>
  <si>
    <t>b</t>
  </si>
  <si>
    <t>p</t>
  </si>
  <si>
    <t>B</t>
  </si>
  <si>
    <t>d</t>
  </si>
  <si>
    <t>t</t>
  </si>
  <si>
    <t>n</t>
  </si>
  <si>
    <t>l</t>
  </si>
  <si>
    <t>g</t>
  </si>
  <si>
    <t>k</t>
  </si>
  <si>
    <t>h</t>
  </si>
  <si>
    <t>j</t>
  </si>
  <si>
    <t>i</t>
  </si>
  <si>
    <t>u</t>
  </si>
  <si>
    <t>a</t>
  </si>
  <si>
    <t>N</t>
  </si>
  <si>
    <t>q</t>
    <phoneticPr fontId="15" type="noConversion"/>
  </si>
  <si>
    <t>a</t>
    <phoneticPr fontId="15" type="noConversion"/>
  </si>
  <si>
    <t>z</t>
    <phoneticPr fontId="15" type="noConversion"/>
  </si>
  <si>
    <t>w</t>
    <phoneticPr fontId="15" type="noConversion"/>
  </si>
  <si>
    <t>s</t>
    <phoneticPr fontId="15" type="noConversion"/>
  </si>
  <si>
    <t>x</t>
    <phoneticPr fontId="15" type="noConversion"/>
  </si>
  <si>
    <t>e</t>
    <phoneticPr fontId="15" type="noConversion"/>
  </si>
  <si>
    <t>d</t>
    <phoneticPr fontId="15" type="noConversion"/>
  </si>
  <si>
    <t>c</t>
    <phoneticPr fontId="15" type="noConversion"/>
  </si>
  <si>
    <t>G</t>
    <phoneticPr fontId="15" type="noConversion"/>
  </si>
  <si>
    <t>E</t>
    <phoneticPr fontId="15" type="noConversion"/>
  </si>
  <si>
    <t>鍵盤行號</t>
    <phoneticPr fontId="15" type="noConversion"/>
  </si>
  <si>
    <t>y</t>
    <phoneticPr fontId="15" type="noConversion"/>
  </si>
  <si>
    <t>h</t>
    <phoneticPr fontId="15" type="noConversion"/>
  </si>
  <si>
    <t>n</t>
    <phoneticPr fontId="15" type="noConversion"/>
  </si>
  <si>
    <t>b</t>
    <phoneticPr fontId="15" type="noConversion"/>
  </si>
  <si>
    <t>Z</t>
    <phoneticPr fontId="15" type="noConversion"/>
  </si>
  <si>
    <t>C</t>
    <phoneticPr fontId="15" type="noConversion"/>
  </si>
  <si>
    <t>S</t>
    <phoneticPr fontId="15" type="noConversion"/>
  </si>
  <si>
    <t>J</t>
    <phoneticPr fontId="15" type="noConversion"/>
  </si>
  <si>
    <t>r</t>
    <phoneticPr fontId="15" type="noConversion"/>
  </si>
  <si>
    <t>f</t>
    <phoneticPr fontId="15" type="noConversion"/>
  </si>
  <si>
    <t>v</t>
    <phoneticPr fontId="15" type="noConversion"/>
  </si>
  <si>
    <t>B</t>
    <phoneticPr fontId="15" type="noConversion"/>
  </si>
  <si>
    <t>u</t>
    <phoneticPr fontId="15" type="noConversion"/>
  </si>
  <si>
    <t>j</t>
    <phoneticPr fontId="15" type="noConversion"/>
  </si>
  <si>
    <t>i</t>
    <phoneticPr fontId="15" type="noConversion"/>
  </si>
  <si>
    <t>k</t>
    <phoneticPr fontId="15" type="noConversion"/>
  </si>
  <si>
    <t>o</t>
    <phoneticPr fontId="15" type="noConversion"/>
  </si>
  <si>
    <t>羅馬拼音</t>
    <phoneticPr fontId="15" type="noConversion"/>
  </si>
  <si>
    <t>p</t>
    <phoneticPr fontId="15" type="noConversion"/>
  </si>
  <si>
    <t>ph</t>
    <phoneticPr fontId="15" type="noConversion"/>
  </si>
  <si>
    <t>m</t>
    <phoneticPr fontId="15" type="noConversion"/>
  </si>
  <si>
    <t>t</t>
    <phoneticPr fontId="15" type="noConversion"/>
  </si>
  <si>
    <t>th</t>
    <phoneticPr fontId="15" type="noConversion"/>
  </si>
  <si>
    <t>l</t>
    <phoneticPr fontId="15" type="noConversion"/>
  </si>
  <si>
    <t>kh</t>
    <phoneticPr fontId="15" type="noConversion"/>
  </si>
  <si>
    <t>g</t>
    <phoneticPr fontId="15" type="noConversion"/>
  </si>
  <si>
    <t>ng</t>
    <phoneticPr fontId="15" type="noConversion"/>
  </si>
  <si>
    <t>ts</t>
    <phoneticPr fontId="15" type="noConversion"/>
  </si>
  <si>
    <t>tsh</t>
    <phoneticPr fontId="15" type="noConversion"/>
  </si>
  <si>
    <t>tsi</t>
    <phoneticPr fontId="15" type="noConversion"/>
  </si>
  <si>
    <t>tshi</t>
    <phoneticPr fontId="15" type="noConversion"/>
  </si>
  <si>
    <t>si</t>
    <phoneticPr fontId="15" type="noConversion"/>
  </si>
  <si>
    <t>ji</t>
    <phoneticPr fontId="15" type="noConversion"/>
  </si>
  <si>
    <t>oo</t>
    <phoneticPr fontId="15" type="noConversion"/>
  </si>
  <si>
    <t>am</t>
    <phoneticPr fontId="15" type="noConversion"/>
  </si>
  <si>
    <t>an</t>
    <phoneticPr fontId="15" type="noConversion"/>
  </si>
  <si>
    <t>ang</t>
    <phoneticPr fontId="15" type="noConversion"/>
  </si>
  <si>
    <t>ai</t>
    <phoneticPr fontId="15" type="noConversion"/>
  </si>
  <si>
    <t>au</t>
    <phoneticPr fontId="15" type="noConversion"/>
  </si>
  <si>
    <t>om</t>
    <phoneticPr fontId="15" type="noConversion"/>
  </si>
  <si>
    <t>ong</t>
    <phoneticPr fontId="15" type="noConversion"/>
  </si>
  <si>
    <t>I</t>
    <phoneticPr fontId="15" type="noConversion"/>
  </si>
  <si>
    <t>U</t>
    <phoneticPr fontId="15" type="noConversion"/>
  </si>
  <si>
    <t>M</t>
    <phoneticPr fontId="15" type="noConversion"/>
  </si>
  <si>
    <t>-ng</t>
    <phoneticPr fontId="15" type="noConversion"/>
  </si>
  <si>
    <t>-nn</t>
    <phoneticPr fontId="15" type="noConversion"/>
  </si>
  <si>
    <t>-m</t>
    <phoneticPr fontId="15" type="noConversion"/>
  </si>
  <si>
    <t>Y</t>
    <phoneticPr fontId="15" type="noConversion"/>
  </si>
  <si>
    <t>-n</t>
    <phoneticPr fontId="15" type="noConversion"/>
  </si>
  <si>
    <t>國際音標</t>
    <phoneticPr fontId="15" type="noConversion"/>
  </si>
  <si>
    <t>pʰ</t>
    <phoneticPr fontId="15" type="noConversion"/>
  </si>
  <si>
    <t>tʰ</t>
    <phoneticPr fontId="15" type="noConversion"/>
  </si>
  <si>
    <t>t͡s</t>
    <phoneticPr fontId="15" type="noConversion"/>
  </si>
  <si>
    <t>t͡sʰ</t>
    <phoneticPr fontId="15" type="noConversion"/>
  </si>
  <si>
    <t xml:space="preserve"> 	d͡z / z</t>
    <phoneticPr fontId="15" type="noConversion"/>
  </si>
  <si>
    <t xml:space="preserve"> 	t͡ɕ</t>
    <phoneticPr fontId="15" type="noConversion"/>
  </si>
  <si>
    <t>t͡ɕʰ</t>
    <phoneticPr fontId="15" type="noConversion"/>
  </si>
  <si>
    <t>ɕ</t>
    <phoneticPr fontId="15" type="noConversion"/>
  </si>
  <si>
    <t>d͡ʑ / ʑ[</t>
    <phoneticPr fontId="15" type="noConversion"/>
  </si>
  <si>
    <t>kʰ</t>
    <phoneticPr fontId="15" type="noConversion"/>
  </si>
  <si>
    <t>ŋ</t>
    <phoneticPr fontId="15" type="noConversion"/>
  </si>
  <si>
    <t>ɔ</t>
    <phoneticPr fontId="15" type="noConversion"/>
  </si>
  <si>
    <t>m̩</t>
    <phoneticPr fontId="15" type="noConversion"/>
  </si>
  <si>
    <t>ŋ̍</t>
    <phoneticPr fontId="15" type="noConversion"/>
  </si>
  <si>
    <t>aŋ</t>
    <phoneticPr fontId="15" type="noConversion"/>
  </si>
  <si>
    <t>ɔm</t>
    <phoneticPr fontId="15" type="noConversion"/>
  </si>
  <si>
    <t>ɔŋ</t>
    <phoneticPr fontId="15" type="noConversion"/>
  </si>
  <si>
    <t>ㄥ</t>
    <phoneticPr fontId="15" type="noConversion"/>
  </si>
  <si>
    <t>əŋ</t>
    <phoneticPr fontId="15" type="noConversion"/>
  </si>
  <si>
    <t>ã</t>
    <phoneticPr fontId="15" type="noConversion"/>
  </si>
  <si>
    <t>,</t>
    <phoneticPr fontId="15" type="noConversion"/>
  </si>
  <si>
    <t>&lt;</t>
    <phoneticPr fontId="15" type="noConversion"/>
  </si>
  <si>
    <t>;</t>
    <phoneticPr fontId="15" type="noConversion"/>
  </si>
  <si>
    <t>Q</t>
    <phoneticPr fontId="15" type="noConversion"/>
  </si>
  <si>
    <t>L</t>
    <phoneticPr fontId="15" type="noConversion"/>
  </si>
  <si>
    <t>.</t>
    <phoneticPr fontId="15" type="noConversion"/>
  </si>
  <si>
    <t>W</t>
    <phoneticPr fontId="15" type="noConversion"/>
  </si>
  <si>
    <t>/</t>
    <phoneticPr fontId="15" type="noConversion"/>
  </si>
  <si>
    <t>-</t>
    <phoneticPr fontId="15" type="noConversion"/>
  </si>
  <si>
    <t>對映指令</t>
    <phoneticPr fontId="15" type="noConversion"/>
  </si>
  <si>
    <t>輸入編碼</t>
    <phoneticPr fontId="15" type="noConversion"/>
  </si>
  <si>
    <t>鍵盤按鍵</t>
    <phoneticPr fontId="15" type="noConversion"/>
  </si>
  <si>
    <t>方音符號</t>
    <phoneticPr fontId="15" type="noConversion"/>
  </si>
  <si>
    <t>輸入法拚音碼與鍵盤按鈕對映 (speller)</t>
    <phoneticPr fontId="15" type="noConversion"/>
  </si>
  <si>
    <t>輸入編碼與方音符號對映 (translator/comment_format)</t>
    <phoneticPr fontId="15" type="noConversion"/>
  </si>
  <si>
    <t>鍵盤按鍵與方音符號對映 (translator/preedit_format)</t>
    <phoneticPr fontId="15" type="noConversion"/>
  </si>
  <si>
    <t>!</t>
    <phoneticPr fontId="15" type="noConversion"/>
  </si>
  <si>
    <t>b</t>
    <phoneticPr fontId="2" type="noConversion"/>
  </si>
  <si>
    <t>!</t>
    <phoneticPr fontId="2" type="noConversion"/>
  </si>
  <si>
    <t>B</t>
    <phoneticPr fontId="2" type="noConversion"/>
  </si>
  <si>
    <t>p</t>
    <phoneticPr fontId="2" type="noConversion"/>
  </si>
  <si>
    <t>t</t>
    <phoneticPr fontId="2" type="noConversion"/>
  </si>
  <si>
    <t>z</t>
    <phoneticPr fontId="2" type="noConversion"/>
  </si>
  <si>
    <t>:</t>
    <phoneticPr fontId="2" type="noConversion"/>
  </si>
  <si>
    <t>?</t>
    <phoneticPr fontId="2" type="noConversion"/>
  </si>
  <si>
    <t>'</t>
    <phoneticPr fontId="2" type="noConversion"/>
  </si>
  <si>
    <t>"</t>
    <phoneticPr fontId="2" type="noConversion"/>
  </si>
  <si>
    <t>[</t>
    <phoneticPr fontId="2" type="noConversion"/>
  </si>
  <si>
    <t>{</t>
    <phoneticPr fontId="2" type="noConversion"/>
  </si>
  <si>
    <t>]</t>
    <phoneticPr fontId="2" type="noConversion"/>
  </si>
  <si>
    <t>}</t>
    <phoneticPr fontId="2" type="noConversion"/>
  </si>
  <si>
    <t>\</t>
    <phoneticPr fontId="2" type="noConversion"/>
  </si>
  <si>
    <t>|</t>
    <phoneticPr fontId="2" type="noConversion"/>
  </si>
  <si>
    <t>=</t>
    <phoneticPr fontId="2" type="noConversion"/>
  </si>
  <si>
    <t>+</t>
    <phoneticPr fontId="2" type="noConversion"/>
  </si>
  <si>
    <t>_</t>
    <phoneticPr fontId="2" type="noConversion"/>
  </si>
  <si>
    <t>V</t>
    <phoneticPr fontId="15" type="noConversion"/>
  </si>
  <si>
    <t>&gt;</t>
    <phoneticPr fontId="2" type="noConversion"/>
  </si>
  <si>
    <t xml:space="preserve"> </t>
    <phoneticPr fontId="2" type="noConversion"/>
  </si>
  <si>
    <t>#</t>
    <phoneticPr fontId="2" type="noConversion"/>
  </si>
  <si>
    <t>$</t>
    <phoneticPr fontId="2" type="noConversion"/>
  </si>
  <si>
    <t>%</t>
    <phoneticPr fontId="2" type="noConversion"/>
  </si>
  <si>
    <t>^</t>
    <phoneticPr fontId="2" type="noConversion"/>
  </si>
  <si>
    <t>&amp;</t>
    <phoneticPr fontId="2" type="noConversion"/>
  </si>
  <si>
    <t>陰去</t>
    <phoneticPr fontId="2" type="noConversion"/>
  </si>
  <si>
    <t>·</t>
    <phoneticPr fontId="2" type="noConversion"/>
  </si>
  <si>
    <t>ˊ</t>
    <phoneticPr fontId="2" type="noConversion"/>
  </si>
  <si>
    <t>˫</t>
    <phoneticPr fontId="2" type="noConversion"/>
  </si>
  <si>
    <t>ˋ</t>
    <phoneticPr fontId="2" type="noConversion"/>
  </si>
  <si>
    <t>˪</t>
    <phoneticPr fontId="2" type="noConversion"/>
  </si>
  <si>
    <t>上声</t>
    <phoneticPr fontId="2" type="noConversion"/>
  </si>
  <si>
    <t>陽去</t>
    <phoneticPr fontId="2" type="noConversion"/>
  </si>
  <si>
    <t>陽平</t>
    <phoneticPr fontId="2" type="noConversion"/>
  </si>
  <si>
    <t>入声</t>
    <phoneticPr fontId="2" type="noConversion"/>
  </si>
  <si>
    <t>@</t>
    <phoneticPr fontId="2" type="noConversion"/>
  </si>
  <si>
    <t>*</t>
    <phoneticPr fontId="2" type="noConversion"/>
  </si>
  <si>
    <t>(</t>
    <phoneticPr fontId="2" type="noConversion"/>
  </si>
  <si>
    <t>)</t>
    <phoneticPr fontId="2" type="noConversion"/>
  </si>
  <si>
    <t>O</t>
    <phoneticPr fontId="2" type="noConversion"/>
  </si>
  <si>
    <t>o</t>
    <phoneticPr fontId="2" type="noConversion"/>
  </si>
  <si>
    <t>H</t>
    <phoneticPr fontId="15" type="noConversion"/>
  </si>
  <si>
    <t>F</t>
    <phoneticPr fontId="15" type="noConversion"/>
  </si>
  <si>
    <t>A</t>
    <phoneticPr fontId="2" type="noConversion"/>
  </si>
  <si>
    <t>&lt;SP&gt;</t>
    <phoneticPr fontId="2" type="noConversion"/>
  </si>
  <si>
    <t>K</t>
    <phoneticPr fontId="15" type="noConversion"/>
  </si>
  <si>
    <t>alphabet:</t>
    <phoneticPr fontId="2" type="noConversion"/>
  </si>
  <si>
    <t>algebra:</t>
    <phoneticPr fontId="2" type="noConversion"/>
  </si>
  <si>
    <t>preddit_format:</t>
    <phoneticPr fontId="2" type="noConversion"/>
  </si>
  <si>
    <t>comment_format: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</si>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</sst>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42">
    <font>
      <sz val="18"/>
      <color theme="1"/>
      <name val="黒体-繁"/>
      <family val="2"/>
      <charset val="136"/>
    </font>
    <font>
      <sz val="12"/>
      <name val="宋体"/>
      <charset val="134"/>
    </font>
    <font>
      <sz val="9"/>
      <name val="黒体-繁"/>
      <family val="2"/>
      <charset val="136"/>
    </font>
    <font>
      <sz val="20"/>
      <name val="宋体"/>
      <charset val="134"/>
    </font>
    <font>
      <b/>
      <sz val="20"/>
      <color rgb="FF000000"/>
      <name val="宋体"/>
      <charset val="134"/>
    </font>
    <font>
      <b/>
      <sz val="20"/>
      <color rgb="FF000000"/>
      <name val="Times New Roman"/>
      <family val="1"/>
    </font>
    <font>
      <sz val="20"/>
      <color rgb="FF000000"/>
      <name val="宋体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color theme="8"/>
      <name val="Arial"/>
      <family val="2"/>
    </font>
    <font>
      <sz val="18"/>
      <name val="宋体"/>
      <charset val="134"/>
    </font>
    <font>
      <sz val="18"/>
      <color rgb="FF000000"/>
      <name val="Arial"/>
      <family val="2"/>
    </font>
    <font>
      <sz val="9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28"/>
      <color theme="8"/>
      <name val="Noto Serif TC Bold"/>
    </font>
    <font>
      <sz val="18"/>
      <color rgb="FFFF0000"/>
      <name val="Arial"/>
      <family val="2"/>
    </font>
    <font>
      <sz val="18"/>
      <color rgb="FF000000"/>
      <name val="Arial"/>
      <family val="1"/>
    </font>
    <font>
      <sz val="18"/>
      <color rgb="FF444444"/>
      <name val="Arial"/>
      <family val="2"/>
    </font>
    <font>
      <sz val="18"/>
      <color rgb="FFFFC000"/>
      <name val="Arial"/>
      <family val="2"/>
    </font>
    <font>
      <sz val="18"/>
      <name val="Iansui 094"/>
      <family val="3"/>
      <charset val="136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24"/>
      <color theme="0"/>
      <name val="Arial"/>
      <family val="2"/>
    </font>
    <font>
      <sz val="24"/>
      <color rgb="FFFFC000"/>
      <name val="Arial"/>
      <family val="2"/>
    </font>
    <font>
      <sz val="24"/>
      <name val="Iansui 094"/>
      <family val="3"/>
      <charset val="136"/>
    </font>
    <font>
      <sz val="24"/>
      <name val="Arial"/>
      <family val="2"/>
    </font>
    <font>
      <b/>
      <sz val="36"/>
      <color rgb="FF000000"/>
      <name val="Times New Roman"/>
      <family val="1"/>
    </font>
    <font>
      <b/>
      <sz val="36"/>
      <color theme="8"/>
      <name val="Times New Roman"/>
      <family val="1"/>
    </font>
    <font>
      <sz val="26"/>
      <color rgb="FFC00000"/>
      <name val="KangXiZiDian.com 康熙字典體常用版"/>
      <charset val="136"/>
    </font>
    <font>
      <b/>
      <sz val="36"/>
      <color rgb="FF5B9BD5"/>
      <name val="Times New Roman"/>
      <family val="1"/>
    </font>
    <font>
      <b/>
      <sz val="36"/>
      <color theme="4"/>
      <name val="Times New Roman"/>
      <family val="1"/>
    </font>
    <font>
      <sz val="26"/>
      <name val="宋体"/>
      <charset val="134"/>
    </font>
    <font>
      <sz val="26"/>
      <color rgb="FF000000"/>
      <name val="新細明體"/>
      <family val="1"/>
      <charset val="136"/>
      <scheme val="minor"/>
    </font>
    <font>
      <sz val="26"/>
      <color rgb="FFFF0000"/>
      <name val="Arial Bold"/>
    </font>
    <font>
      <sz val="16"/>
      <name val="Noto Serif TC Bold"/>
    </font>
    <font>
      <sz val="16"/>
      <color rgb="FF000000"/>
      <name val="Noto Serif TC Bold"/>
    </font>
    <font>
      <sz val="16"/>
      <color theme="1"/>
      <name val="Noto Serif TC Bold"/>
    </font>
  </fonts>
  <fills count="13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6" borderId="0" xfId="0" applyFont="1" applyFill="1">
      <alignment vertical="center"/>
    </xf>
    <xf numFmtId="0" fontId="16" fillId="0" borderId="0" xfId="0" applyFont="1">
      <alignment vertical="center"/>
    </xf>
    <xf numFmtId="0" fontId="14" fillId="7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4" fillId="7" borderId="0" xfId="0" applyFont="1" applyFill="1">
      <alignment vertical="center"/>
    </xf>
    <xf numFmtId="0" fontId="19" fillId="6" borderId="0" xfId="0" applyFont="1" applyFill="1">
      <alignment vertical="center"/>
    </xf>
    <xf numFmtId="0" fontId="13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22" fillId="6" borderId="0" xfId="0" applyFont="1" applyFill="1">
      <alignment vertical="center"/>
    </xf>
    <xf numFmtId="0" fontId="24" fillId="9" borderId="0" xfId="0" applyFont="1" applyFill="1">
      <alignment vertical="center"/>
    </xf>
    <xf numFmtId="0" fontId="26" fillId="9" borderId="0" xfId="0" applyFont="1" applyFill="1" applyAlignment="1">
      <alignment horizontal="center" vertical="center" shrinkToFit="1"/>
    </xf>
    <xf numFmtId="0" fontId="27" fillId="9" borderId="0" xfId="0" applyFont="1" applyFill="1" applyAlignment="1">
      <alignment horizontal="center" vertical="center" shrinkToFit="1"/>
    </xf>
    <xf numFmtId="0" fontId="27" fillId="9" borderId="0" xfId="0" quotePrefix="1" applyFont="1" applyFill="1" applyAlignment="1">
      <alignment horizontal="center" vertical="center" shrinkToFit="1"/>
    </xf>
    <xf numFmtId="0" fontId="26" fillId="9" borderId="0" xfId="0" quotePrefix="1" applyFont="1" applyFill="1" applyAlignment="1">
      <alignment horizontal="center" vertical="center" shrinkToFit="1"/>
    </xf>
    <xf numFmtId="0" fontId="28" fillId="9" borderId="0" xfId="0" applyFont="1" applyFill="1" applyAlignment="1">
      <alignment horizontal="center" vertical="center" shrinkToFit="1"/>
    </xf>
    <xf numFmtId="0" fontId="24" fillId="10" borderId="0" xfId="0" applyFont="1" applyFill="1">
      <alignment vertical="center"/>
    </xf>
    <xf numFmtId="0" fontId="24" fillId="10" borderId="0" xfId="0" applyFont="1" applyFill="1" applyAlignment="1">
      <alignment horizontal="center" vertical="center" shrinkToFit="1"/>
    </xf>
    <xf numFmtId="0" fontId="25" fillId="10" borderId="0" xfId="0" applyFont="1" applyFill="1" applyAlignment="1">
      <alignment horizontal="center" vertical="center" shrinkToFit="1"/>
    </xf>
    <xf numFmtId="0" fontId="25" fillId="10" borderId="0" xfId="0" quotePrefix="1" applyFont="1" applyFill="1" applyAlignment="1">
      <alignment horizontal="center" vertical="center" shrinkToFit="1"/>
    </xf>
    <xf numFmtId="0" fontId="24" fillId="10" borderId="0" xfId="0" quotePrefix="1" applyFont="1" applyFill="1" applyAlignment="1">
      <alignment horizontal="center" vertical="center" shrinkToFit="1"/>
    </xf>
    <xf numFmtId="0" fontId="29" fillId="6" borderId="0" xfId="0" applyFont="1" applyFill="1" applyAlignment="1">
      <alignment horizontal="center" vertical="center" shrinkToFit="1"/>
    </xf>
    <xf numFmtId="0" fontId="30" fillId="6" borderId="0" xfId="0" applyFont="1" applyFill="1" applyAlignment="1">
      <alignment horizontal="center" vertical="center" shrinkToFit="1"/>
    </xf>
    <xf numFmtId="0" fontId="14" fillId="11" borderId="0" xfId="0" applyFont="1" applyFill="1">
      <alignment vertical="center"/>
    </xf>
    <xf numFmtId="0" fontId="14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shrinkToFit="1"/>
    </xf>
    <xf numFmtId="0" fontId="12" fillId="5" borderId="0" xfId="0" applyFont="1" applyFill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32" fillId="2" borderId="8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/>
    </xf>
    <xf numFmtId="0" fontId="34" fillId="2" borderId="8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8" fillId="4" borderId="4" xfId="0" applyFont="1" applyFill="1" applyBorder="1">
      <alignment vertical="center"/>
    </xf>
    <xf numFmtId="0" fontId="8" fillId="4" borderId="6" xfId="0" applyFont="1" applyFill="1" applyBorder="1">
      <alignment vertical="center"/>
    </xf>
    <xf numFmtId="0" fontId="31" fillId="4" borderId="0" xfId="0" applyFont="1" applyFill="1" applyAlignment="1">
      <alignment horizontal="center" vertical="center"/>
    </xf>
    <xf numFmtId="0" fontId="35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33" fillId="4" borderId="5" xfId="0" applyFont="1" applyFill="1" applyBorder="1" applyAlignment="1">
      <alignment horizontal="center" vertical="center"/>
    </xf>
    <xf numFmtId="0" fontId="5" fillId="4" borderId="3" xfId="0" quotePrefix="1" applyFont="1" applyFill="1" applyBorder="1" applyAlignment="1">
      <alignment horizontal="center" vertical="center"/>
    </xf>
    <xf numFmtId="0" fontId="5" fillId="3" borderId="1" xfId="0" applyFont="1" applyFill="1" applyBorder="1" applyAlignment="1"/>
    <xf numFmtId="0" fontId="34" fillId="2" borderId="0" xfId="0" applyFont="1" applyFill="1" applyAlignment="1">
      <alignment horizontal="center" vertical="center"/>
    </xf>
    <xf numFmtId="0" fontId="33" fillId="2" borderId="6" xfId="0" applyFont="1" applyFill="1" applyBorder="1" applyAlignment="1">
      <alignment horizontal="center" vertical="center"/>
    </xf>
    <xf numFmtId="0" fontId="5" fillId="2" borderId="7" xfId="0" applyFont="1" applyFill="1" applyBorder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7" xfId="0" applyFont="1" applyFill="1" applyBorder="1" applyAlignment="1"/>
    <xf numFmtId="0" fontId="11" fillId="3" borderId="8" xfId="0" applyFont="1" applyFill="1" applyBorder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76" fontId="29" fillId="6" borderId="0" xfId="0" applyNumberFormat="1" applyFont="1" applyFill="1" applyAlignment="1">
      <alignment horizontal="center" vertical="center" shrinkToFit="1"/>
    </xf>
    <xf numFmtId="176" fontId="30" fillId="6" borderId="0" xfId="0" applyNumberFormat="1" applyFont="1" applyFill="1" applyAlignment="1">
      <alignment horizontal="center" vertical="center" shrinkToFit="1"/>
    </xf>
    <xf numFmtId="176" fontId="26" fillId="9" borderId="0" xfId="0" applyNumberFormat="1" applyFont="1" applyFill="1" applyAlignment="1">
      <alignment horizontal="center" vertical="center" shrinkToFit="1"/>
    </xf>
    <xf numFmtId="176" fontId="27" fillId="9" borderId="0" xfId="0" applyNumberFormat="1" applyFont="1" applyFill="1" applyAlignment="1">
      <alignment horizontal="center" vertical="center" shrinkToFit="1"/>
    </xf>
    <xf numFmtId="176" fontId="27" fillId="9" borderId="0" xfId="0" quotePrefix="1" applyNumberFormat="1" applyFont="1" applyFill="1" applyAlignment="1">
      <alignment horizontal="center" vertical="center" shrinkToFit="1"/>
    </xf>
    <xf numFmtId="176" fontId="26" fillId="9" borderId="0" xfId="0" quotePrefix="1" applyNumberFormat="1" applyFont="1" applyFill="1" applyAlignment="1">
      <alignment horizontal="center" vertical="center" shrinkToFit="1"/>
    </xf>
    <xf numFmtId="176" fontId="28" fillId="9" borderId="0" xfId="0" applyNumberFormat="1" applyFont="1" applyFill="1" applyAlignment="1">
      <alignment horizontal="center" vertical="center" shrinkToFit="1"/>
    </xf>
    <xf numFmtId="176" fontId="24" fillId="10" borderId="0" xfId="0" applyNumberFormat="1" applyFont="1" applyFill="1" applyAlignment="1">
      <alignment horizontal="center" vertical="center" shrinkToFit="1"/>
    </xf>
    <xf numFmtId="176" fontId="25" fillId="10" borderId="0" xfId="0" applyNumberFormat="1" applyFont="1" applyFill="1" applyAlignment="1">
      <alignment horizontal="center" vertical="center" shrinkToFit="1"/>
    </xf>
    <xf numFmtId="176" fontId="25" fillId="10" borderId="0" xfId="0" quotePrefix="1" applyNumberFormat="1" applyFont="1" applyFill="1" applyAlignment="1">
      <alignment horizontal="center" vertical="center" shrinkToFit="1"/>
    </xf>
    <xf numFmtId="176" fontId="24" fillId="10" borderId="0" xfId="0" quotePrefix="1" applyNumberFormat="1" applyFont="1" applyFill="1" applyAlignment="1">
      <alignment horizontal="center" vertical="center" shrinkToFit="1"/>
    </xf>
    <xf numFmtId="176" fontId="14" fillId="7" borderId="0" xfId="0" applyNumberFormat="1" applyFont="1" applyFill="1" applyAlignment="1">
      <alignment horizontal="center" vertical="center"/>
    </xf>
    <xf numFmtId="176" fontId="14" fillId="11" borderId="0" xfId="0" applyNumberFormat="1" applyFont="1" applyFill="1" applyAlignment="1">
      <alignment horizontal="center" vertical="center"/>
    </xf>
    <xf numFmtId="176" fontId="18" fillId="11" borderId="0" xfId="0" applyNumberFormat="1" applyFont="1" applyFill="1" applyAlignment="1">
      <alignment horizontal="center" vertical="center"/>
    </xf>
    <xf numFmtId="176" fontId="23" fillId="11" borderId="0" xfId="0" applyNumberFormat="1" applyFont="1" applyFill="1" applyAlignment="1">
      <alignment horizontal="center" vertical="center"/>
    </xf>
    <xf numFmtId="176" fontId="21" fillId="12" borderId="0" xfId="0" applyNumberFormat="1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36" fillId="8" borderId="0" xfId="0" applyFont="1" applyFill="1" applyAlignment="1">
      <alignment horizontal="center" vertical="center"/>
    </xf>
    <xf numFmtId="0" fontId="37" fillId="0" borderId="0" xfId="0" applyFont="1">
      <alignment vertical="center"/>
    </xf>
    <xf numFmtId="0" fontId="38" fillId="8" borderId="0" xfId="0" applyFont="1" applyFill="1" applyAlignment="1">
      <alignment horizontal="left" vertical="center"/>
    </xf>
    <xf numFmtId="0" fontId="38" fillId="8" borderId="0" xfId="0" applyFont="1" applyFill="1" applyAlignment="1">
      <alignment horizontal="center" vertical="center"/>
    </xf>
    <xf numFmtId="0" fontId="39" fillId="0" borderId="0" xfId="0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35" fillId="4" borderId="0" xfId="0" applyFont="1" applyFill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3" fillId="4" borderId="8" xfId="0" applyFont="1" applyFill="1" applyBorder="1" applyAlignment="1">
      <alignment horizontal="center" vertical="center"/>
    </xf>
    <xf numFmtId="0" fontId="8" fillId="4" borderId="7" xfId="0" applyFont="1" applyFill="1" applyBorder="1">
      <alignment vertical="center"/>
    </xf>
    <xf numFmtId="0" fontId="20" fillId="7" borderId="0" xfId="0" applyFont="1" applyFill="1" applyAlignment="1">
      <alignment horizontal="left" vertical="center"/>
    </xf>
    <xf numFmtId="0" fontId="20" fillId="6" borderId="0" xfId="0" applyFont="1" applyFill="1" applyAlignment="1">
      <alignment horizontal="left" vertical="center"/>
    </xf>
    <xf numFmtId="0" fontId="18" fillId="8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C50-397E-FB4B-8AEB-A4A07D19ECCB}">
  <dimension ref="A1:AU39"/>
  <sheetViews>
    <sheetView topLeftCell="A8" workbookViewId="0">
      <selection activeCell="B15" sqref="B15:Z15"/>
    </sheetView>
  </sheetViews>
  <sheetFormatPr baseColWidth="10" defaultRowHeight="22"/>
  <cols>
    <col min="1" max="1" width="1.796875" customWidth="1"/>
    <col min="2" max="2" width="14.5" customWidth="1"/>
    <col min="3" max="47" width="4.3984375" customWidth="1"/>
  </cols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07"/>
      <c r="AR1" s="107"/>
      <c r="AS1" s="1"/>
      <c r="AT1" s="1"/>
      <c r="AU1" s="1"/>
    </row>
    <row r="2" spans="1:47" s="10" customFormat="1" ht="45">
      <c r="B2" s="11" t="s">
        <v>149</v>
      </c>
    </row>
    <row r="3" spans="1:47" s="10" customFormat="1" ht="23">
      <c r="B3" s="43" t="s">
        <v>0</v>
      </c>
      <c r="C3" s="42" cm="1">
        <f t="array" ref="C3" xml:space="preserve"> COLUMN() - COLUMN($B:$B)</f>
        <v>1</v>
      </c>
      <c r="D3" s="42" cm="1">
        <f t="array" ref="D3" xml:space="preserve"> COLUMN() - COLUMN($B:$B)</f>
        <v>2</v>
      </c>
      <c r="E3" s="42" cm="1">
        <f t="array" ref="E3" xml:space="preserve"> COLUMN() - COLUMN($B:$B)</f>
        <v>3</v>
      </c>
      <c r="F3" s="42" cm="1">
        <f t="array" ref="F3" xml:space="preserve"> COLUMN() - COLUMN($B:$B)</f>
        <v>4</v>
      </c>
      <c r="G3" s="42" cm="1">
        <f t="array" ref="G3" xml:space="preserve"> COLUMN() - COLUMN($B:$B)</f>
        <v>5</v>
      </c>
      <c r="H3" s="42" cm="1">
        <f t="array" ref="H3" xml:space="preserve"> COLUMN() - COLUMN($B:$B)</f>
        <v>6</v>
      </c>
      <c r="I3" s="42" cm="1">
        <f t="array" ref="I3" xml:space="preserve"> COLUMN() - COLUMN($B:$B)</f>
        <v>7</v>
      </c>
      <c r="J3" s="42" cm="1">
        <f t="array" ref="J3" xml:space="preserve"> COLUMN() - COLUMN($B:$B)</f>
        <v>8</v>
      </c>
      <c r="K3" s="42" cm="1">
        <f t="array" ref="K3" xml:space="preserve"> COLUMN() - COLUMN($B:$B)</f>
        <v>9</v>
      </c>
      <c r="L3" s="42" cm="1">
        <f t="array" ref="L3" xml:space="preserve"> COLUMN() - COLUMN($B:$B)</f>
        <v>10</v>
      </c>
      <c r="M3" s="42" cm="1">
        <f t="array" ref="M3" xml:space="preserve"> COLUMN() - COLUMN($B:$B)</f>
        <v>11</v>
      </c>
      <c r="N3" s="42" cm="1">
        <f t="array" ref="N3" xml:space="preserve"> COLUMN() - COLUMN($B:$B)</f>
        <v>12</v>
      </c>
      <c r="O3" s="42" cm="1">
        <f t="array" ref="O3" xml:space="preserve"> COLUMN() - COLUMN($B:$B)</f>
        <v>13</v>
      </c>
      <c r="P3" s="42" cm="1">
        <f t="array" ref="P3" xml:space="preserve"> COLUMN() - COLUMN($B:$B)</f>
        <v>14</v>
      </c>
      <c r="Q3" s="42" cm="1">
        <f t="array" ref="Q3" xml:space="preserve"> COLUMN() - COLUMN($B:$B)</f>
        <v>15</v>
      </c>
      <c r="R3" s="42" cm="1">
        <f t="array" ref="R3" xml:space="preserve"> COLUMN() - COLUMN($B:$B)</f>
        <v>16</v>
      </c>
      <c r="S3" s="42" cm="1">
        <f t="array" ref="S3" xml:space="preserve"> COLUMN() - COLUMN($B:$B)</f>
        <v>17</v>
      </c>
      <c r="T3" s="42" cm="1">
        <f t="array" ref="T3" xml:space="preserve"> COLUMN() - COLUMN($B:$B)</f>
        <v>18</v>
      </c>
      <c r="U3" s="42" cm="1">
        <f t="array" ref="U3" xml:space="preserve"> COLUMN() - COLUMN($B:$B)</f>
        <v>19</v>
      </c>
      <c r="V3" s="42" cm="1">
        <f t="array" ref="V3" xml:space="preserve"> COLUMN() - COLUMN($B:$B)</f>
        <v>20</v>
      </c>
      <c r="W3" s="42" cm="1">
        <f t="array" ref="W3" xml:space="preserve"> COLUMN() - COLUMN($B:$B)</f>
        <v>21</v>
      </c>
      <c r="X3" s="42" cm="1">
        <f t="array" ref="X3" xml:space="preserve"> COLUMN() - COLUMN($B:$B)</f>
        <v>22</v>
      </c>
      <c r="Y3" s="42" cm="1">
        <f t="array" ref="Y3" xml:space="preserve"> COLUMN() - COLUMN($B:$B)</f>
        <v>23</v>
      </c>
      <c r="Z3" s="42" cm="1">
        <f t="array" ref="Z3" xml:space="preserve"> COLUMN() - COLUMN($B:$B)</f>
        <v>24</v>
      </c>
      <c r="AA3" s="42" cm="1">
        <f t="array" ref="AA3" xml:space="preserve"> COLUMN() - COLUMN($B:$B)</f>
        <v>25</v>
      </c>
      <c r="AB3" s="42" cm="1">
        <f t="array" ref="AB3" xml:space="preserve"> COLUMN() - COLUMN($B:$B)</f>
        <v>26</v>
      </c>
      <c r="AC3" s="42" cm="1">
        <f t="array" ref="AC3" xml:space="preserve"> COLUMN() - COLUMN($B:$B)</f>
        <v>27</v>
      </c>
      <c r="AD3" s="42" cm="1">
        <f t="array" ref="AD3" xml:space="preserve"> COLUMN() - COLUMN($B:$B)</f>
        <v>28</v>
      </c>
      <c r="AE3" s="42" cm="1">
        <f t="array" ref="AE3" xml:space="preserve"> COLUMN() - COLUMN($B:$B)</f>
        <v>29</v>
      </c>
      <c r="AF3" s="42" cm="1">
        <f t="array" ref="AF3" xml:space="preserve"> COLUMN() - COLUMN($B:$B)</f>
        <v>30</v>
      </c>
      <c r="AG3" s="42" cm="1">
        <f t="array" ref="AG3" xml:space="preserve"> COLUMN() - COLUMN($B:$B)</f>
        <v>31</v>
      </c>
      <c r="AH3" s="42" cm="1">
        <f t="array" ref="AH3" xml:space="preserve"> COLUMN() - COLUMN($B:$B)</f>
        <v>32</v>
      </c>
      <c r="AI3" s="42" cm="1">
        <f t="array" ref="AI3" xml:space="preserve"> COLUMN() - COLUMN($B:$B)</f>
        <v>33</v>
      </c>
      <c r="AJ3" s="42" cm="1">
        <f t="array" ref="AJ3" xml:space="preserve"> COLUMN() - COLUMN($B:$B)</f>
        <v>34</v>
      </c>
      <c r="AK3" s="42" cm="1">
        <f t="array" ref="AK3" xml:space="preserve"> COLUMN() - COLUMN($B:$B)</f>
        <v>35</v>
      </c>
      <c r="AL3" s="42" cm="1">
        <f t="array" ref="AL3" xml:space="preserve"> COLUMN() - COLUMN($B:$B)</f>
        <v>36</v>
      </c>
      <c r="AM3" s="42" cm="1">
        <f t="array" ref="AM3" xml:space="preserve"> COLUMN() - COLUMN($B:$B)</f>
        <v>37</v>
      </c>
      <c r="AN3" s="42" cm="1">
        <f t="array" ref="AN3" xml:space="preserve"> COLUMN() - COLUMN($B:$B)</f>
        <v>38</v>
      </c>
      <c r="AO3" s="42" cm="1">
        <f t="array" ref="AO3" xml:space="preserve"> COLUMN() - COLUMN($B:$B)</f>
        <v>39</v>
      </c>
      <c r="AP3" s="42" cm="1">
        <f t="array" ref="AP3" xml:space="preserve"> COLUMN() - COLUMN($B:$B)</f>
        <v>40</v>
      </c>
      <c r="AQ3" s="42" cm="1">
        <f t="array" ref="AQ3" xml:space="preserve"> COLUMN() - COLUMN($B:$B)</f>
        <v>41</v>
      </c>
      <c r="AR3" s="42" cm="1">
        <f t="array" ref="AR3" xml:space="preserve"> COLUMN() - COLUMN($B:$B)</f>
        <v>42</v>
      </c>
      <c r="AS3" s="42" cm="1">
        <f t="array" ref="AS3" xml:space="preserve"> COLUMN() - COLUMN($B:$B)</f>
        <v>43</v>
      </c>
      <c r="AT3" s="42" cm="1">
        <f t="array" ref="AT3" xml:space="preserve"> COLUMN() - COLUMN($B:$B)</f>
        <v>44</v>
      </c>
      <c r="AU3" s="42" cm="1">
        <f t="array" ref="AU3" xml:space="preserve"> COLUMN() - COLUMN($B:$B)</f>
        <v>45</v>
      </c>
    </row>
    <row r="4" spans="1:47" s="10" customFormat="1" ht="34">
      <c r="B4" s="23" t="str">
        <f>鍵盤表!B16</f>
        <v>方音符號</v>
      </c>
      <c r="C4" s="74" t="str">
        <f>鍵盤表!C16</f>
        <v>ㄅ</v>
      </c>
      <c r="D4" s="74" t="str">
        <f>鍵盤表!D16</f>
        <v>ㄆ</v>
      </c>
      <c r="E4" s="74" t="str">
        <f>鍵盤表!E16</f>
        <v>ㄇ</v>
      </c>
      <c r="F4" s="75" t="str">
        <f>鍵盤表!F16</f>
        <v>ㆠ</v>
      </c>
      <c r="G4" s="74" t="str">
        <f>鍵盤表!G16</f>
        <v>ㄉ</v>
      </c>
      <c r="H4" s="74" t="str">
        <f>鍵盤表!H16</f>
        <v>ㄊ</v>
      </c>
      <c r="I4" s="74" t="str">
        <f>鍵盤表!I16</f>
        <v>ㄋ</v>
      </c>
      <c r="J4" s="74" t="str">
        <f>鍵盤表!J16</f>
        <v>ㄌ</v>
      </c>
      <c r="K4" s="74" t="str">
        <f>鍵盤表!K16</f>
        <v>ㄍ</v>
      </c>
      <c r="L4" s="74" t="str">
        <f>鍵盤表!L16</f>
        <v>ㄎ</v>
      </c>
      <c r="M4" s="74" t="str">
        <f>鍵盤表!M16</f>
        <v>ㄏ</v>
      </c>
      <c r="N4" s="75" t="str">
        <f>鍵盤表!N16</f>
        <v>ㆣ</v>
      </c>
      <c r="O4" s="75" t="str">
        <f>鍵盤表!O16</f>
        <v>ㄫ</v>
      </c>
      <c r="P4" s="74" t="str">
        <f>鍵盤表!P16</f>
        <v>ㄗ</v>
      </c>
      <c r="Q4" s="74" t="str">
        <f>鍵盤表!Q16</f>
        <v>ㄘ</v>
      </c>
      <c r="R4" s="74" t="str">
        <f>鍵盤表!R16</f>
        <v>ㄙ</v>
      </c>
      <c r="S4" s="75" t="str">
        <f>鍵盤表!S16</f>
        <v>ㆡ</v>
      </c>
      <c r="T4" s="74" t="str">
        <f>鍵盤表!T16</f>
        <v>ㄐ</v>
      </c>
      <c r="U4" s="74" t="str">
        <f>鍵盤表!U16</f>
        <v>ㄑ</v>
      </c>
      <c r="V4" s="74" t="str">
        <f>鍵盤表!V16</f>
        <v>ㄒ</v>
      </c>
      <c r="W4" s="75" t="str">
        <f>鍵盤表!W16</f>
        <v>ㆢ</v>
      </c>
      <c r="X4" s="74" t="str">
        <f>鍵盤表!X16</f>
        <v>ㄧ</v>
      </c>
      <c r="Y4" s="74" t="str">
        <f>鍵盤表!Y16</f>
        <v>ㄨ</v>
      </c>
      <c r="Z4" s="74" t="str">
        <f>鍵盤表!Z16</f>
        <v>ㄚ</v>
      </c>
      <c r="AA4" s="75" t="str">
        <f>鍵盤表!AA16</f>
        <v>ㆦ</v>
      </c>
      <c r="AB4" s="74" t="str">
        <f>鍵盤表!AB16</f>
        <v>ㄜ</v>
      </c>
      <c r="AC4" s="75" t="str">
        <f>鍵盤表!AC16</f>
        <v>ㆤ</v>
      </c>
      <c r="AD4" s="75" t="str">
        <f>鍵盤表!AD16</f>
        <v>ㆬ</v>
      </c>
      <c r="AE4" s="75" t="str">
        <f>鍵盤表!AE16</f>
        <v>ㆭ</v>
      </c>
      <c r="AF4" s="74" t="str">
        <f>鍵盤表!AF16</f>
        <v>ㄞ</v>
      </c>
      <c r="AG4" s="74" t="str">
        <f>鍵盤表!AG16</f>
        <v>ㄠ</v>
      </c>
      <c r="AH4" s="75" t="str">
        <f>鍵盤表!AH16</f>
        <v>ㆰ</v>
      </c>
      <c r="AI4" s="74" t="str">
        <f>鍵盤表!AI16</f>
        <v>ㆱ</v>
      </c>
      <c r="AJ4" s="74" t="str">
        <f>鍵盤表!AJ16</f>
        <v>ㄢ</v>
      </c>
      <c r="AK4" s="75" t="str">
        <f>鍵盤表!AK16</f>
        <v>ㄣ</v>
      </c>
      <c r="AL4" s="75" t="str">
        <f>鍵盤表!AL16</f>
        <v>ㄤ</v>
      </c>
      <c r="AM4" s="74" t="str">
        <f>鍵盤表!AM16</f>
        <v>ㄥ</v>
      </c>
      <c r="AN4" s="74" t="str">
        <f>鍵盤表!AN16</f>
        <v>ㆲ</v>
      </c>
      <c r="AO4" s="74" t="str">
        <f>鍵盤表!AO16</f>
        <v>ｎ</v>
      </c>
      <c r="AP4" s="74">
        <f>鍵盤表!AP16</f>
        <v>0</v>
      </c>
      <c r="AQ4" s="74" t="str">
        <f>鍵盤表!AQ16</f>
        <v>˪</v>
      </c>
      <c r="AR4" s="74" t="str">
        <f>鍵盤表!AR16</f>
        <v>ˋ</v>
      </c>
      <c r="AS4" s="74" t="str">
        <f>鍵盤表!AS16</f>
        <v>˫</v>
      </c>
      <c r="AT4" s="74" t="str">
        <f>鍵盤表!AT16</f>
        <v>ˊ</v>
      </c>
      <c r="AU4" s="74" t="str">
        <f>鍵盤表!AU16</f>
        <v>·</v>
      </c>
    </row>
    <row r="5" spans="1:47" s="10" customFormat="1" ht="34">
      <c r="B5" s="24" t="str">
        <f>鍵盤表!B17</f>
        <v>國際音標</v>
      </c>
      <c r="C5" s="76" t="str">
        <f>鍵盤表!C17</f>
        <v>p</v>
      </c>
      <c r="D5" s="76" t="str">
        <f>鍵盤表!D17</f>
        <v>pʰ</v>
      </c>
      <c r="E5" s="76" t="str">
        <f>鍵盤表!E17</f>
        <v>m</v>
      </c>
      <c r="F5" s="77" t="str">
        <f>鍵盤表!F17</f>
        <v>b</v>
      </c>
      <c r="G5" s="76" t="str">
        <f>鍵盤表!G17</f>
        <v>t</v>
      </c>
      <c r="H5" s="76" t="str">
        <f>鍵盤表!H17</f>
        <v>tʰ</v>
      </c>
      <c r="I5" s="76" t="str">
        <f>鍵盤表!I17</f>
        <v>n</v>
      </c>
      <c r="J5" s="76" t="str">
        <f>鍵盤表!J17</f>
        <v>l</v>
      </c>
      <c r="K5" s="76" t="str">
        <f>鍵盤表!K17</f>
        <v>k</v>
      </c>
      <c r="L5" s="76" t="str">
        <f>鍵盤表!L17</f>
        <v>kʰ</v>
      </c>
      <c r="M5" s="76" t="str">
        <f>鍵盤表!M17</f>
        <v>h</v>
      </c>
      <c r="N5" s="77" t="str">
        <f>鍵盤表!N17</f>
        <v>g</v>
      </c>
      <c r="O5" s="77" t="str">
        <f>鍵盤表!O17</f>
        <v>ŋ</v>
      </c>
      <c r="P5" s="76" t="str">
        <f>鍵盤表!P17</f>
        <v>t͡s</v>
      </c>
      <c r="Q5" s="76" t="str">
        <f>鍵盤表!Q17</f>
        <v>t͡sʰ</v>
      </c>
      <c r="R5" s="76" t="str">
        <f>鍵盤表!R17</f>
        <v>s</v>
      </c>
      <c r="S5" s="77" t="str">
        <f>鍵盤表!S17</f>
        <v xml:space="preserve"> 	d͡z / z</v>
      </c>
      <c r="T5" s="76" t="str">
        <f>鍵盤表!T17</f>
        <v xml:space="preserve"> 	t͡ɕ</v>
      </c>
      <c r="U5" s="76" t="str">
        <f>鍵盤表!U17</f>
        <v>t͡ɕʰ</v>
      </c>
      <c r="V5" s="76" t="str">
        <f>鍵盤表!V17</f>
        <v>ɕ</v>
      </c>
      <c r="W5" s="77" t="str">
        <f>鍵盤表!W17</f>
        <v>d͡ʑ / ʑ[</v>
      </c>
      <c r="X5" s="76" t="str">
        <f>鍵盤表!X17</f>
        <v>i</v>
      </c>
      <c r="Y5" s="76" t="str">
        <f>鍵盤表!Y17</f>
        <v>u</v>
      </c>
      <c r="Z5" s="76" t="str">
        <f>鍵盤表!Z17</f>
        <v>a</v>
      </c>
      <c r="AA5" s="77" t="str">
        <f>鍵盤表!AA17</f>
        <v>ɔ</v>
      </c>
      <c r="AB5" s="76" t="str">
        <f>鍵盤表!AB17</f>
        <v>o</v>
      </c>
      <c r="AC5" s="77" t="str">
        <f>鍵盤表!AC17</f>
        <v>e</v>
      </c>
      <c r="AD5" s="78" t="str">
        <f>鍵盤表!AD17</f>
        <v>m̩</v>
      </c>
      <c r="AE5" s="78" t="str">
        <f>鍵盤表!AE17</f>
        <v>ŋ̍</v>
      </c>
      <c r="AF5" s="76" t="str">
        <f>鍵盤表!AF17</f>
        <v>ai</v>
      </c>
      <c r="AG5" s="76" t="str">
        <f>鍵盤表!AG17</f>
        <v>au</v>
      </c>
      <c r="AH5" s="77" t="str">
        <f>鍵盤表!AH17</f>
        <v>am</v>
      </c>
      <c r="AI5" s="76" t="str">
        <f>鍵盤表!AI17</f>
        <v>ɔm</v>
      </c>
      <c r="AJ5" s="76" t="str">
        <f>鍵盤表!AJ17</f>
        <v>an</v>
      </c>
      <c r="AK5" s="77" t="str">
        <f>鍵盤表!AK17</f>
        <v>n</v>
      </c>
      <c r="AL5" s="77" t="str">
        <f>鍵盤表!AL17</f>
        <v>aŋ</v>
      </c>
      <c r="AM5" s="79" t="str">
        <f>鍵盤表!AM17</f>
        <v>əŋ</v>
      </c>
      <c r="AN5" s="79" t="str">
        <f>鍵盤表!AN17</f>
        <v>ɔŋ</v>
      </c>
      <c r="AO5" s="79" t="str">
        <f>鍵盤表!AO17</f>
        <v>ã</v>
      </c>
      <c r="AP5" s="80">
        <f>鍵盤表!AP17</f>
        <v>1</v>
      </c>
      <c r="AQ5" s="80">
        <f>鍵盤表!AQ17</f>
        <v>0</v>
      </c>
      <c r="AR5" s="80">
        <f>鍵盤表!AR17</f>
        <v>0</v>
      </c>
      <c r="AS5" s="80">
        <f>鍵盤表!AS17</f>
        <v>0</v>
      </c>
      <c r="AT5" s="80">
        <f>鍵盤表!AT17</f>
        <v>0</v>
      </c>
      <c r="AU5" s="80">
        <f>鍵盤表!AU17</f>
        <v>0</v>
      </c>
    </row>
    <row r="6" spans="1:47" s="10" customFormat="1" ht="27">
      <c r="B6" s="30" t="str">
        <f>鍵盤表!B18</f>
        <v>羅馬拼音</v>
      </c>
      <c r="C6" s="81" t="str">
        <f>鍵盤表!C18</f>
        <v>p</v>
      </c>
      <c r="D6" s="81" t="str">
        <f>鍵盤表!D18</f>
        <v>ph</v>
      </c>
      <c r="E6" s="81" t="str">
        <f>鍵盤表!E18</f>
        <v>m</v>
      </c>
      <c r="F6" s="82" t="str">
        <f>鍵盤表!F18</f>
        <v>b</v>
      </c>
      <c r="G6" s="81" t="str">
        <f>鍵盤表!G18</f>
        <v>t</v>
      </c>
      <c r="H6" s="81" t="str">
        <f>鍵盤表!H18</f>
        <v>th</v>
      </c>
      <c r="I6" s="81" t="str">
        <f>鍵盤表!I18</f>
        <v>n</v>
      </c>
      <c r="J6" s="81" t="str">
        <f>鍵盤表!J18</f>
        <v>l</v>
      </c>
      <c r="K6" s="81" t="str">
        <f>鍵盤表!K18</f>
        <v>k</v>
      </c>
      <c r="L6" s="81" t="str">
        <f>鍵盤表!L18</f>
        <v>kh</v>
      </c>
      <c r="M6" s="81" t="str">
        <f>鍵盤表!M18</f>
        <v>h</v>
      </c>
      <c r="N6" s="82" t="str">
        <f>鍵盤表!N18</f>
        <v>g</v>
      </c>
      <c r="O6" s="82" t="str">
        <f>鍵盤表!O18</f>
        <v>ng</v>
      </c>
      <c r="P6" s="81" t="str">
        <f>鍵盤表!P18</f>
        <v>ts</v>
      </c>
      <c r="Q6" s="81" t="str">
        <f>鍵盤表!Q18</f>
        <v>tsh</v>
      </c>
      <c r="R6" s="81" t="str">
        <f>鍵盤表!R18</f>
        <v>s</v>
      </c>
      <c r="S6" s="82" t="str">
        <f>鍵盤表!S18</f>
        <v>j</v>
      </c>
      <c r="T6" s="81" t="str">
        <f>鍵盤表!T18</f>
        <v>tsi</v>
      </c>
      <c r="U6" s="81" t="str">
        <f>鍵盤表!U18</f>
        <v>tshi</v>
      </c>
      <c r="V6" s="81" t="str">
        <f>鍵盤表!V18</f>
        <v>si</v>
      </c>
      <c r="W6" s="82" t="str">
        <f>鍵盤表!W18</f>
        <v>ji</v>
      </c>
      <c r="X6" s="81" t="str">
        <f>鍵盤表!X18</f>
        <v>i</v>
      </c>
      <c r="Y6" s="81" t="str">
        <f>鍵盤表!Y18</f>
        <v>u</v>
      </c>
      <c r="Z6" s="81" t="str">
        <f>鍵盤表!Z18</f>
        <v>a</v>
      </c>
      <c r="AA6" s="82" t="str">
        <f>鍵盤表!AA18</f>
        <v>oo</v>
      </c>
      <c r="AB6" s="81" t="str">
        <f>鍵盤表!AB18</f>
        <v>o</v>
      </c>
      <c r="AC6" s="82" t="str">
        <f>鍵盤表!AC18</f>
        <v>e</v>
      </c>
      <c r="AD6" s="83" t="str">
        <f>鍵盤表!AD18</f>
        <v>-m</v>
      </c>
      <c r="AE6" s="83" t="str">
        <f>鍵盤表!AE18</f>
        <v>-ng</v>
      </c>
      <c r="AF6" s="81" t="str">
        <f>鍵盤表!AF18</f>
        <v>ai</v>
      </c>
      <c r="AG6" s="81" t="str">
        <f>鍵盤表!AG18</f>
        <v>au</v>
      </c>
      <c r="AH6" s="82" t="str">
        <f>鍵盤表!AH18</f>
        <v>am</v>
      </c>
      <c r="AI6" s="81" t="str">
        <f>鍵盤表!AI18</f>
        <v>om</v>
      </c>
      <c r="AJ6" s="81" t="str">
        <f>鍵盤表!AJ18</f>
        <v>an</v>
      </c>
      <c r="AK6" s="82" t="str">
        <f>鍵盤表!AK18</f>
        <v>-n</v>
      </c>
      <c r="AL6" s="82" t="str">
        <f>鍵盤表!AL18</f>
        <v>ang</v>
      </c>
      <c r="AM6" s="84" t="str">
        <f>鍵盤表!AM18</f>
        <v>-ng</v>
      </c>
      <c r="AN6" s="84" t="str">
        <f>鍵盤表!AN18</f>
        <v>ong</v>
      </c>
      <c r="AO6" s="84" t="str">
        <f>鍵盤表!AO18</f>
        <v>-nn</v>
      </c>
      <c r="AP6" s="82">
        <f>鍵盤表!AP18</f>
        <v>1</v>
      </c>
      <c r="AQ6" s="82">
        <f>鍵盤表!AQ18</f>
        <v>3</v>
      </c>
      <c r="AR6" s="82">
        <f>鍵盤表!AR18</f>
        <v>2</v>
      </c>
      <c r="AS6" s="82">
        <f>鍵盤表!AS18</f>
        <v>7</v>
      </c>
      <c r="AT6" s="82">
        <f>鍵盤表!AT18</f>
        <v>5</v>
      </c>
      <c r="AU6" s="82">
        <f>鍵盤表!AU18</f>
        <v>8</v>
      </c>
    </row>
    <row r="7" spans="1:47" s="10" customFormat="1" ht="23">
      <c r="B7" s="12" t="str">
        <f>鍵盤表!B19</f>
        <v>輸入編碼</v>
      </c>
      <c r="C7" s="85" t="str">
        <f>鍵盤表!C19</f>
        <v>b</v>
      </c>
      <c r="D7" s="85" t="str">
        <f>鍵盤表!D19</f>
        <v>p</v>
      </c>
      <c r="E7" s="85" t="str">
        <f>鍵盤表!E19</f>
        <v>M</v>
      </c>
      <c r="F7" s="85" t="str">
        <f>鍵盤表!F19</f>
        <v>B</v>
      </c>
      <c r="G7" s="85" t="str">
        <f>鍵盤表!G19</f>
        <v>d</v>
      </c>
      <c r="H7" s="85" t="str">
        <f>鍵盤表!H19</f>
        <v>t</v>
      </c>
      <c r="I7" s="85" t="str">
        <f>鍵盤表!I19</f>
        <v>n</v>
      </c>
      <c r="J7" s="85" t="str">
        <f>鍵盤表!J19</f>
        <v>l</v>
      </c>
      <c r="K7" s="85" t="str">
        <f>鍵盤表!K19</f>
        <v>g</v>
      </c>
      <c r="L7" s="85" t="str">
        <f>鍵盤表!L19</f>
        <v>k</v>
      </c>
      <c r="M7" s="85" t="str">
        <f>鍵盤表!M19</f>
        <v>h</v>
      </c>
      <c r="N7" s="85" t="str">
        <f>鍵盤表!N19</f>
        <v>G</v>
      </c>
      <c r="O7" s="85" t="str">
        <f>鍵盤表!O19</f>
        <v>w</v>
      </c>
      <c r="P7" s="85" t="str">
        <f>鍵盤表!P19</f>
        <v>z</v>
      </c>
      <c r="Q7" s="85" t="str">
        <f>鍵盤表!Q19</f>
        <v>c</v>
      </c>
      <c r="R7" s="85" t="str">
        <f>鍵盤表!R19</f>
        <v>s</v>
      </c>
      <c r="S7" s="85" t="str">
        <f>鍵盤表!S19</f>
        <v>j</v>
      </c>
      <c r="T7" s="85" t="str">
        <f>鍵盤表!T19</f>
        <v>Z</v>
      </c>
      <c r="U7" s="85" t="str">
        <f>鍵盤表!U19</f>
        <v>C</v>
      </c>
      <c r="V7" s="85" t="str">
        <f>鍵盤表!V19</f>
        <v>S</v>
      </c>
      <c r="W7" s="85" t="str">
        <f>鍵盤表!W19</f>
        <v>J</v>
      </c>
      <c r="X7" s="85" t="str">
        <f>鍵盤表!X19</f>
        <v>i</v>
      </c>
      <c r="Y7" s="85" t="str">
        <f>鍵盤表!Y19</f>
        <v>u</v>
      </c>
      <c r="Z7" s="85" t="str">
        <f>鍵盤表!Z19</f>
        <v>a</v>
      </c>
      <c r="AA7" s="85" t="str">
        <f>鍵盤表!AA19</f>
        <v>O</v>
      </c>
      <c r="AB7" s="85" t="str">
        <f>鍵盤表!AB19</f>
        <v>o</v>
      </c>
      <c r="AC7" s="85" t="str">
        <f>鍵盤表!AC19</f>
        <v>e</v>
      </c>
      <c r="AD7" s="85" t="str">
        <f>鍵盤表!AD19</f>
        <v>m</v>
      </c>
      <c r="AE7" s="85" t="str">
        <f>鍵盤表!AE19</f>
        <v>W</v>
      </c>
      <c r="AF7" s="85" t="str">
        <f>鍵盤表!AF19</f>
        <v>I</v>
      </c>
      <c r="AG7" s="85" t="str">
        <f>鍵盤表!AG19</f>
        <v>U</v>
      </c>
      <c r="AH7" s="85" t="str">
        <f>鍵盤表!AH19</f>
        <v>Y</v>
      </c>
      <c r="AI7" s="85" t="str">
        <f>鍵盤表!AI19</f>
        <v>F</v>
      </c>
      <c r="AJ7" s="85" t="str">
        <f>鍵盤表!AJ19</f>
        <v>L</v>
      </c>
      <c r="AK7" s="85" t="str">
        <f>鍵盤表!AK19</f>
        <v>Q</v>
      </c>
      <c r="AL7" s="85" t="str">
        <f>鍵盤表!AL19</f>
        <v>K</v>
      </c>
      <c r="AM7" s="85" t="str">
        <f>鍵盤表!AM19</f>
        <v>V</v>
      </c>
      <c r="AN7" s="85" t="str">
        <f>鍵盤表!AN19</f>
        <v>H</v>
      </c>
      <c r="AO7" s="85" t="str">
        <f>鍵盤表!AO19</f>
        <v>N</v>
      </c>
      <c r="AP7" s="85">
        <f>鍵盤表!AP19</f>
        <v>1</v>
      </c>
      <c r="AQ7" s="85">
        <f>鍵盤表!AQ19</f>
        <v>3</v>
      </c>
      <c r="AR7" s="85">
        <f>鍵盤表!AR19</f>
        <v>2</v>
      </c>
      <c r="AS7" s="85">
        <f>鍵盤表!AS19</f>
        <v>7</v>
      </c>
      <c r="AT7" s="85">
        <f>鍵盤表!AT19</f>
        <v>5</v>
      </c>
      <c r="AU7" s="85">
        <f>鍵盤表!AU19</f>
        <v>8</v>
      </c>
    </row>
    <row r="8" spans="1:47" s="10" customFormat="1" ht="23">
      <c r="B8" s="37" t="str">
        <f>鍵盤表!B20</f>
        <v>鍵盤按鍵</v>
      </c>
      <c r="C8" s="86">
        <f>鍵盤表!C20</f>
        <v>1</v>
      </c>
      <c r="D8" s="86" t="str">
        <f>鍵盤表!D20</f>
        <v>q</v>
      </c>
      <c r="E8" s="86" t="str">
        <f>鍵盤表!E20</f>
        <v>a</v>
      </c>
      <c r="F8" s="86" t="str">
        <f>鍵盤表!F20</f>
        <v>!</v>
      </c>
      <c r="G8" s="86">
        <f>鍵盤表!G20</f>
        <v>2</v>
      </c>
      <c r="H8" s="86" t="str">
        <f>鍵盤表!H20</f>
        <v>w</v>
      </c>
      <c r="I8" s="86" t="str">
        <f>鍵盤表!I20</f>
        <v>s</v>
      </c>
      <c r="J8" s="86" t="str">
        <f>鍵盤表!J20</f>
        <v>x</v>
      </c>
      <c r="K8" s="86" t="str">
        <f>鍵盤表!K20</f>
        <v>e</v>
      </c>
      <c r="L8" s="86" t="str">
        <f>鍵盤表!L20</f>
        <v>d</v>
      </c>
      <c r="M8" s="86" t="str">
        <f>鍵盤表!M20</f>
        <v>c</v>
      </c>
      <c r="N8" s="86" t="str">
        <f>鍵盤表!N20</f>
        <v>E</v>
      </c>
      <c r="O8" s="86" t="str">
        <f>鍵盤表!O20</f>
        <v>g</v>
      </c>
      <c r="P8" s="86" t="str">
        <f>鍵盤表!P20</f>
        <v>y</v>
      </c>
      <c r="Q8" s="86" t="str">
        <f>鍵盤表!Q20</f>
        <v>h</v>
      </c>
      <c r="R8" s="86" t="str">
        <f>鍵盤表!R20</f>
        <v>n</v>
      </c>
      <c r="S8" s="86" t="str">
        <f>鍵盤表!S20</f>
        <v>b</v>
      </c>
      <c r="T8" s="86" t="str">
        <f>鍵盤表!T20</f>
        <v>r</v>
      </c>
      <c r="U8" s="86" t="str">
        <f>鍵盤表!U20</f>
        <v>f</v>
      </c>
      <c r="V8" s="86" t="str">
        <f>鍵盤表!V20</f>
        <v>v</v>
      </c>
      <c r="W8" s="86" t="str">
        <f>鍵盤表!W20</f>
        <v>B</v>
      </c>
      <c r="X8" s="86" t="str">
        <f>鍵盤表!X20</f>
        <v>u</v>
      </c>
      <c r="Y8" s="86" t="str">
        <f>鍵盤表!Y20</f>
        <v>j</v>
      </c>
      <c r="Z8" s="86">
        <f>鍵盤表!Z20</f>
        <v>8</v>
      </c>
      <c r="AA8" s="86" t="str">
        <f>鍵盤表!AA20</f>
        <v>i</v>
      </c>
      <c r="AB8" s="86" t="str">
        <f>鍵盤表!AB20</f>
        <v>k</v>
      </c>
      <c r="AC8" s="86" t="str">
        <f>鍵盤表!AC20</f>
        <v>o</v>
      </c>
      <c r="AD8" s="86" t="str">
        <f>鍵盤表!AD20</f>
        <v>m</v>
      </c>
      <c r="AE8" s="86" t="str">
        <f>鍵盤表!AE20</f>
        <v>M</v>
      </c>
      <c r="AF8" s="86">
        <f>鍵盤表!AF20</f>
        <v>9</v>
      </c>
      <c r="AG8" s="86" t="str">
        <f>鍵盤表!AG20</f>
        <v>l</v>
      </c>
      <c r="AH8" s="86" t="str">
        <f>鍵盤表!AH20</f>
        <v>,</v>
      </c>
      <c r="AI8" s="86" t="str">
        <f>鍵盤表!AI20</f>
        <v>&lt;</v>
      </c>
      <c r="AJ8" s="86">
        <f>鍵盤表!AJ20</f>
        <v>0</v>
      </c>
      <c r="AK8" s="86" t="str">
        <f>鍵盤表!AK20</f>
        <v>p</v>
      </c>
      <c r="AL8" s="86" t="str">
        <f>鍵盤表!AL20</f>
        <v>;</v>
      </c>
      <c r="AM8" s="86" t="str">
        <f>鍵盤表!AM20</f>
        <v>/</v>
      </c>
      <c r="AN8" s="86" t="str">
        <f>鍵盤表!AN20</f>
        <v>.</v>
      </c>
      <c r="AO8" s="86" t="str">
        <f>鍵盤表!AO20</f>
        <v>-</v>
      </c>
      <c r="AP8" s="86" t="str">
        <f>鍵盤表!AP20</f>
        <v xml:space="preserve"> </v>
      </c>
      <c r="AQ8" s="86">
        <f>鍵盤表!AQ20</f>
        <v>3</v>
      </c>
      <c r="AR8" s="86">
        <f>鍵盤表!AR20</f>
        <v>4</v>
      </c>
      <c r="AS8" s="86">
        <f>鍵盤表!AS20</f>
        <v>5</v>
      </c>
      <c r="AT8" s="86">
        <f>鍵盤表!AT20</f>
        <v>6</v>
      </c>
      <c r="AU8" s="86">
        <f>鍵盤表!AU20</f>
        <v>7</v>
      </c>
    </row>
    <row r="9" spans="1:47" s="10" customFormat="1" ht="23">
      <c r="B9" s="37" t="str">
        <f>鍵盤表!B21</f>
        <v>鍵盤行號</v>
      </c>
      <c r="C9" s="86">
        <f>鍵盤表!C21</f>
        <v>1</v>
      </c>
      <c r="D9" s="86">
        <f>鍵盤表!D21</f>
        <v>1</v>
      </c>
      <c r="E9" s="86">
        <f>鍵盤表!E21</f>
        <v>1</v>
      </c>
      <c r="F9" s="86">
        <f>鍵盤表!F21</f>
        <v>1</v>
      </c>
      <c r="G9" s="87">
        <f>鍵盤表!G21</f>
        <v>2</v>
      </c>
      <c r="H9" s="87">
        <f>鍵盤表!H21</f>
        <v>2</v>
      </c>
      <c r="I9" s="87">
        <f>鍵盤表!I21</f>
        <v>2</v>
      </c>
      <c r="J9" s="87">
        <f>鍵盤表!J21</f>
        <v>2</v>
      </c>
      <c r="K9" s="86">
        <f>鍵盤表!K21</f>
        <v>3</v>
      </c>
      <c r="L9" s="86">
        <f>鍵盤表!L21</f>
        <v>3</v>
      </c>
      <c r="M9" s="86">
        <f>鍵盤表!M21</f>
        <v>3</v>
      </c>
      <c r="N9" s="86">
        <f>鍵盤表!N21</f>
        <v>3</v>
      </c>
      <c r="O9" s="88">
        <f>鍵盤表!O21</f>
        <v>5</v>
      </c>
      <c r="P9" s="87">
        <f>鍵盤表!P21</f>
        <v>6</v>
      </c>
      <c r="Q9" s="87">
        <f>鍵盤表!Q21</f>
        <v>6</v>
      </c>
      <c r="R9" s="87">
        <f>鍵盤表!R21</f>
        <v>6</v>
      </c>
      <c r="S9" s="88">
        <f>鍵盤表!S21</f>
        <v>5</v>
      </c>
      <c r="T9" s="86">
        <f>鍵盤表!T21</f>
        <v>4</v>
      </c>
      <c r="U9" s="86">
        <f>鍵盤表!U21</f>
        <v>4</v>
      </c>
      <c r="V9" s="86">
        <f>鍵盤表!V21</f>
        <v>4</v>
      </c>
      <c r="W9" s="89">
        <f>鍵盤表!W21</f>
        <v>5</v>
      </c>
      <c r="X9" s="86">
        <f>鍵盤表!X21</f>
        <v>7</v>
      </c>
      <c r="Y9" s="86">
        <f>鍵盤表!Y21</f>
        <v>7</v>
      </c>
      <c r="Z9" s="86">
        <f>鍵盤表!Z21</f>
        <v>8</v>
      </c>
      <c r="AA9" s="86">
        <f>鍵盤表!AA21</f>
        <v>8</v>
      </c>
      <c r="AB9" s="86">
        <f>鍵盤表!AB21</f>
        <v>8</v>
      </c>
      <c r="AC9" s="86">
        <f>鍵盤表!AC21</f>
        <v>9</v>
      </c>
      <c r="AD9" s="86">
        <f>鍵盤表!AD21</f>
        <v>7</v>
      </c>
      <c r="AE9" s="86">
        <f>鍵盤表!AE21</f>
        <v>7</v>
      </c>
      <c r="AF9" s="86">
        <f>鍵盤表!AF21</f>
        <v>9</v>
      </c>
      <c r="AG9" s="86">
        <f>鍵盤表!AG21</f>
        <v>9</v>
      </c>
      <c r="AH9" s="86">
        <f>鍵盤表!AH21</f>
        <v>8</v>
      </c>
      <c r="AI9" s="86">
        <f>鍵盤表!AI21</f>
        <v>8</v>
      </c>
      <c r="AJ9" s="86">
        <f>鍵盤表!AJ21</f>
        <v>0</v>
      </c>
      <c r="AK9" s="86">
        <f>鍵盤表!AK21</f>
        <v>0</v>
      </c>
      <c r="AL9" s="86">
        <f>鍵盤表!AL21</f>
        <v>0</v>
      </c>
      <c r="AM9" s="86">
        <f>鍵盤表!AM21</f>
        <v>0</v>
      </c>
      <c r="AN9" s="86">
        <f>鍵盤表!AN21</f>
        <v>0</v>
      </c>
      <c r="AO9" s="86" t="str">
        <f>鍵盤表!AO21</f>
        <v>A</v>
      </c>
      <c r="AP9" s="86" t="str">
        <f>鍵盤表!AP21</f>
        <v>&lt;SP&gt;</v>
      </c>
      <c r="AQ9" s="86">
        <f>鍵盤表!AQ21</f>
        <v>3</v>
      </c>
      <c r="AR9" s="86">
        <f>鍵盤表!AR21</f>
        <v>4</v>
      </c>
      <c r="AS9" s="86">
        <f>鍵盤表!AS21</f>
        <v>5</v>
      </c>
      <c r="AT9" s="86">
        <f>鍵盤表!AT21</f>
        <v>6</v>
      </c>
      <c r="AU9" s="86">
        <f>鍵盤表!AU21</f>
        <v>7</v>
      </c>
    </row>
    <row r="10" spans="1:47" s="10" customFormat="1" ht="23"/>
    <row r="11" spans="1:47" s="10" customFormat="1" ht="23">
      <c r="B11" s="12" t="str">
        <f>B7</f>
        <v>輸入編碼</v>
      </c>
      <c r="C11" s="104" t="str">
        <f xml:space="preserve"> _xlfn.CONCAT(C7:AO7)</f>
        <v>bpMBdtnlgkhGwzcsjZCSJiuaOoemWIUYFLQKVHN</v>
      </c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spans="1:47" s="10" customFormat="1" ht="23">
      <c r="B12" s="13" t="str">
        <f>B8</f>
        <v>鍵盤按鍵</v>
      </c>
      <c r="C12" s="105" t="str">
        <f xml:space="preserve"> _xlfn.CONCAT(C8:AO8)</f>
        <v>1qa!2wsxedcEgyhnbrfvBuj8ikomM9l,&lt;0p;/.-</v>
      </c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spans="1:47" s="10" customFormat="1" ht="23"/>
    <row r="14" spans="1:47" s="10" customFormat="1" ht="45">
      <c r="B14" s="11" t="s">
        <v>145</v>
      </c>
    </row>
    <row r="15" spans="1:47" s="10" customFormat="1" ht="23">
      <c r="B15" s="106" t="str">
        <f xml:space="preserve"> "- xlit|" &amp; C11 &amp; "|" &amp; C12 &amp; "|"</f>
        <v>- xlit|bpMBdtnlgkhGwzcsjZCSJiuaOoemWIUYFLQKVHN|1qa!2wsxedcEgyhnbrfvBuj8ikomM9l,&lt;0p;/.-|</v>
      </c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 spans="1:47" s="10" customFormat="1" ht="23"/>
    <row r="17" spans="2:26" s="10" customFormat="1" ht="45">
      <c r="B17" s="11" t="s">
        <v>150</v>
      </c>
    </row>
    <row r="18" spans="2:26" s="10" customFormat="1" ht="23"/>
    <row r="19" spans="2:26" s="10" customFormat="1" ht="23">
      <c r="B19" s="12" t="str">
        <f>B7</f>
        <v>輸入編碼</v>
      </c>
      <c r="C19" s="104" t="str">
        <f xml:space="preserve"> _xlfn.CONCAT(C7:AO7)</f>
        <v>bpMBdtnlgkhGwzcsjZCSJiuaOoemWIUYFLQKVHN</v>
      </c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</row>
    <row r="20" spans="2:26" s="10" customFormat="1" ht="23">
      <c r="B20" s="7" t="str">
        <f>B4</f>
        <v>方音符號</v>
      </c>
      <c r="C20" s="105" t="str">
        <f xml:space="preserve"> _xlfn.CONCAT( C4:AO4)</f>
        <v>ㄅㄆㄇㆠㄉㄊㄋㄌㄍㄎㄏㆣㄫㄗㄘㄙㆡㄐㄑㄒㆢㄧㄨㄚㆦㄜㆤㆬㆭㄞㄠㆰㆱㄢㄣㄤㄥㆲｎ</v>
      </c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spans="2:26" s="10" customFormat="1" ht="23"/>
    <row r="22" spans="2:26" s="10" customFormat="1" ht="45">
      <c r="B22" s="11" t="s">
        <v>145</v>
      </c>
    </row>
    <row r="23" spans="2:26" s="10" customFormat="1" ht="23">
      <c r="B23" s="106" t="str">
        <f xml:space="preserve"> "- xlit|" &amp; C19 &amp; "|" &amp; C20 &amp; "|"</f>
        <v>- xlit|bpMBdtnlgkhGwzcsjZCSJiuaOoemWIUYFLQKVHN|ㄅㄆㄇㆠㄉㄊㄋㄌㄍㄎㄏㆣㄫㄗㄘㄙㆡㄐㄑㄒㆢㄧㄨㄚㆦㄜㆤㆬㆭㄞㄠㆰㆱㄢㄣㄤㄥㆲｎ|</v>
      </c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spans="2:26" s="10" customFormat="1" ht="23"/>
    <row r="25" spans="2:26" s="10" customFormat="1" ht="45">
      <c r="B25" s="11" t="s">
        <v>151</v>
      </c>
    </row>
    <row r="26" spans="2:26" s="10" customFormat="1" ht="23"/>
    <row r="27" spans="2:26" s="10" customFormat="1" ht="23">
      <c r="B27" s="12" t="str">
        <f>B12</f>
        <v>鍵盤按鍵</v>
      </c>
      <c r="C27" s="104" t="str">
        <f xml:space="preserve"> _xlfn.CONCAT(C8:AO8)</f>
        <v>1qa!2wsxedcEgyhnbrfvBuj8ikomM9l,&lt;0p;/.-</v>
      </c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spans="2:26" s="10" customFormat="1" ht="23">
      <c r="B28" s="7" t="str">
        <f>B4</f>
        <v>方音符號</v>
      </c>
      <c r="C28" s="105" t="str">
        <f>_xlfn.CONCAT(C4:AO4)</f>
        <v>ㄅㄆㄇㆠㄉㄊㄋㄌㄍㄎㄏㆣㄫㄗㄘㄙㆡㄐㄑㄒㆢㄧㄨㄚㆦㄜㆤㆬㆭㄞㄠㆰㆱㄢㄣㄤㄥㆲｎ</v>
      </c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spans="2:26" s="10" customFormat="1" ht="23"/>
    <row r="30" spans="2:26" s="10" customFormat="1" ht="45">
      <c r="B30" s="11" t="s">
        <v>145</v>
      </c>
    </row>
    <row r="31" spans="2:26" s="10" customFormat="1" ht="23">
      <c r="B31" s="106" t="str">
        <f xml:space="preserve"> "- xlit|" &amp; C27 &amp; "|" &amp; C28 &amp; "|"</f>
        <v>- xlit|1qa!2wsxedcEgyhnbrfvBuj8ikomM9l,&lt;0p;/.-|ㄅㄆㄇㆠㄉㄊㄋㄌㄍㄎㄏㆣㄫㄗㄘㄙㆡㄐㄑㄒㆢㄧㄨㄚㆦㄜㆤㆬㆭㄞㄠㆰㆱㄢㄣㄤㄥㆲｎ|</v>
      </c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spans="2:26" s="10" customFormat="1" ht="23"/>
    <row r="33" spans="1:47" s="8" customFormat="1" ht="25">
      <c r="A33" s="6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</row>
    <row r="34" spans="1:47" s="8" customFormat="1" ht="25">
      <c r="A34" s="6"/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14"/>
      <c r="AR34" s="6"/>
      <c r="AS34" s="6"/>
      <c r="AT34" s="6"/>
      <c r="AU34" s="6"/>
    </row>
    <row r="35" spans="1:47" s="8" customFormat="1" ht="25">
      <c r="A35" s="6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14"/>
      <c r="AR35" s="14"/>
      <c r="AS35" s="6"/>
      <c r="AT35" s="6"/>
      <c r="AU35" s="6"/>
    </row>
    <row r="36" spans="1:47" s="8" customFormat="1" ht="25">
      <c r="A36" s="6"/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14"/>
      <c r="AR36" s="14"/>
      <c r="AS36" s="6"/>
      <c r="AT36" s="6"/>
      <c r="AU36" s="6"/>
    </row>
    <row r="37" spans="1:47" s="8" customFormat="1" ht="25">
      <c r="A37" s="6"/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14"/>
      <c r="AR37" s="6"/>
      <c r="AS37" s="6"/>
      <c r="AT37" s="6"/>
      <c r="AU37" s="6"/>
    </row>
    <row r="38" spans="1:47" ht="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07"/>
      <c r="AR38" s="107"/>
      <c r="AS38" s="1"/>
      <c r="AT38" s="1"/>
      <c r="AU38" s="1"/>
    </row>
    <row r="39" spans="1:47" s="10" customFormat="1" ht="23"/>
  </sheetData>
  <mergeCells count="11">
    <mergeCell ref="AQ1:AR1"/>
    <mergeCell ref="AQ38:AR38"/>
    <mergeCell ref="C28:Z28"/>
    <mergeCell ref="C27:Z27"/>
    <mergeCell ref="C19:Z19"/>
    <mergeCell ref="C20:Z20"/>
    <mergeCell ref="C11:Z11"/>
    <mergeCell ref="C12:Z12"/>
    <mergeCell ref="B15:Z15"/>
    <mergeCell ref="B23:Z23"/>
    <mergeCell ref="B31:Z31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FE0-6947-314F-8052-7D3504D36937}">
  <dimension ref="A1:BE30"/>
  <sheetViews>
    <sheetView tabSelected="1" zoomScale="80" zoomScaleNormal="80" workbookViewId="0">
      <selection activeCell="AP12" sqref="AP12"/>
    </sheetView>
  </sheetViews>
  <sheetFormatPr baseColWidth="10" defaultRowHeight="22"/>
  <cols>
    <col min="1" max="1" width="1.796875" customWidth="1"/>
    <col min="2" max="2" width="9.09765625" customWidth="1"/>
    <col min="3" max="47" width="4.8984375" customWidth="1"/>
    <col min="48" max="57" width="15.3984375" bestFit="1" customWidth="1"/>
  </cols>
  <sheetData>
    <row r="1" spans="1:49" ht="17" customHeight="1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07"/>
      <c r="AS1" s="107"/>
      <c r="AT1" s="1"/>
      <c r="AU1" s="1"/>
      <c r="AV1" s="1"/>
    </row>
    <row r="2" spans="1:49" s="4" customFormat="1" ht="36" customHeight="1">
      <c r="C2" s="50"/>
      <c r="D2" s="17">
        <v>1</v>
      </c>
      <c r="E2" s="16" t="s">
        <v>154</v>
      </c>
      <c r="F2" s="50"/>
      <c r="G2" s="17">
        <f>G20</f>
        <v>2</v>
      </c>
      <c r="H2" s="17" t="s">
        <v>190</v>
      </c>
      <c r="I2" s="64"/>
      <c r="J2" s="18">
        <f>AQ20</f>
        <v>3</v>
      </c>
      <c r="K2" s="19" t="s">
        <v>175</v>
      </c>
      <c r="L2" s="64"/>
      <c r="M2" s="18">
        <f>AR20</f>
        <v>4</v>
      </c>
      <c r="N2" s="19" t="s">
        <v>176</v>
      </c>
      <c r="O2" s="64"/>
      <c r="P2" s="18">
        <f>AS20</f>
        <v>5</v>
      </c>
      <c r="Q2" s="19" t="s">
        <v>177</v>
      </c>
      <c r="R2" s="64"/>
      <c r="S2" s="18">
        <f>AT20</f>
        <v>6</v>
      </c>
      <c r="T2" s="19" t="s">
        <v>178</v>
      </c>
      <c r="U2" s="64"/>
      <c r="V2" s="18">
        <f>AU20</f>
        <v>7</v>
      </c>
      <c r="W2" s="19" t="s">
        <v>179</v>
      </c>
      <c r="X2" s="55"/>
      <c r="Y2" s="20">
        <f>Z20</f>
        <v>8</v>
      </c>
      <c r="Z2" s="21" t="s">
        <v>191</v>
      </c>
      <c r="AA2" s="55"/>
      <c r="AB2" s="20">
        <f>AF20</f>
        <v>9</v>
      </c>
      <c r="AC2" s="21" t="s">
        <v>192</v>
      </c>
      <c r="AD2" s="55"/>
      <c r="AE2" s="20">
        <f>AJ20</f>
        <v>0</v>
      </c>
      <c r="AF2" s="21" t="s">
        <v>193</v>
      </c>
      <c r="AG2" s="55"/>
      <c r="AH2" s="20" t="str">
        <f>AO20</f>
        <v>-</v>
      </c>
      <c r="AI2" s="21" t="s">
        <v>171</v>
      </c>
      <c r="AJ2" s="55"/>
      <c r="AK2" s="63" t="s">
        <v>169</v>
      </c>
      <c r="AL2" s="21" t="s">
        <v>170</v>
      </c>
      <c r="AM2" s="2"/>
      <c r="AN2" s="2"/>
      <c r="AO2" s="2"/>
      <c r="AP2" s="2"/>
      <c r="AQ2" s="2"/>
      <c r="AR2" s="2"/>
      <c r="AS2" s="108"/>
      <c r="AT2" s="108"/>
      <c r="AU2" s="2"/>
      <c r="AV2" s="2"/>
      <c r="AW2" s="2"/>
    </row>
    <row r="3" spans="1:49" s="4" customFormat="1" ht="36" customHeight="1">
      <c r="C3" s="44"/>
      <c r="D3" s="49" t="str">
        <f xml:space="preserve"> C16</f>
        <v>ㄅ</v>
      </c>
      <c r="E3" s="52" t="str">
        <f>F16</f>
        <v>ㆠ</v>
      </c>
      <c r="F3" s="44"/>
      <c r="G3" s="49" t="str">
        <f>G16</f>
        <v>ㄉ</v>
      </c>
      <c r="H3" s="65"/>
      <c r="I3" s="69"/>
      <c r="J3" s="68" t="str">
        <f>AQ16</f>
        <v>˪</v>
      </c>
      <c r="K3" s="70" t="s">
        <v>180</v>
      </c>
      <c r="L3" s="69"/>
      <c r="M3" s="68" t="str">
        <f>AR16</f>
        <v>ˋ</v>
      </c>
      <c r="N3" s="70" t="s">
        <v>186</v>
      </c>
      <c r="O3" s="69"/>
      <c r="P3" s="68" t="str">
        <f>AS16</f>
        <v>˫</v>
      </c>
      <c r="Q3" s="70" t="s">
        <v>187</v>
      </c>
      <c r="R3" s="69"/>
      <c r="S3" s="68" t="str">
        <f>AT16</f>
        <v>ˊ</v>
      </c>
      <c r="T3" s="70" t="s">
        <v>188</v>
      </c>
      <c r="U3" s="69"/>
      <c r="V3" s="68" t="str">
        <f>AU16</f>
        <v>·</v>
      </c>
      <c r="W3" s="70" t="s">
        <v>189</v>
      </c>
      <c r="X3" s="47"/>
      <c r="Y3" s="59" t="str">
        <f>Z16</f>
        <v>ㄚ</v>
      </c>
      <c r="Z3" s="60"/>
      <c r="AA3" s="47"/>
      <c r="AB3" s="59" t="str">
        <f>AF16</f>
        <v>ㄞ</v>
      </c>
      <c r="AC3" s="60"/>
      <c r="AD3" s="47"/>
      <c r="AE3" s="59" t="str">
        <f>AJ16</f>
        <v>ㄢ</v>
      </c>
      <c r="AF3" s="60"/>
      <c r="AG3" s="47"/>
      <c r="AH3" s="59" t="str">
        <f>AO16</f>
        <v>ｎ</v>
      </c>
      <c r="AI3" s="60"/>
      <c r="AJ3" s="47"/>
      <c r="AK3" s="59"/>
      <c r="AL3" s="60"/>
      <c r="AM3" s="2"/>
      <c r="AN3" s="2"/>
      <c r="AO3" s="2"/>
      <c r="AP3" s="2"/>
      <c r="AQ3" s="2"/>
      <c r="AR3" s="2"/>
      <c r="AS3" s="3"/>
      <c r="AT3" s="3"/>
      <c r="AU3" s="2"/>
      <c r="AV3" s="2"/>
      <c r="AW3" s="2"/>
    </row>
    <row r="4" spans="1:49" ht="42" customHeight="1" thickBot="1">
      <c r="C4" s="51"/>
      <c r="D4" s="5" t="s">
        <v>153</v>
      </c>
      <c r="E4" s="53" t="s">
        <v>155</v>
      </c>
      <c r="F4" s="51"/>
      <c r="G4" s="5" t="str">
        <f>G19</f>
        <v>d</v>
      </c>
      <c r="H4" s="66"/>
      <c r="I4" s="71"/>
      <c r="J4" s="72">
        <f>AQ19</f>
        <v>3</v>
      </c>
      <c r="K4" s="73"/>
      <c r="L4" s="71"/>
      <c r="M4" s="72">
        <f>AR19</f>
        <v>2</v>
      </c>
      <c r="N4" s="73"/>
      <c r="O4" s="71"/>
      <c r="P4" s="72">
        <f>AS19</f>
        <v>7</v>
      </c>
      <c r="Q4" s="73"/>
      <c r="R4" s="71"/>
      <c r="S4" s="72">
        <f>AT19</f>
        <v>5</v>
      </c>
      <c r="T4" s="73"/>
      <c r="U4" s="71"/>
      <c r="V4" s="72">
        <f>AU19</f>
        <v>8</v>
      </c>
      <c r="W4" s="73"/>
      <c r="X4" s="57"/>
      <c r="Y4" s="22" t="str">
        <f>Z18</f>
        <v>a</v>
      </c>
      <c r="Z4" s="62"/>
      <c r="AA4" s="57"/>
      <c r="AB4" s="22" t="str">
        <f>AF19</f>
        <v>I</v>
      </c>
      <c r="AC4" s="62"/>
      <c r="AD4" s="57"/>
      <c r="AE4" s="22" t="str">
        <f>AJ19</f>
        <v>L</v>
      </c>
      <c r="AF4" s="62"/>
      <c r="AG4" s="57"/>
      <c r="AH4" s="22" t="str">
        <f>AO19</f>
        <v>N</v>
      </c>
      <c r="AI4" s="62"/>
      <c r="AJ4" s="57"/>
      <c r="AK4" s="22"/>
      <c r="AL4" s="62"/>
      <c r="AM4" s="1"/>
      <c r="AN4" s="1"/>
      <c r="AO4" s="1"/>
      <c r="AP4" s="1"/>
      <c r="AQ4" s="1"/>
      <c r="AR4" s="1"/>
      <c r="AS4" s="107"/>
      <c r="AT4" s="107"/>
      <c r="AU4" s="1"/>
      <c r="AV4" s="1"/>
      <c r="AW4" s="1"/>
    </row>
    <row r="5" spans="1:49" s="4" customFormat="1" ht="36" customHeight="1">
      <c r="C5" s="2"/>
      <c r="D5" s="50"/>
      <c r="E5" s="17" t="str">
        <f>D20</f>
        <v>q</v>
      </c>
      <c r="F5" s="16"/>
      <c r="G5" s="50"/>
      <c r="H5" s="17" t="str">
        <f>H20</f>
        <v>w</v>
      </c>
      <c r="I5" s="46"/>
      <c r="J5" s="67"/>
      <c r="K5" s="45" t="str">
        <f>K20</f>
        <v>e</v>
      </c>
      <c r="L5" s="16" t="str">
        <f>N20</f>
        <v>E</v>
      </c>
      <c r="M5" s="50"/>
      <c r="N5" s="17" t="str">
        <f>T20</f>
        <v>r</v>
      </c>
      <c r="O5" s="16"/>
      <c r="P5" s="50"/>
      <c r="Q5" s="17" t="s">
        <v>157</v>
      </c>
      <c r="R5" s="16"/>
      <c r="S5" s="50"/>
      <c r="T5" s="17" t="str">
        <f>P20</f>
        <v>y</v>
      </c>
      <c r="U5" s="16"/>
      <c r="V5" s="55"/>
      <c r="W5" s="20" t="str">
        <f>X20</f>
        <v>u</v>
      </c>
      <c r="X5" s="21"/>
      <c r="Y5" s="55"/>
      <c r="Z5" s="20" t="str">
        <f>AA20</f>
        <v>i</v>
      </c>
      <c r="AA5" s="21"/>
      <c r="AB5" s="55"/>
      <c r="AC5" s="20" t="str">
        <f>AC20</f>
        <v>o</v>
      </c>
      <c r="AD5" s="21"/>
      <c r="AE5" s="55"/>
      <c r="AF5" s="20" t="str">
        <f>AK20</f>
        <v>p</v>
      </c>
      <c r="AG5" s="21"/>
      <c r="AH5" s="55"/>
      <c r="AI5" s="20" t="s">
        <v>163</v>
      </c>
      <c r="AJ5" s="21" t="s">
        <v>164</v>
      </c>
      <c r="AK5" s="55"/>
      <c r="AL5" s="20" t="s">
        <v>165</v>
      </c>
      <c r="AM5" s="21" t="s">
        <v>166</v>
      </c>
      <c r="AN5" s="55"/>
      <c r="AO5" s="20" t="s">
        <v>167</v>
      </c>
      <c r="AP5" s="21" t="s">
        <v>168</v>
      </c>
      <c r="AQ5" s="2"/>
      <c r="AR5" s="2"/>
      <c r="AS5" s="108"/>
      <c r="AT5" s="108"/>
      <c r="AU5" s="2"/>
      <c r="AV5" s="2"/>
      <c r="AW5" s="2"/>
    </row>
    <row r="6" spans="1:49" s="4" customFormat="1" ht="36" customHeight="1">
      <c r="C6" s="2"/>
      <c r="D6" s="44"/>
      <c r="E6" s="49" t="str">
        <f>D16</f>
        <v>ㄆ</v>
      </c>
      <c r="F6" s="54"/>
      <c r="G6" s="44"/>
      <c r="H6" s="49" t="str">
        <f>H16</f>
        <v>ㄊ</v>
      </c>
      <c r="I6" s="54"/>
      <c r="J6" s="44"/>
      <c r="K6" s="49" t="str">
        <f>K16</f>
        <v>ㄍ</v>
      </c>
      <c r="L6" s="54" t="str">
        <f>N16</f>
        <v>ㆣ</v>
      </c>
      <c r="M6" s="44"/>
      <c r="N6" s="49" t="str">
        <f>T16</f>
        <v>ㄐ</v>
      </c>
      <c r="O6" s="54"/>
      <c r="P6" s="44"/>
      <c r="Q6" s="49"/>
      <c r="R6" s="54"/>
      <c r="S6" s="44"/>
      <c r="T6" s="49" t="str">
        <f>P16</f>
        <v>ㄗ</v>
      </c>
      <c r="U6" s="54"/>
      <c r="V6" s="47"/>
      <c r="W6" s="59" t="str">
        <f>X16</f>
        <v>ㄧ</v>
      </c>
      <c r="X6" s="60"/>
      <c r="Y6" s="47"/>
      <c r="Z6" s="59" t="str">
        <f>AA16</f>
        <v>ㆦ</v>
      </c>
      <c r="AA6" s="60"/>
      <c r="AB6" s="47"/>
      <c r="AC6" s="59" t="str">
        <f>AC16</f>
        <v>ㆤ</v>
      </c>
      <c r="AD6" s="60"/>
      <c r="AE6" s="47"/>
      <c r="AF6" s="59" t="str">
        <f>AK16</f>
        <v>ㄣ</v>
      </c>
      <c r="AG6" s="60"/>
      <c r="AH6" s="47"/>
      <c r="AI6" s="59"/>
      <c r="AJ6" s="60"/>
      <c r="AK6" s="47"/>
      <c r="AL6" s="59"/>
      <c r="AM6" s="60"/>
      <c r="AN6" s="47"/>
      <c r="AO6" s="59"/>
      <c r="AP6" s="60"/>
      <c r="AQ6" s="2"/>
      <c r="AR6" s="2"/>
      <c r="AS6" s="3"/>
      <c r="AT6" s="3"/>
      <c r="AU6" s="2"/>
      <c r="AV6" s="2"/>
      <c r="AW6" s="2"/>
    </row>
    <row r="7" spans="1:49" ht="42" customHeight="1" thickBot="1">
      <c r="C7" s="1"/>
      <c r="D7" s="51"/>
      <c r="E7" s="5" t="s">
        <v>156</v>
      </c>
      <c r="F7" s="53"/>
      <c r="G7" s="51"/>
      <c r="H7" s="5" t="str">
        <f>H19</f>
        <v>t</v>
      </c>
      <c r="I7" s="53"/>
      <c r="J7" s="51"/>
      <c r="K7" s="5" t="str">
        <f>K19</f>
        <v>g</v>
      </c>
      <c r="L7" s="53" t="str">
        <f>N19</f>
        <v>G</v>
      </c>
      <c r="M7" s="51"/>
      <c r="N7" s="5" t="str">
        <f>T19</f>
        <v>Z</v>
      </c>
      <c r="O7" s="53"/>
      <c r="P7" s="51"/>
      <c r="Q7" s="5"/>
      <c r="R7" s="53"/>
      <c r="S7" s="51"/>
      <c r="T7" s="5" t="str">
        <f>P19</f>
        <v>z</v>
      </c>
      <c r="U7" s="53"/>
      <c r="V7" s="57"/>
      <c r="W7" s="22" t="str">
        <f>X19</f>
        <v>i</v>
      </c>
      <c r="X7" s="61"/>
      <c r="Y7" s="57"/>
      <c r="Z7" s="22" t="str">
        <f>AA19</f>
        <v>O</v>
      </c>
      <c r="AA7" s="62"/>
      <c r="AB7" s="57"/>
      <c r="AC7" s="22" t="str">
        <f>AC19</f>
        <v>e</v>
      </c>
      <c r="AD7" s="62"/>
      <c r="AE7" s="57"/>
      <c r="AF7" s="22" t="str">
        <f>AK19</f>
        <v>Q</v>
      </c>
      <c r="AG7" s="62"/>
      <c r="AH7" s="57"/>
      <c r="AI7" s="22"/>
      <c r="AJ7" s="62"/>
      <c r="AK7" s="57"/>
      <c r="AL7" s="22"/>
      <c r="AM7" s="62"/>
      <c r="AN7" s="57"/>
      <c r="AO7" s="22"/>
      <c r="AP7" s="62"/>
      <c r="AQ7" s="1"/>
      <c r="AR7" s="1"/>
      <c r="AS7" s="107"/>
      <c r="AT7" s="107"/>
      <c r="AU7" s="1"/>
      <c r="AV7" s="1"/>
      <c r="AW7" s="1"/>
    </row>
    <row r="8" spans="1:49" s="4" customFormat="1" ht="36" customHeight="1">
      <c r="C8" s="2"/>
      <c r="D8" s="2"/>
      <c r="E8" s="50"/>
      <c r="F8" s="17" t="str">
        <f>E20</f>
        <v>a</v>
      </c>
      <c r="G8" s="16"/>
      <c r="H8" s="50"/>
      <c r="I8" s="17" t="str">
        <f>I20</f>
        <v>s</v>
      </c>
      <c r="J8" s="16"/>
      <c r="K8" s="50"/>
      <c r="L8" s="17" t="str">
        <f>L20</f>
        <v>d</v>
      </c>
      <c r="M8" s="16"/>
      <c r="N8" s="50"/>
      <c r="O8" s="17" t="str">
        <f>U20</f>
        <v>f</v>
      </c>
      <c r="P8" s="16"/>
      <c r="Q8" s="50"/>
      <c r="R8" s="17" t="str">
        <f>O20</f>
        <v>g</v>
      </c>
      <c r="S8" s="16"/>
      <c r="T8" s="50"/>
      <c r="U8" s="17" t="str">
        <f>Q20</f>
        <v>h</v>
      </c>
      <c r="V8" s="16"/>
      <c r="W8" s="55"/>
      <c r="X8" s="20" t="str">
        <f>Y20</f>
        <v>j</v>
      </c>
      <c r="Y8" s="21"/>
      <c r="Z8" s="55"/>
      <c r="AA8" s="20" t="str">
        <f>AB20</f>
        <v>k</v>
      </c>
      <c r="AB8" s="21"/>
      <c r="AC8" s="55"/>
      <c r="AD8" s="20" t="str">
        <f>AG20</f>
        <v>l</v>
      </c>
      <c r="AE8" s="21"/>
      <c r="AF8" s="55"/>
      <c r="AG8" s="20" t="str">
        <f>AL20</f>
        <v>;</v>
      </c>
      <c r="AH8" s="21" t="s">
        <v>159</v>
      </c>
      <c r="AI8" s="55"/>
      <c r="AJ8" s="63" t="s">
        <v>161</v>
      </c>
      <c r="AK8" s="21" t="s">
        <v>162</v>
      </c>
      <c r="AL8" s="2"/>
      <c r="AM8" s="2"/>
      <c r="AN8" s="2"/>
      <c r="AO8" s="2"/>
      <c r="AP8" s="2"/>
      <c r="AQ8" s="2"/>
      <c r="AR8" s="2"/>
      <c r="AS8" s="108"/>
      <c r="AT8" s="108"/>
      <c r="AU8" s="2"/>
      <c r="AV8" s="2"/>
      <c r="AW8" s="2"/>
    </row>
    <row r="9" spans="1:49" s="4" customFormat="1" ht="36" customHeight="1">
      <c r="C9" s="2"/>
      <c r="D9" s="2"/>
      <c r="E9" s="44"/>
      <c r="F9" s="49" t="str">
        <f>E16</f>
        <v>ㄇ</v>
      </c>
      <c r="G9" s="54"/>
      <c r="H9" s="44"/>
      <c r="I9" s="49" t="str">
        <f>I16</f>
        <v>ㄋ</v>
      </c>
      <c r="J9" s="54"/>
      <c r="K9" s="44"/>
      <c r="L9" s="49" t="str">
        <f>L16</f>
        <v>ㄎ</v>
      </c>
      <c r="M9" s="54"/>
      <c r="N9" s="44"/>
      <c r="O9" s="49" t="str">
        <f>U16</f>
        <v>ㄑ</v>
      </c>
      <c r="P9" s="54"/>
      <c r="Q9" s="44"/>
      <c r="R9" s="49" t="str">
        <f>O16</f>
        <v>ㄫ</v>
      </c>
      <c r="S9" s="54"/>
      <c r="T9" s="44"/>
      <c r="U9" s="49" t="str">
        <f>Q16</f>
        <v>ㄘ</v>
      </c>
      <c r="V9" s="54"/>
      <c r="W9" s="47"/>
      <c r="X9" s="59" t="str">
        <f>Y16</f>
        <v>ㄨ</v>
      </c>
      <c r="Y9" s="60"/>
      <c r="Z9" s="47"/>
      <c r="AA9" s="59" t="str">
        <f>AB16</f>
        <v>ㄜ</v>
      </c>
      <c r="AB9" s="60"/>
      <c r="AC9" s="47"/>
      <c r="AD9" s="59" t="str">
        <f>AG16</f>
        <v>ㄠ</v>
      </c>
      <c r="AE9" s="60"/>
      <c r="AF9" s="47"/>
      <c r="AG9" s="59" t="str">
        <f>AL16</f>
        <v>ㄤ</v>
      </c>
      <c r="AH9" s="60"/>
      <c r="AI9" s="47"/>
      <c r="AJ9" s="59"/>
      <c r="AK9" s="60"/>
      <c r="AL9" s="2"/>
      <c r="AM9" s="2"/>
      <c r="AN9" s="2"/>
      <c r="AO9" s="2"/>
      <c r="AP9" s="2"/>
      <c r="AQ9" s="2"/>
      <c r="AR9" s="2"/>
      <c r="AS9" s="3"/>
      <c r="AT9" s="3"/>
      <c r="AU9" s="2"/>
      <c r="AV9" s="2"/>
      <c r="AW9" s="2"/>
    </row>
    <row r="10" spans="1:49" ht="42" customHeight="1" thickBot="1">
      <c r="C10" s="1"/>
      <c r="D10" s="1"/>
      <c r="E10" s="51"/>
      <c r="F10" s="5" t="str">
        <f>E19</f>
        <v>M</v>
      </c>
      <c r="G10" s="53"/>
      <c r="H10" s="51"/>
      <c r="I10" s="5" t="str">
        <f>I19</f>
        <v>n</v>
      </c>
      <c r="J10" s="53"/>
      <c r="K10" s="51"/>
      <c r="L10" s="5" t="str">
        <f>L19</f>
        <v>k</v>
      </c>
      <c r="M10" s="53"/>
      <c r="N10" s="51"/>
      <c r="O10" s="5" t="str">
        <f>U19</f>
        <v>C</v>
      </c>
      <c r="P10" s="53"/>
      <c r="Q10" s="51"/>
      <c r="R10" s="5" t="str">
        <f>O19</f>
        <v>w</v>
      </c>
      <c r="S10" s="53"/>
      <c r="T10" s="51"/>
      <c r="U10" s="5" t="str">
        <f>Q19</f>
        <v>c</v>
      </c>
      <c r="V10" s="53"/>
      <c r="W10" s="57"/>
      <c r="X10" s="22" t="str">
        <f>Y19</f>
        <v>u</v>
      </c>
      <c r="Y10" s="61"/>
      <c r="Z10" s="57"/>
      <c r="AA10" s="22" t="str">
        <f>AB19</f>
        <v>o</v>
      </c>
      <c r="AB10" s="62"/>
      <c r="AC10" s="57"/>
      <c r="AD10" s="101" t="str">
        <f>AG19</f>
        <v>U</v>
      </c>
      <c r="AE10" s="102"/>
      <c r="AF10" s="103"/>
      <c r="AG10" s="22" t="str">
        <f>AL19</f>
        <v>K</v>
      </c>
      <c r="AH10" s="62"/>
      <c r="AI10" s="57"/>
      <c r="AJ10" s="22"/>
      <c r="AK10" s="62"/>
      <c r="AL10" s="1"/>
      <c r="AM10" s="1"/>
      <c r="AN10" s="1"/>
      <c r="AO10" s="1"/>
      <c r="AP10" s="1"/>
      <c r="AQ10" s="1"/>
      <c r="AR10" s="1"/>
      <c r="AS10" s="107"/>
      <c r="AT10" s="107"/>
      <c r="AU10" s="1"/>
      <c r="AV10" s="1"/>
      <c r="AW10" s="1"/>
    </row>
    <row r="11" spans="1:49" s="4" customFormat="1" ht="36" customHeight="1">
      <c r="C11" s="2"/>
      <c r="D11" s="2"/>
      <c r="E11" s="2"/>
      <c r="F11" s="50"/>
      <c r="G11" s="17" t="s">
        <v>158</v>
      </c>
      <c r="H11" s="16"/>
      <c r="I11" s="50"/>
      <c r="J11" s="17" t="str">
        <f>J20</f>
        <v>x</v>
      </c>
      <c r="K11" s="16"/>
      <c r="L11" s="50"/>
      <c r="M11" s="17" t="str">
        <f>M20</f>
        <v>c</v>
      </c>
      <c r="N11" s="16"/>
      <c r="O11" s="50"/>
      <c r="P11" s="17" t="str">
        <f>V20</f>
        <v>v</v>
      </c>
      <c r="Q11" s="16"/>
      <c r="R11" s="50"/>
      <c r="S11" s="17" t="str">
        <f>S20</f>
        <v>b</v>
      </c>
      <c r="T11" s="16" t="str">
        <f>W20</f>
        <v>B</v>
      </c>
      <c r="U11" s="50"/>
      <c r="V11" s="17" t="str">
        <f>R20</f>
        <v>n</v>
      </c>
      <c r="W11" s="16"/>
      <c r="X11" s="55"/>
      <c r="Y11" s="20" t="str">
        <f>AD20</f>
        <v>m</v>
      </c>
      <c r="Z11" s="21" t="str">
        <f>AE20</f>
        <v>M</v>
      </c>
      <c r="AA11" s="55"/>
      <c r="AB11" s="20" t="str">
        <f>AH20</f>
        <v>,</v>
      </c>
      <c r="AC11" s="20" t="str">
        <f>AI20</f>
        <v>&lt;</v>
      </c>
      <c r="AD11" s="55"/>
      <c r="AE11" s="20" t="str">
        <f>AN20</f>
        <v>.</v>
      </c>
      <c r="AF11" s="21" t="s">
        <v>173</v>
      </c>
      <c r="AG11" s="56"/>
      <c r="AH11" s="20" t="str">
        <f>AM20</f>
        <v>/</v>
      </c>
      <c r="AI11" s="21" t="s">
        <v>160</v>
      </c>
      <c r="AJ11" s="2"/>
      <c r="AK11" s="2"/>
      <c r="AL11" s="2"/>
      <c r="AM11" s="2"/>
      <c r="AN11" s="2"/>
      <c r="AO11" s="2"/>
      <c r="AP11" s="2"/>
      <c r="AQ11" s="2"/>
      <c r="AR11" s="2"/>
      <c r="AS11" s="108"/>
      <c r="AT11" s="108"/>
      <c r="AU11" s="2"/>
      <c r="AV11" s="2"/>
      <c r="AW11" s="2"/>
    </row>
    <row r="12" spans="1:49" s="4" customFormat="1" ht="36" customHeight="1">
      <c r="C12" s="2"/>
      <c r="D12" s="2"/>
      <c r="E12" s="2"/>
      <c r="F12" s="44"/>
      <c r="G12" s="49"/>
      <c r="H12" s="54"/>
      <c r="I12" s="44"/>
      <c r="J12" s="49" t="str">
        <f>J16</f>
        <v>ㄌ</v>
      </c>
      <c r="K12" s="54"/>
      <c r="L12" s="44"/>
      <c r="M12" s="49" t="str">
        <f>M16</f>
        <v>ㄏ</v>
      </c>
      <c r="N12" s="54"/>
      <c r="O12" s="44"/>
      <c r="P12" s="49" t="str">
        <f>V16</f>
        <v>ㄒ</v>
      </c>
      <c r="Q12" s="54"/>
      <c r="R12" s="44"/>
      <c r="S12" s="49" t="str">
        <f>S16</f>
        <v>ㆡ</v>
      </c>
      <c r="T12" s="54" t="str">
        <f>S16</f>
        <v>ㆡ</v>
      </c>
      <c r="U12" s="44"/>
      <c r="V12" s="49" t="str">
        <f>R16</f>
        <v>ㄙ</v>
      </c>
      <c r="W12" s="54"/>
      <c r="X12" s="47"/>
      <c r="Y12" s="59" t="str">
        <f>AD16</f>
        <v>ㆬ</v>
      </c>
      <c r="Z12" s="60" t="str">
        <f>AE16</f>
        <v>ㆭ</v>
      </c>
      <c r="AA12" s="47"/>
      <c r="AB12" s="59" t="str">
        <f>AH16</f>
        <v>ㆰ</v>
      </c>
      <c r="AC12" s="99" t="str">
        <f>AI16</f>
        <v>ㆱ</v>
      </c>
      <c r="AD12" s="47"/>
      <c r="AE12" s="99" t="str">
        <f>AN16</f>
        <v>ㆲ</v>
      </c>
      <c r="AF12" s="60"/>
      <c r="AG12" s="48"/>
      <c r="AH12" s="59" t="str">
        <f>AM16</f>
        <v>ㄥ</v>
      </c>
      <c r="AI12" s="60"/>
      <c r="AJ12" s="2"/>
      <c r="AK12" s="2"/>
      <c r="AL12" s="2"/>
      <c r="AM12" s="2"/>
      <c r="AN12" s="2"/>
      <c r="AO12" s="2"/>
      <c r="AP12" s="2"/>
      <c r="AQ12" s="2"/>
      <c r="AR12" s="2"/>
      <c r="AS12" s="3"/>
      <c r="AT12" s="3"/>
      <c r="AU12" s="2"/>
      <c r="AV12" s="2"/>
      <c r="AW12" s="2"/>
    </row>
    <row r="13" spans="1:49" ht="42" customHeight="1" thickBot="1">
      <c r="C13" s="1"/>
      <c r="D13" s="1"/>
      <c r="E13" s="1"/>
      <c r="F13" s="51"/>
      <c r="G13" s="5"/>
      <c r="H13" s="53"/>
      <c r="I13" s="51"/>
      <c r="J13" s="5" t="str">
        <f>J19</f>
        <v>l</v>
      </c>
      <c r="K13" s="53"/>
      <c r="L13" s="51"/>
      <c r="M13" s="5" t="str">
        <f>M19</f>
        <v>h</v>
      </c>
      <c r="N13" s="53"/>
      <c r="O13" s="51"/>
      <c r="P13" s="5" t="str">
        <f>V19</f>
        <v>S</v>
      </c>
      <c r="Q13" s="53"/>
      <c r="R13" s="51"/>
      <c r="S13" s="5" t="str">
        <f>S19</f>
        <v>j</v>
      </c>
      <c r="T13" s="53" t="str">
        <f>W19</f>
        <v>J</v>
      </c>
      <c r="U13" s="51"/>
      <c r="V13" s="5" t="str">
        <f>R19</f>
        <v>s</v>
      </c>
      <c r="W13" s="53"/>
      <c r="X13" s="57"/>
      <c r="Y13" s="22" t="str">
        <f>AD19</f>
        <v>m</v>
      </c>
      <c r="Z13" s="62" t="str">
        <f>AE19</f>
        <v>W</v>
      </c>
      <c r="AA13" s="57"/>
      <c r="AB13" s="22" t="str">
        <f>AH19</f>
        <v>Y</v>
      </c>
      <c r="AC13" s="100" t="str">
        <f>AI19</f>
        <v>F</v>
      </c>
      <c r="AD13" s="57"/>
      <c r="AE13" s="100" t="str">
        <f>AN19</f>
        <v>H</v>
      </c>
      <c r="AF13" s="62"/>
      <c r="AG13" s="58"/>
      <c r="AH13" s="22" t="str">
        <f>AM19</f>
        <v>V</v>
      </c>
      <c r="AI13" s="62"/>
      <c r="AJ13" s="1"/>
      <c r="AK13" s="1"/>
      <c r="AL13" s="1"/>
      <c r="AM13" s="1"/>
      <c r="AN13" s="1"/>
      <c r="AO13" s="1"/>
      <c r="AP13" s="1"/>
      <c r="AQ13" s="1"/>
      <c r="AR13" s="1"/>
      <c r="AS13" s="107"/>
      <c r="AT13" s="107"/>
      <c r="AU13" s="1"/>
      <c r="AV13" s="1"/>
      <c r="AW13" s="1"/>
    </row>
    <row r="14" spans="1:49" ht="1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07"/>
      <c r="AR14" s="107"/>
      <c r="AS14" s="1"/>
      <c r="AT14" s="1"/>
      <c r="AU14" s="1"/>
    </row>
    <row r="15" spans="1:49" s="10" customFormat="1" ht="23">
      <c r="B15" s="43" t="s">
        <v>0</v>
      </c>
      <c r="C15" s="42" cm="1">
        <f t="array" ref="C15" xml:space="preserve"> COLUMN() - COLUMN($B:$B)</f>
        <v>1</v>
      </c>
      <c r="D15" s="42" cm="1">
        <f t="array" ref="D15" xml:space="preserve"> COLUMN() - COLUMN($B:$B)</f>
        <v>2</v>
      </c>
      <c r="E15" s="42" cm="1">
        <f t="array" ref="E15" xml:space="preserve"> COLUMN() - COLUMN($B:$B)</f>
        <v>3</v>
      </c>
      <c r="F15" s="42" cm="1">
        <f t="array" ref="F15" xml:space="preserve"> COLUMN() - COLUMN($B:$B)</f>
        <v>4</v>
      </c>
      <c r="G15" s="42" cm="1">
        <f t="array" ref="G15" xml:space="preserve"> COLUMN() - COLUMN($B:$B)</f>
        <v>5</v>
      </c>
      <c r="H15" s="42" cm="1">
        <f t="array" ref="H15" xml:space="preserve"> COLUMN() - COLUMN($B:$B)</f>
        <v>6</v>
      </c>
      <c r="I15" s="42" cm="1">
        <f t="array" ref="I15" xml:space="preserve"> COLUMN() - COLUMN($B:$B)</f>
        <v>7</v>
      </c>
      <c r="J15" s="42" cm="1">
        <f t="array" ref="J15" xml:space="preserve"> COLUMN() - COLUMN($B:$B)</f>
        <v>8</v>
      </c>
      <c r="K15" s="42" cm="1">
        <f t="array" ref="K15" xml:space="preserve"> COLUMN() - COLUMN($B:$B)</f>
        <v>9</v>
      </c>
      <c r="L15" s="42" cm="1">
        <f t="array" ref="L15" xml:space="preserve"> COLUMN() - COLUMN($B:$B)</f>
        <v>10</v>
      </c>
      <c r="M15" s="42" cm="1">
        <f t="array" ref="M15" xml:space="preserve"> COLUMN() - COLUMN($B:$B)</f>
        <v>11</v>
      </c>
      <c r="N15" s="42" cm="1">
        <f t="array" ref="N15" xml:space="preserve"> COLUMN() - COLUMN($B:$B)</f>
        <v>12</v>
      </c>
      <c r="O15" s="42" cm="1">
        <f t="array" ref="O15" xml:space="preserve"> COLUMN() - COLUMN($B:$B)</f>
        <v>13</v>
      </c>
      <c r="P15" s="42" cm="1">
        <f t="array" ref="P15" xml:space="preserve"> COLUMN() - COLUMN($B:$B)</f>
        <v>14</v>
      </c>
      <c r="Q15" s="42" cm="1">
        <f t="array" ref="Q15" xml:space="preserve"> COLUMN() - COLUMN($B:$B)</f>
        <v>15</v>
      </c>
      <c r="R15" s="42" cm="1">
        <f t="array" ref="R15" xml:space="preserve"> COLUMN() - COLUMN($B:$B)</f>
        <v>16</v>
      </c>
      <c r="S15" s="42" cm="1">
        <f t="array" ref="S15" xml:space="preserve"> COLUMN() - COLUMN($B:$B)</f>
        <v>17</v>
      </c>
      <c r="T15" s="42" cm="1">
        <f t="array" ref="T15" xml:space="preserve"> COLUMN() - COLUMN($B:$B)</f>
        <v>18</v>
      </c>
      <c r="U15" s="42" cm="1">
        <f t="array" ref="U15" xml:space="preserve"> COLUMN() - COLUMN($B:$B)</f>
        <v>19</v>
      </c>
      <c r="V15" s="42" cm="1">
        <f t="array" ref="V15" xml:space="preserve"> COLUMN() - COLUMN($B:$B)</f>
        <v>20</v>
      </c>
      <c r="W15" s="42" cm="1">
        <f t="array" ref="W15" xml:space="preserve"> COLUMN() - COLUMN($B:$B)</f>
        <v>21</v>
      </c>
      <c r="X15" s="42" cm="1">
        <f t="array" ref="X15" xml:space="preserve"> COLUMN() - COLUMN($B:$B)</f>
        <v>22</v>
      </c>
      <c r="Y15" s="42" cm="1">
        <f t="array" ref="Y15" xml:space="preserve"> COLUMN() - COLUMN($B:$B)</f>
        <v>23</v>
      </c>
      <c r="Z15" s="42" cm="1">
        <f t="array" ref="Z15" xml:space="preserve"> COLUMN() - COLUMN($B:$B)</f>
        <v>24</v>
      </c>
      <c r="AA15" s="42" cm="1">
        <f t="array" ref="AA15" xml:space="preserve"> COLUMN() - COLUMN($B:$B)</f>
        <v>25</v>
      </c>
      <c r="AB15" s="42" cm="1">
        <f t="array" ref="AB15" xml:space="preserve"> COLUMN() - COLUMN($B:$B)</f>
        <v>26</v>
      </c>
      <c r="AC15" s="42" cm="1">
        <f t="array" ref="AC15" xml:space="preserve"> COLUMN() - COLUMN($B:$B)</f>
        <v>27</v>
      </c>
      <c r="AD15" s="42" cm="1">
        <f t="array" ref="AD15" xml:space="preserve"> COLUMN() - COLUMN($B:$B)</f>
        <v>28</v>
      </c>
      <c r="AE15" s="42" cm="1">
        <f t="array" ref="AE15" xml:space="preserve"> COLUMN() - COLUMN($B:$B)</f>
        <v>29</v>
      </c>
      <c r="AF15" s="42" cm="1">
        <f t="array" ref="AF15" xml:space="preserve"> COLUMN() - COLUMN($B:$B)</f>
        <v>30</v>
      </c>
      <c r="AG15" s="42" cm="1">
        <f t="array" ref="AG15" xml:space="preserve"> COLUMN() - COLUMN($B:$B)</f>
        <v>31</v>
      </c>
      <c r="AH15" s="42" cm="1">
        <f t="array" ref="AH15" xml:space="preserve"> COLUMN() - COLUMN($B:$B)</f>
        <v>32</v>
      </c>
      <c r="AI15" s="42" cm="1">
        <f t="array" ref="AI15" xml:space="preserve"> COLUMN() - COLUMN($B:$B)</f>
        <v>33</v>
      </c>
      <c r="AJ15" s="42" cm="1">
        <f t="array" ref="AJ15" xml:space="preserve"> COLUMN() - COLUMN($B:$B)</f>
        <v>34</v>
      </c>
      <c r="AK15" s="42" cm="1">
        <f t="array" ref="AK15" xml:space="preserve"> COLUMN() - COLUMN($B:$B)</f>
        <v>35</v>
      </c>
      <c r="AL15" s="42" cm="1">
        <f t="array" ref="AL15" xml:space="preserve"> COLUMN() - COLUMN($B:$B)</f>
        <v>36</v>
      </c>
      <c r="AM15" s="42" cm="1">
        <f t="array" ref="AM15" xml:space="preserve"> COLUMN() - COLUMN($B:$B)</f>
        <v>37</v>
      </c>
      <c r="AN15" s="42" cm="1">
        <f t="array" ref="AN15" xml:space="preserve"> COLUMN() - COLUMN($B:$B)</f>
        <v>38</v>
      </c>
      <c r="AO15" s="42" cm="1">
        <f t="array" ref="AO15" xml:space="preserve"> COLUMN() - COLUMN($B:$B)</f>
        <v>39</v>
      </c>
      <c r="AP15" s="42" cm="1">
        <f t="array" ref="AP15" xml:space="preserve"> COLUMN() - COLUMN($B:$B)</f>
        <v>40</v>
      </c>
      <c r="AQ15" s="42" cm="1">
        <f t="array" ref="AQ15" xml:space="preserve"> COLUMN() - COLUMN($B:$B)</f>
        <v>41</v>
      </c>
      <c r="AR15" s="42" cm="1">
        <f t="array" ref="AR15" xml:space="preserve"> COLUMN() - COLUMN($B:$B)</f>
        <v>42</v>
      </c>
      <c r="AS15" s="42" cm="1">
        <f t="array" ref="AS15" xml:space="preserve"> COLUMN() - COLUMN($B:$B)</f>
        <v>43</v>
      </c>
      <c r="AT15" s="42" cm="1">
        <f t="array" ref="AT15" xml:space="preserve"> COLUMN() - COLUMN($B:$B)</f>
        <v>44</v>
      </c>
      <c r="AU15" s="42" cm="1">
        <f t="array" ref="AU15" xml:space="preserve"> COLUMN() - COLUMN($B:$B)</f>
        <v>45</v>
      </c>
    </row>
    <row r="16" spans="1:49" s="10" customFormat="1" ht="34">
      <c r="B16" s="23" t="s">
        <v>148</v>
      </c>
      <c r="C16" s="35" t="s">
        <v>1</v>
      </c>
      <c r="D16" s="35" t="s">
        <v>2</v>
      </c>
      <c r="E16" s="35" t="s">
        <v>3</v>
      </c>
      <c r="F16" s="36" t="s">
        <v>4</v>
      </c>
      <c r="G16" s="35" t="s">
        <v>5</v>
      </c>
      <c r="H16" s="35" t="s">
        <v>6</v>
      </c>
      <c r="I16" s="35" t="s">
        <v>7</v>
      </c>
      <c r="J16" s="35" t="s">
        <v>8</v>
      </c>
      <c r="K16" s="35" t="s">
        <v>9</v>
      </c>
      <c r="L16" s="35" t="s">
        <v>10</v>
      </c>
      <c r="M16" s="35" t="s">
        <v>11</v>
      </c>
      <c r="N16" s="36" t="s">
        <v>15</v>
      </c>
      <c r="O16" s="36" t="s">
        <v>16</v>
      </c>
      <c r="P16" s="35" t="s">
        <v>19</v>
      </c>
      <c r="Q16" s="35" t="s">
        <v>20</v>
      </c>
      <c r="R16" s="35" t="s">
        <v>21</v>
      </c>
      <c r="S16" s="36" t="s">
        <v>17</v>
      </c>
      <c r="T16" s="35" t="s">
        <v>12</v>
      </c>
      <c r="U16" s="35" t="s">
        <v>13</v>
      </c>
      <c r="V16" s="35" t="s">
        <v>14</v>
      </c>
      <c r="W16" s="36" t="s">
        <v>18</v>
      </c>
      <c r="X16" s="35" t="s">
        <v>22</v>
      </c>
      <c r="Y16" s="35" t="s">
        <v>23</v>
      </c>
      <c r="Z16" s="35" t="s">
        <v>25</v>
      </c>
      <c r="AA16" s="36" t="s">
        <v>26</v>
      </c>
      <c r="AB16" s="35" t="s">
        <v>27</v>
      </c>
      <c r="AC16" s="36" t="s">
        <v>31</v>
      </c>
      <c r="AD16" s="36" t="s">
        <v>24</v>
      </c>
      <c r="AE16" s="36" t="s">
        <v>37</v>
      </c>
      <c r="AF16" s="35" t="s">
        <v>30</v>
      </c>
      <c r="AG16" s="35" t="s">
        <v>32</v>
      </c>
      <c r="AH16" s="36" t="s">
        <v>28</v>
      </c>
      <c r="AI16" s="36" t="s">
        <v>29</v>
      </c>
      <c r="AJ16" s="35" t="s">
        <v>34</v>
      </c>
      <c r="AK16" s="35" t="s">
        <v>35</v>
      </c>
      <c r="AL16" s="35" t="s">
        <v>36</v>
      </c>
      <c r="AM16" s="35" t="s">
        <v>133</v>
      </c>
      <c r="AN16" s="36" t="s">
        <v>33</v>
      </c>
      <c r="AO16" s="35" t="s">
        <v>38</v>
      </c>
      <c r="AP16" s="35"/>
      <c r="AQ16" s="35" t="s">
        <v>185</v>
      </c>
      <c r="AR16" s="35" t="s">
        <v>184</v>
      </c>
      <c r="AS16" s="35" t="s">
        <v>183</v>
      </c>
      <c r="AT16" s="35" t="s">
        <v>182</v>
      </c>
      <c r="AU16" s="35" t="s">
        <v>181</v>
      </c>
    </row>
    <row r="17" spans="1:57" s="10" customFormat="1" ht="34">
      <c r="B17" s="24" t="s">
        <v>115</v>
      </c>
      <c r="C17" s="25" t="s">
        <v>84</v>
      </c>
      <c r="D17" s="25" t="s">
        <v>116</v>
      </c>
      <c r="E17" s="25" t="s">
        <v>86</v>
      </c>
      <c r="F17" s="26" t="s">
        <v>69</v>
      </c>
      <c r="G17" s="25" t="s">
        <v>87</v>
      </c>
      <c r="H17" s="25" t="s">
        <v>117</v>
      </c>
      <c r="I17" s="25" t="s">
        <v>68</v>
      </c>
      <c r="J17" s="25" t="s">
        <v>89</v>
      </c>
      <c r="K17" s="25" t="s">
        <v>81</v>
      </c>
      <c r="L17" s="25" t="s">
        <v>125</v>
      </c>
      <c r="M17" s="25" t="s">
        <v>67</v>
      </c>
      <c r="N17" s="26" t="s">
        <v>91</v>
      </c>
      <c r="O17" s="26" t="s">
        <v>126</v>
      </c>
      <c r="P17" s="25" t="s">
        <v>118</v>
      </c>
      <c r="Q17" s="25" t="s">
        <v>119</v>
      </c>
      <c r="R17" s="25" t="s">
        <v>58</v>
      </c>
      <c r="S17" s="26" t="s">
        <v>120</v>
      </c>
      <c r="T17" s="25" t="s">
        <v>121</v>
      </c>
      <c r="U17" s="25" t="s">
        <v>122</v>
      </c>
      <c r="V17" s="25" t="s">
        <v>123</v>
      </c>
      <c r="W17" s="26" t="s">
        <v>124</v>
      </c>
      <c r="X17" s="25" t="s">
        <v>80</v>
      </c>
      <c r="Y17" s="25" t="s">
        <v>78</v>
      </c>
      <c r="Z17" s="25" t="s">
        <v>55</v>
      </c>
      <c r="AA17" s="26" t="s">
        <v>127</v>
      </c>
      <c r="AB17" s="25" t="s">
        <v>82</v>
      </c>
      <c r="AC17" s="26" t="s">
        <v>60</v>
      </c>
      <c r="AD17" s="27" t="s">
        <v>128</v>
      </c>
      <c r="AE17" s="27" t="s">
        <v>129</v>
      </c>
      <c r="AF17" s="25" t="s">
        <v>103</v>
      </c>
      <c r="AG17" s="25" t="s">
        <v>104</v>
      </c>
      <c r="AH17" s="26" t="s">
        <v>100</v>
      </c>
      <c r="AI17" s="26" t="s">
        <v>131</v>
      </c>
      <c r="AJ17" s="25" t="s">
        <v>101</v>
      </c>
      <c r="AK17" s="28" t="s">
        <v>68</v>
      </c>
      <c r="AL17" s="25" t="s">
        <v>130</v>
      </c>
      <c r="AM17" s="28" t="s">
        <v>134</v>
      </c>
      <c r="AN17" s="26" t="s">
        <v>132</v>
      </c>
      <c r="AO17" s="28" t="s">
        <v>135</v>
      </c>
      <c r="AP17" s="29">
        <v>1</v>
      </c>
      <c r="AQ17" s="29"/>
      <c r="AR17" s="29"/>
      <c r="AS17" s="29"/>
      <c r="AT17" s="29"/>
      <c r="AU17" s="29"/>
    </row>
    <row r="18" spans="1:57" s="10" customFormat="1" ht="27">
      <c r="B18" s="30" t="s">
        <v>83</v>
      </c>
      <c r="C18" s="31" t="s">
        <v>84</v>
      </c>
      <c r="D18" s="31" t="s">
        <v>85</v>
      </c>
      <c r="E18" s="31" t="s">
        <v>86</v>
      </c>
      <c r="F18" s="32" t="s">
        <v>69</v>
      </c>
      <c r="G18" s="31" t="s">
        <v>87</v>
      </c>
      <c r="H18" s="31" t="s">
        <v>88</v>
      </c>
      <c r="I18" s="31" t="s">
        <v>68</v>
      </c>
      <c r="J18" s="31" t="s">
        <v>89</v>
      </c>
      <c r="K18" s="31" t="s">
        <v>81</v>
      </c>
      <c r="L18" s="31" t="s">
        <v>90</v>
      </c>
      <c r="M18" s="31" t="s">
        <v>67</v>
      </c>
      <c r="N18" s="32" t="s">
        <v>91</v>
      </c>
      <c r="O18" s="32" t="s">
        <v>92</v>
      </c>
      <c r="P18" s="31" t="s">
        <v>93</v>
      </c>
      <c r="Q18" s="31" t="s">
        <v>94</v>
      </c>
      <c r="R18" s="31" t="s">
        <v>58</v>
      </c>
      <c r="S18" s="32" t="s">
        <v>79</v>
      </c>
      <c r="T18" s="31" t="s">
        <v>95</v>
      </c>
      <c r="U18" s="31" t="s">
        <v>96</v>
      </c>
      <c r="V18" s="31" t="s">
        <v>97</v>
      </c>
      <c r="W18" s="32" t="s">
        <v>98</v>
      </c>
      <c r="X18" s="31" t="s">
        <v>80</v>
      </c>
      <c r="Y18" s="31" t="s">
        <v>78</v>
      </c>
      <c r="Z18" s="31" t="s">
        <v>55</v>
      </c>
      <c r="AA18" s="32" t="s">
        <v>99</v>
      </c>
      <c r="AB18" s="31" t="s">
        <v>82</v>
      </c>
      <c r="AC18" s="32" t="s">
        <v>60</v>
      </c>
      <c r="AD18" s="33" t="s">
        <v>112</v>
      </c>
      <c r="AE18" s="33" t="s">
        <v>110</v>
      </c>
      <c r="AF18" s="31" t="s">
        <v>103</v>
      </c>
      <c r="AG18" s="31" t="s">
        <v>104</v>
      </c>
      <c r="AH18" s="32" t="s">
        <v>100</v>
      </c>
      <c r="AI18" s="32" t="s">
        <v>105</v>
      </c>
      <c r="AJ18" s="31" t="s">
        <v>101</v>
      </c>
      <c r="AK18" s="34" t="s">
        <v>114</v>
      </c>
      <c r="AL18" s="31" t="s">
        <v>102</v>
      </c>
      <c r="AM18" s="34" t="s">
        <v>110</v>
      </c>
      <c r="AN18" s="32" t="s">
        <v>106</v>
      </c>
      <c r="AO18" s="34" t="s">
        <v>111</v>
      </c>
      <c r="AP18" s="32">
        <v>1</v>
      </c>
      <c r="AQ18" s="32">
        <v>3</v>
      </c>
      <c r="AR18" s="32">
        <v>2</v>
      </c>
      <c r="AS18" s="32">
        <v>7</v>
      </c>
      <c r="AT18" s="32">
        <v>5</v>
      </c>
      <c r="AU18" s="32">
        <v>8</v>
      </c>
    </row>
    <row r="19" spans="1:57" s="10" customFormat="1" ht="23">
      <c r="B19" s="12" t="s">
        <v>146</v>
      </c>
      <c r="C19" s="9" t="s">
        <v>39</v>
      </c>
      <c r="D19" s="9" t="s">
        <v>40</v>
      </c>
      <c r="E19" s="9" t="s">
        <v>205</v>
      </c>
      <c r="F19" s="9" t="s">
        <v>41</v>
      </c>
      <c r="G19" s="9" t="s">
        <v>42</v>
      </c>
      <c r="H19" s="9" t="s">
        <v>43</v>
      </c>
      <c r="I19" s="9" t="s">
        <v>44</v>
      </c>
      <c r="J19" s="9" t="s">
        <v>45</v>
      </c>
      <c r="K19" s="9" t="s">
        <v>46</v>
      </c>
      <c r="L19" s="9" t="s">
        <v>47</v>
      </c>
      <c r="M19" s="9" t="s">
        <v>48</v>
      </c>
      <c r="N19" s="9" t="s">
        <v>63</v>
      </c>
      <c r="O19" s="9" t="s">
        <v>57</v>
      </c>
      <c r="P19" s="9" t="s">
        <v>56</v>
      </c>
      <c r="Q19" s="9" t="s">
        <v>62</v>
      </c>
      <c r="R19" s="9" t="s">
        <v>58</v>
      </c>
      <c r="S19" s="9" t="s">
        <v>49</v>
      </c>
      <c r="T19" s="9" t="s">
        <v>70</v>
      </c>
      <c r="U19" s="9" t="s">
        <v>71</v>
      </c>
      <c r="V19" s="9" t="s">
        <v>72</v>
      </c>
      <c r="W19" s="9" t="s">
        <v>73</v>
      </c>
      <c r="X19" s="9" t="s">
        <v>50</v>
      </c>
      <c r="Y19" s="9" t="s">
        <v>51</v>
      </c>
      <c r="Z19" s="9" t="s">
        <v>52</v>
      </c>
      <c r="AA19" s="9" t="s">
        <v>194</v>
      </c>
      <c r="AB19" s="9" t="s">
        <v>195</v>
      </c>
      <c r="AC19" s="9" t="s">
        <v>60</v>
      </c>
      <c r="AD19" s="9" t="s">
        <v>86</v>
      </c>
      <c r="AE19" s="9" t="s">
        <v>142</v>
      </c>
      <c r="AF19" s="9" t="s">
        <v>107</v>
      </c>
      <c r="AG19" s="9" t="s">
        <v>108</v>
      </c>
      <c r="AH19" s="9" t="s">
        <v>113</v>
      </c>
      <c r="AI19" s="9" t="s">
        <v>197</v>
      </c>
      <c r="AJ19" s="9" t="s">
        <v>140</v>
      </c>
      <c r="AK19" s="9" t="s">
        <v>139</v>
      </c>
      <c r="AL19" s="9" t="s">
        <v>200</v>
      </c>
      <c r="AM19" s="9" t="s">
        <v>172</v>
      </c>
      <c r="AN19" s="9" t="s">
        <v>196</v>
      </c>
      <c r="AO19" s="9" t="s">
        <v>53</v>
      </c>
      <c r="AP19" s="9">
        <v>1</v>
      </c>
      <c r="AQ19" s="9">
        <v>3</v>
      </c>
      <c r="AR19" s="9">
        <v>2</v>
      </c>
      <c r="AS19" s="9">
        <v>7</v>
      </c>
      <c r="AT19" s="9">
        <v>5</v>
      </c>
      <c r="AU19" s="9">
        <v>8</v>
      </c>
    </row>
    <row r="20" spans="1:57" s="10" customFormat="1" ht="23">
      <c r="B20" s="37" t="s">
        <v>147</v>
      </c>
      <c r="C20" s="38">
        <v>1</v>
      </c>
      <c r="D20" s="38" t="s">
        <v>54</v>
      </c>
      <c r="E20" s="38" t="s">
        <v>55</v>
      </c>
      <c r="F20" s="38" t="s">
        <v>152</v>
      </c>
      <c r="G20" s="38">
        <v>2</v>
      </c>
      <c r="H20" s="38" t="s">
        <v>57</v>
      </c>
      <c r="I20" s="38" t="s">
        <v>58</v>
      </c>
      <c r="J20" s="38" t="s">
        <v>59</v>
      </c>
      <c r="K20" s="38" t="s">
        <v>60</v>
      </c>
      <c r="L20" s="38" t="s">
        <v>61</v>
      </c>
      <c r="M20" s="38" t="s">
        <v>62</v>
      </c>
      <c r="N20" s="38" t="s">
        <v>64</v>
      </c>
      <c r="O20" s="38" t="s">
        <v>91</v>
      </c>
      <c r="P20" s="38" t="s">
        <v>66</v>
      </c>
      <c r="Q20" s="38" t="s">
        <v>67</v>
      </c>
      <c r="R20" s="38" t="s">
        <v>68</v>
      </c>
      <c r="S20" s="38" t="s">
        <v>69</v>
      </c>
      <c r="T20" s="38" t="s">
        <v>74</v>
      </c>
      <c r="U20" s="38" t="s">
        <v>75</v>
      </c>
      <c r="V20" s="38" t="s">
        <v>76</v>
      </c>
      <c r="W20" s="38" t="s">
        <v>77</v>
      </c>
      <c r="X20" s="38" t="s">
        <v>78</v>
      </c>
      <c r="Y20" s="38" t="s">
        <v>79</v>
      </c>
      <c r="Z20" s="38">
        <v>8</v>
      </c>
      <c r="AA20" s="38" t="s">
        <v>80</v>
      </c>
      <c r="AB20" s="38" t="s">
        <v>81</v>
      </c>
      <c r="AC20" s="38" t="s">
        <v>82</v>
      </c>
      <c r="AD20" s="38" t="s">
        <v>86</v>
      </c>
      <c r="AE20" s="38" t="s">
        <v>109</v>
      </c>
      <c r="AF20" s="38">
        <v>9</v>
      </c>
      <c r="AG20" s="38" t="s">
        <v>89</v>
      </c>
      <c r="AH20" s="38" t="s">
        <v>136</v>
      </c>
      <c r="AI20" s="38" t="s">
        <v>137</v>
      </c>
      <c r="AJ20" s="38">
        <v>0</v>
      </c>
      <c r="AK20" s="38" t="s">
        <v>84</v>
      </c>
      <c r="AL20" s="38" t="s">
        <v>138</v>
      </c>
      <c r="AM20" s="38" t="s">
        <v>143</v>
      </c>
      <c r="AN20" s="38" t="s">
        <v>141</v>
      </c>
      <c r="AO20" s="38" t="s">
        <v>144</v>
      </c>
      <c r="AP20" s="38" t="s">
        <v>174</v>
      </c>
      <c r="AQ20" s="38">
        <v>3</v>
      </c>
      <c r="AR20" s="38">
        <v>4</v>
      </c>
      <c r="AS20" s="38">
        <v>5</v>
      </c>
      <c r="AT20" s="38">
        <v>6</v>
      </c>
      <c r="AU20" s="38">
        <v>7</v>
      </c>
    </row>
    <row r="21" spans="1:57" s="10" customFormat="1" ht="23">
      <c r="B21" s="37" t="s">
        <v>65</v>
      </c>
      <c r="C21" s="38">
        <v>1</v>
      </c>
      <c r="D21" s="38">
        <v>1</v>
      </c>
      <c r="E21" s="38">
        <v>1</v>
      </c>
      <c r="F21" s="38">
        <v>1</v>
      </c>
      <c r="G21" s="39">
        <v>2</v>
      </c>
      <c r="H21" s="39">
        <v>2</v>
      </c>
      <c r="I21" s="39">
        <v>2</v>
      </c>
      <c r="J21" s="39">
        <v>2</v>
      </c>
      <c r="K21" s="38">
        <v>3</v>
      </c>
      <c r="L21" s="38">
        <v>3</v>
      </c>
      <c r="M21" s="38">
        <v>3</v>
      </c>
      <c r="N21" s="38">
        <v>3</v>
      </c>
      <c r="O21" s="40">
        <v>5</v>
      </c>
      <c r="P21" s="39">
        <v>6</v>
      </c>
      <c r="Q21" s="39">
        <v>6</v>
      </c>
      <c r="R21" s="39">
        <v>6</v>
      </c>
      <c r="S21" s="40">
        <v>5</v>
      </c>
      <c r="T21" s="38">
        <v>4</v>
      </c>
      <c r="U21" s="38">
        <v>4</v>
      </c>
      <c r="V21" s="38">
        <v>4</v>
      </c>
      <c r="W21" s="41">
        <v>5</v>
      </c>
      <c r="X21" s="38">
        <v>7</v>
      </c>
      <c r="Y21" s="38">
        <v>7</v>
      </c>
      <c r="Z21" s="38">
        <v>8</v>
      </c>
      <c r="AA21" s="38">
        <v>8</v>
      </c>
      <c r="AB21" s="38">
        <v>8</v>
      </c>
      <c r="AC21" s="38">
        <v>9</v>
      </c>
      <c r="AD21" s="38">
        <v>7</v>
      </c>
      <c r="AE21" s="38">
        <v>7</v>
      </c>
      <c r="AF21" s="38">
        <v>9</v>
      </c>
      <c r="AG21" s="38">
        <v>9</v>
      </c>
      <c r="AH21" s="38">
        <v>8</v>
      </c>
      <c r="AI21" s="38">
        <v>8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 t="s">
        <v>198</v>
      </c>
      <c r="AP21" s="38" t="s">
        <v>199</v>
      </c>
      <c r="AQ21" s="38">
        <v>3</v>
      </c>
      <c r="AR21" s="38">
        <v>4</v>
      </c>
      <c r="AS21" s="38">
        <v>5</v>
      </c>
      <c r="AT21" s="38">
        <v>6</v>
      </c>
      <c r="AU21" s="38">
        <v>7</v>
      </c>
    </row>
    <row r="22" spans="1:57" s="8" customFormat="1" ht="25">
      <c r="A22" s="6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 spans="1:57" s="93" customFormat="1" ht="36">
      <c r="A23" s="90"/>
      <c r="B23" s="96" t="s">
        <v>201</v>
      </c>
      <c r="E23" s="94" t="str">
        <f xml:space="preserve"> "'" &amp;  _xlfn.CONCAT(C20:AU20) &amp; "'"</f>
        <v>'1qa!2wsxedcEgyhnbrfvBuj8ikomM9l,&lt;0p;/.- 34567'</v>
      </c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2"/>
      <c r="S23" s="92"/>
      <c r="T23" s="92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1"/>
      <c r="AS23" s="90"/>
      <c r="AT23" s="90"/>
      <c r="AU23" s="90"/>
    </row>
    <row r="24" spans="1:57" s="8" customFormat="1" ht="26">
      <c r="A24" s="6"/>
      <c r="B24" s="9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14"/>
      <c r="AS24" s="14"/>
      <c r="AT24" s="6"/>
      <c r="AU24" s="6"/>
    </row>
    <row r="25" spans="1:57" s="8" customFormat="1" ht="33">
      <c r="A25" s="6"/>
      <c r="B25" s="96" t="s">
        <v>202</v>
      </c>
      <c r="C25" s="6"/>
      <c r="D25" s="6"/>
      <c r="E25" s="94" t="str">
        <f xml:space="preserve"> 工作表1!B15</f>
        <v>- xlit|bpMBdtnlgkhGwzcsjZCSJiuaOoemWIUYFLQKVHN|1qa!2wsxedcEgyhnbrfvBuj8ikomM9l,&lt;0p;/.-|</v>
      </c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2"/>
      <c r="S25" s="92"/>
      <c r="T25" s="92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4"/>
      <c r="AS25" s="14"/>
      <c r="AT25" s="6"/>
      <c r="AU25" s="6"/>
    </row>
    <row r="26" spans="1:57" s="8" customFormat="1" ht="26">
      <c r="A26" s="6"/>
      <c r="B26" s="9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14"/>
      <c r="AS26" s="6"/>
      <c r="AT26" s="6"/>
      <c r="AU26" s="6"/>
    </row>
    <row r="27" spans="1:57" ht="33">
      <c r="A27" s="1"/>
      <c r="B27" s="96" t="s">
        <v>204</v>
      </c>
      <c r="C27" s="1"/>
      <c r="D27" s="1"/>
      <c r="E27" s="94" t="str">
        <f>工作表1!B23</f>
        <v>- xlit|bpMBdtnlgkhGwzcsjZCSJiuaOoemWIUYFLQKVHN|ㄅㄆㄇㆠㄉㄊㄋㄌㄍㄎㄏㆣㄫㄗㄘㄙㆡㄐㄑㄒㆢㄧㄨㄚㆦㄜㆤㆬㆭㄞㄠㆰㆱㄢㄣㄤㄥㆲｎ|</v>
      </c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2"/>
      <c r="S27" s="92"/>
      <c r="T27" s="92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07"/>
      <c r="AS27" s="107"/>
      <c r="AT27" s="1"/>
      <c r="AU27" s="1"/>
      <c r="AV27" s="1"/>
    </row>
    <row r="28" spans="1:57" s="10" customFormat="1" ht="26">
      <c r="B28" s="9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57" ht="33">
      <c r="B29" s="98" t="s">
        <v>203</v>
      </c>
      <c r="E29" s="94" t="str">
        <f>工作表1!B31</f>
        <v>- xlit|1qa!2wsxedcEgyhnbrfvBuj8ikomM9l,&lt;0p;/.-|ㄅㄆㄇㆠㄉㄊㄋㄌㄍㄎㄏㆣㄫㄗㄘㄙㆡㄐㄑㄒㆢㄧㄨㄚㆦㄜㆤㆬㆭㄞㄠㆰㆱㄢㄣㄤㄥㆲｎ|</v>
      </c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2"/>
      <c r="S29" s="92"/>
      <c r="T29" s="92"/>
    </row>
    <row r="30" spans="1:57" ht="24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</sheetData>
  <mergeCells count="11">
    <mergeCell ref="AR1:AS1"/>
    <mergeCell ref="AS8:AT8"/>
    <mergeCell ref="AS7:AT7"/>
    <mergeCell ref="AS5:AT5"/>
    <mergeCell ref="AS4:AT4"/>
    <mergeCell ref="AS2:AT2"/>
    <mergeCell ref="AR27:AS27"/>
    <mergeCell ref="AS13:AT13"/>
    <mergeCell ref="AQ14:AR14"/>
    <mergeCell ref="AS11:AT11"/>
    <mergeCell ref="AS10:AT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鍵盤表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2023-11-12T03:23:51Z</dcterms:created>
  <dcterms:modified xsi:type="dcterms:W3CDTF">2023-11-13T07:01:12Z</dcterms:modified>
</cp:coreProperties>
</file>